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Для размещения на сайте\"/>
    </mc:Choice>
  </mc:AlternateContent>
  <bookViews>
    <workbookView xWindow="480" yWindow="660" windowWidth="28275" windowHeight="12015"/>
  </bookViews>
  <sheets>
    <sheet name="Лист1" sheetId="1" r:id="rId1"/>
  </sheets>
  <definedNames>
    <definedName name="_xlnm._FilterDatabase" localSheetId="0" hidden="1">Лист1!$A$4:$E$280</definedName>
  </definedNames>
  <calcPr calcId="152511"/>
</workbook>
</file>

<file path=xl/calcChain.xml><?xml version="1.0" encoding="utf-8"?>
<calcChain xmlns="http://schemas.openxmlformats.org/spreadsheetml/2006/main">
  <c r="E283" i="1" l="1"/>
  <c r="C267" i="1"/>
  <c r="C264" i="1" s="1"/>
  <c r="D267" i="1"/>
  <c r="D264" i="1" s="1"/>
  <c r="E261" i="1"/>
  <c r="E264" i="1" l="1"/>
  <c r="E267" i="1"/>
  <c r="E282" i="1"/>
  <c r="E281" i="1"/>
  <c r="E280" i="1"/>
  <c r="E271" i="1"/>
  <c r="E262" i="1"/>
  <c r="E253" i="1"/>
  <c r="E252" i="1"/>
  <c r="E244" i="1"/>
  <c r="E243" i="1"/>
  <c r="E235" i="1"/>
  <c r="E234" i="1"/>
  <c r="E226" i="1"/>
  <c r="E225" i="1"/>
  <c r="E223" i="1"/>
  <c r="E222" i="1"/>
  <c r="E213" i="1"/>
  <c r="E211" i="1"/>
  <c r="E210" i="1"/>
  <c r="E204" i="1"/>
  <c r="E196" i="1"/>
  <c r="E195" i="1"/>
  <c r="E187" i="1"/>
  <c r="E186" i="1"/>
  <c r="E181" i="1"/>
  <c r="E180" i="1"/>
  <c r="E178" i="1"/>
  <c r="E177" i="1"/>
  <c r="E175" i="1"/>
  <c r="E174" i="1"/>
  <c r="E172" i="1"/>
  <c r="E171" i="1"/>
  <c r="E169" i="1"/>
  <c r="E168" i="1"/>
  <c r="E166" i="1"/>
  <c r="E165" i="1"/>
  <c r="E163" i="1"/>
  <c r="E162" i="1"/>
  <c r="E160" i="1"/>
  <c r="E159" i="1"/>
  <c r="E157" i="1"/>
  <c r="E156" i="1"/>
  <c r="E154" i="1"/>
  <c r="E153" i="1"/>
  <c r="E151" i="1"/>
  <c r="E150" i="1"/>
  <c r="E148" i="1"/>
  <c r="E147" i="1"/>
  <c r="E142" i="1"/>
  <c r="E141" i="1"/>
  <c r="E139" i="1"/>
  <c r="E138" i="1"/>
  <c r="E136" i="1"/>
  <c r="E135" i="1"/>
  <c r="E133" i="1"/>
  <c r="E132" i="1"/>
  <c r="E130" i="1"/>
  <c r="E129" i="1"/>
  <c r="E127" i="1"/>
  <c r="E124" i="1"/>
  <c r="E123" i="1"/>
  <c r="E118" i="1"/>
  <c r="E117" i="1"/>
  <c r="E112" i="1"/>
  <c r="E111" i="1"/>
  <c r="E109" i="1"/>
  <c r="E108" i="1"/>
  <c r="E100" i="1"/>
  <c r="E99" i="1"/>
  <c r="E97" i="1"/>
  <c r="E96" i="1"/>
  <c r="E94" i="1"/>
  <c r="E93" i="1"/>
  <c r="E88" i="1"/>
  <c r="E87" i="1"/>
  <c r="E82" i="1"/>
  <c r="E81" i="1"/>
  <c r="E79" i="1"/>
  <c r="E78" i="1"/>
  <c r="E70" i="1"/>
  <c r="E69" i="1"/>
  <c r="E67" i="1"/>
  <c r="E66" i="1"/>
  <c r="E64" i="1"/>
  <c r="E63" i="1"/>
  <c r="E55" i="1"/>
  <c r="E54" i="1"/>
  <c r="E49" i="1"/>
  <c r="E48" i="1"/>
  <c r="E43" i="1"/>
  <c r="E42" i="1"/>
  <c r="E37" i="1"/>
  <c r="E36" i="1"/>
  <c r="E31" i="1"/>
  <c r="E30" i="1"/>
  <c r="E25" i="1"/>
  <c r="E24" i="1"/>
  <c r="E19" i="1"/>
  <c r="E18" i="1"/>
  <c r="E16" i="1"/>
  <c r="E15" i="1"/>
  <c r="C194" i="1"/>
  <c r="D194" i="1"/>
  <c r="D126" i="1"/>
  <c r="D120" i="1" s="1"/>
  <c r="D12" i="1"/>
  <c r="D13" i="1"/>
  <c r="D14" i="1"/>
  <c r="D17" i="1"/>
  <c r="D21" i="1"/>
  <c r="D22" i="1"/>
  <c r="D23" i="1"/>
  <c r="D28" i="1"/>
  <c r="D29" i="1"/>
  <c r="D33" i="1"/>
  <c r="D34" i="1"/>
  <c r="D35" i="1"/>
  <c r="D39" i="1"/>
  <c r="D40" i="1"/>
  <c r="D41" i="1"/>
  <c r="D45" i="1"/>
  <c r="D46" i="1"/>
  <c r="D47" i="1"/>
  <c r="D51" i="1"/>
  <c r="D52" i="1"/>
  <c r="D53" i="1"/>
  <c r="D60" i="1"/>
  <c r="D61" i="1"/>
  <c r="D62" i="1"/>
  <c r="D65" i="1"/>
  <c r="D68" i="1"/>
  <c r="D75" i="1"/>
  <c r="D76" i="1"/>
  <c r="D77" i="1"/>
  <c r="D80" i="1"/>
  <c r="D84" i="1"/>
  <c r="D85" i="1"/>
  <c r="D86" i="1"/>
  <c r="D90" i="1"/>
  <c r="D91" i="1"/>
  <c r="D92" i="1"/>
  <c r="D95" i="1"/>
  <c r="D98" i="1"/>
  <c r="D105" i="1"/>
  <c r="D106" i="1"/>
  <c r="D107" i="1"/>
  <c r="D110" i="1"/>
  <c r="D114" i="1"/>
  <c r="D115" i="1"/>
  <c r="D116" i="1"/>
  <c r="D121" i="1"/>
  <c r="D122" i="1"/>
  <c r="D128" i="1"/>
  <c r="D131" i="1"/>
  <c r="D134" i="1"/>
  <c r="D137" i="1"/>
  <c r="D140" i="1"/>
  <c r="D144" i="1"/>
  <c r="D145" i="1"/>
  <c r="D146" i="1"/>
  <c r="D149" i="1"/>
  <c r="D152" i="1"/>
  <c r="D155" i="1"/>
  <c r="D158" i="1"/>
  <c r="D161" i="1"/>
  <c r="D164" i="1"/>
  <c r="D167" i="1"/>
  <c r="D170" i="1"/>
  <c r="D173" i="1"/>
  <c r="D176" i="1"/>
  <c r="D179" i="1"/>
  <c r="D183" i="1"/>
  <c r="D184" i="1"/>
  <c r="D185" i="1"/>
  <c r="D192" i="1"/>
  <c r="D193" i="1"/>
  <c r="D205" i="1"/>
  <c r="D207" i="1"/>
  <c r="D209" i="1"/>
  <c r="D214" i="1"/>
  <c r="D219" i="1"/>
  <c r="D220" i="1"/>
  <c r="D221" i="1"/>
  <c r="D224" i="1"/>
  <c r="D231" i="1"/>
  <c r="D232" i="1"/>
  <c r="D233" i="1"/>
  <c r="D240" i="1"/>
  <c r="D241" i="1"/>
  <c r="D242" i="1"/>
  <c r="D249" i="1"/>
  <c r="D250" i="1"/>
  <c r="D251" i="1"/>
  <c r="D258" i="1"/>
  <c r="D259" i="1"/>
  <c r="D260" i="1"/>
  <c r="D268" i="1"/>
  <c r="D265" i="1" s="1"/>
  <c r="D269" i="1"/>
  <c r="D266" i="1" s="1"/>
  <c r="D276" i="1"/>
  <c r="D273" i="1" s="1"/>
  <c r="D277" i="1"/>
  <c r="D274" i="1" s="1"/>
  <c r="D278" i="1"/>
  <c r="D275" i="1" s="1"/>
  <c r="D272" i="1" s="1"/>
  <c r="C27" i="1"/>
  <c r="E27" i="1" s="1"/>
  <c r="C224" i="1"/>
  <c r="C221" i="1"/>
  <c r="C269" i="1"/>
  <c r="C266" i="1" s="1"/>
  <c r="C263" i="1" s="1"/>
  <c r="C268" i="1"/>
  <c r="C265" i="1" s="1"/>
  <c r="C260" i="1"/>
  <c r="C257" i="1" s="1"/>
  <c r="C254" i="1" s="1"/>
  <c r="C259" i="1"/>
  <c r="C256" i="1" s="1"/>
  <c r="C258" i="1"/>
  <c r="C255" i="1" s="1"/>
  <c r="C251" i="1"/>
  <c r="C248" i="1" s="1"/>
  <c r="C245" i="1" s="1"/>
  <c r="C250" i="1"/>
  <c r="C247" i="1" s="1"/>
  <c r="C249" i="1"/>
  <c r="C246" i="1" s="1"/>
  <c r="C242" i="1"/>
  <c r="C239" i="1" s="1"/>
  <c r="C236" i="1" s="1"/>
  <c r="C241" i="1"/>
  <c r="C240" i="1"/>
  <c r="C144" i="1"/>
  <c r="C145" i="1"/>
  <c r="C121" i="1"/>
  <c r="C126" i="1"/>
  <c r="C120" i="1" s="1"/>
  <c r="C60" i="1"/>
  <c r="C61" i="1"/>
  <c r="C276" i="1"/>
  <c r="C273" i="1" s="1"/>
  <c r="C277" i="1"/>
  <c r="C274" i="1" s="1"/>
  <c r="C278" i="1"/>
  <c r="C275" i="1" s="1"/>
  <c r="C272" i="1" s="1"/>
  <c r="C231" i="1"/>
  <c r="C228" i="1" s="1"/>
  <c r="C232" i="1"/>
  <c r="C229" i="1" s="1"/>
  <c r="C233" i="1"/>
  <c r="C230" i="1" s="1"/>
  <c r="C227" i="1" s="1"/>
  <c r="C219" i="1"/>
  <c r="C216" i="1" s="1"/>
  <c r="C220" i="1"/>
  <c r="C217" i="1" s="1"/>
  <c r="E194" i="1" l="1"/>
  <c r="E266" i="1"/>
  <c r="E260" i="1"/>
  <c r="E249" i="1"/>
  <c r="E272" i="1"/>
  <c r="E224" i="1"/>
  <c r="E221" i="1"/>
  <c r="E278" i="1"/>
  <c r="E265" i="1"/>
  <c r="E250" i="1"/>
  <c r="E232" i="1"/>
  <c r="E231" i="1"/>
  <c r="E259" i="1"/>
  <c r="E145" i="1"/>
  <c r="E242" i="1"/>
  <c r="E258" i="1"/>
  <c r="E240" i="1"/>
  <c r="E220" i="1"/>
  <c r="E144" i="1"/>
  <c r="E61" i="1"/>
  <c r="E274" i="1"/>
  <c r="E241" i="1"/>
  <c r="E120" i="1"/>
  <c r="E251" i="1"/>
  <c r="E233" i="1"/>
  <c r="E219" i="1"/>
  <c r="E121" i="1"/>
  <c r="E60" i="1"/>
  <c r="E126" i="1"/>
  <c r="E277" i="1"/>
  <c r="E268" i="1"/>
  <c r="E269" i="1"/>
  <c r="E275" i="1"/>
  <c r="D125" i="1"/>
  <c r="D57" i="1"/>
  <c r="D257" i="1"/>
  <c r="E257" i="1" s="1"/>
  <c r="D239" i="1"/>
  <c r="E239" i="1" s="1"/>
  <c r="D201" i="1"/>
  <c r="D113" i="1"/>
  <c r="D83" i="1"/>
  <c r="D50" i="1"/>
  <c r="D26" i="1"/>
  <c r="D246" i="1"/>
  <c r="E246" i="1" s="1"/>
  <c r="D228" i="1"/>
  <c r="E228" i="1" s="1"/>
  <c r="D182" i="1"/>
  <c r="D256" i="1"/>
  <c r="E256" i="1" s="1"/>
  <c r="D238" i="1"/>
  <c r="D10" i="1"/>
  <c r="D237" i="1"/>
  <c r="D191" i="1"/>
  <c r="D20" i="1"/>
  <c r="D263" i="1"/>
  <c r="E263" i="1" s="1"/>
  <c r="D248" i="1"/>
  <c r="E248" i="1" s="1"/>
  <c r="D230" i="1"/>
  <c r="E230" i="1" s="1"/>
  <c r="D216" i="1"/>
  <c r="E216" i="1" s="1"/>
  <c r="D190" i="1"/>
  <c r="D32" i="1"/>
  <c r="D255" i="1"/>
  <c r="E255" i="1" s="1"/>
  <c r="D217" i="1"/>
  <c r="E217" i="1" s="1"/>
  <c r="D9" i="1"/>
  <c r="D247" i="1"/>
  <c r="E247" i="1" s="1"/>
  <c r="D229" i="1"/>
  <c r="E229" i="1" s="1"/>
  <c r="D208" i="1"/>
  <c r="D189" i="1"/>
  <c r="D58" i="1"/>
  <c r="D104" i="1"/>
  <c r="D89" i="1"/>
  <c r="D74" i="1"/>
  <c r="D73" i="1"/>
  <c r="D72" i="1"/>
  <c r="D218" i="1"/>
  <c r="D44" i="1"/>
  <c r="D38" i="1"/>
  <c r="D143" i="1"/>
  <c r="D59" i="1"/>
  <c r="D103" i="1"/>
  <c r="D102" i="1"/>
  <c r="D212" i="1"/>
  <c r="D203" i="1"/>
  <c r="D11" i="1"/>
  <c r="C218" i="1"/>
  <c r="C215" i="1" s="1"/>
  <c r="E218" i="1" l="1"/>
  <c r="D202" i="1"/>
  <c r="D199" i="1" s="1"/>
  <c r="D119" i="1"/>
  <c r="D206" i="1"/>
  <c r="D56" i="1"/>
  <c r="D188" i="1"/>
  <c r="D254" i="1"/>
  <c r="E254" i="1" s="1"/>
  <c r="D227" i="1"/>
  <c r="E227" i="1" s="1"/>
  <c r="D198" i="1"/>
  <c r="D8" i="1"/>
  <c r="D215" i="1"/>
  <c r="E215" i="1" s="1"/>
  <c r="D236" i="1"/>
  <c r="E236" i="1" s="1"/>
  <c r="D245" i="1"/>
  <c r="E245" i="1" s="1"/>
  <c r="D6" i="1"/>
  <c r="D71" i="1"/>
  <c r="D7" i="1"/>
  <c r="D101" i="1" l="1"/>
  <c r="D200" i="1"/>
  <c r="D197" i="1" l="1"/>
  <c r="D5" i="1"/>
  <c r="C209" i="1"/>
  <c r="E209" i="1" s="1"/>
  <c r="C205" i="1"/>
  <c r="E205" i="1" s="1"/>
  <c r="C207" i="1"/>
  <c r="E207" i="1" s="1"/>
  <c r="C214" i="1"/>
  <c r="E214" i="1" s="1"/>
  <c r="C237" i="1"/>
  <c r="E237" i="1" s="1"/>
  <c r="D283" i="1" l="1"/>
  <c r="C201" i="1"/>
  <c r="E201" i="1" s="1"/>
  <c r="C208" i="1"/>
  <c r="E208" i="1" s="1"/>
  <c r="C212" i="1"/>
  <c r="E212" i="1" s="1"/>
  <c r="C203" i="1"/>
  <c r="E203" i="1" s="1"/>
  <c r="C238" i="1"/>
  <c r="E238" i="1" s="1"/>
  <c r="C202" i="1" l="1"/>
  <c r="C206" i="1"/>
  <c r="E206" i="1" s="1"/>
  <c r="C198" i="1"/>
  <c r="E198" i="1" s="1"/>
  <c r="C199" i="1" l="1"/>
  <c r="E199" i="1" s="1"/>
  <c r="E202" i="1"/>
  <c r="C200" i="1"/>
  <c r="E200" i="1" s="1"/>
  <c r="C192" i="1"/>
  <c r="E192" i="1" s="1"/>
  <c r="C193" i="1"/>
  <c r="E193" i="1" s="1"/>
  <c r="C183" i="1"/>
  <c r="E183" i="1" s="1"/>
  <c r="C184" i="1"/>
  <c r="E184" i="1" s="1"/>
  <c r="C185" i="1"/>
  <c r="E185" i="1" s="1"/>
  <c r="C179" i="1"/>
  <c r="E179" i="1" s="1"/>
  <c r="C176" i="1"/>
  <c r="E176" i="1" s="1"/>
  <c r="C173" i="1"/>
  <c r="E173" i="1" s="1"/>
  <c r="C170" i="1"/>
  <c r="E170" i="1" s="1"/>
  <c r="C167" i="1"/>
  <c r="E167" i="1" s="1"/>
  <c r="C164" i="1"/>
  <c r="E164" i="1" s="1"/>
  <c r="C161" i="1"/>
  <c r="E161" i="1" s="1"/>
  <c r="C158" i="1"/>
  <c r="E158" i="1" s="1"/>
  <c r="C155" i="1"/>
  <c r="E155" i="1" s="1"/>
  <c r="C152" i="1"/>
  <c r="E152" i="1" s="1"/>
  <c r="C149" i="1"/>
  <c r="E149" i="1" s="1"/>
  <c r="C146" i="1"/>
  <c r="E146" i="1" s="1"/>
  <c r="C140" i="1"/>
  <c r="E140" i="1" s="1"/>
  <c r="C137" i="1"/>
  <c r="E137" i="1" s="1"/>
  <c r="C134" i="1"/>
  <c r="E134" i="1" s="1"/>
  <c r="C131" i="1"/>
  <c r="E131" i="1" s="1"/>
  <c r="C128" i="1"/>
  <c r="E128" i="1" s="1"/>
  <c r="C125" i="1"/>
  <c r="E125" i="1" s="1"/>
  <c r="C122" i="1"/>
  <c r="E122" i="1" s="1"/>
  <c r="C116" i="1"/>
  <c r="E116" i="1" s="1"/>
  <c r="C110" i="1"/>
  <c r="E110" i="1" s="1"/>
  <c r="C107" i="1"/>
  <c r="E107" i="1" s="1"/>
  <c r="C197" i="1" l="1"/>
  <c r="C143" i="1"/>
  <c r="E143" i="1" s="1"/>
  <c r="C182" i="1"/>
  <c r="E182" i="1" s="1"/>
  <c r="C191" i="1"/>
  <c r="E191" i="1" s="1"/>
  <c r="C190" i="1"/>
  <c r="E190" i="1" s="1"/>
  <c r="C189" i="1"/>
  <c r="E189" i="1" s="1"/>
  <c r="C119" i="1"/>
  <c r="E119" i="1" s="1"/>
  <c r="E197" i="1" l="1"/>
  <c r="C188" i="1"/>
  <c r="E188" i="1" s="1"/>
  <c r="C98" i="1"/>
  <c r="E98" i="1" s="1"/>
  <c r="C95" i="1"/>
  <c r="E95" i="1" s="1"/>
  <c r="C92" i="1"/>
  <c r="E92" i="1" s="1"/>
  <c r="C86" i="1"/>
  <c r="E86" i="1" s="1"/>
  <c r="C80" i="1"/>
  <c r="E80" i="1" s="1"/>
  <c r="C77" i="1"/>
  <c r="E77" i="1" s="1"/>
  <c r="C62" i="1"/>
  <c r="E62" i="1" s="1"/>
  <c r="C65" i="1"/>
  <c r="E65" i="1" s="1"/>
  <c r="C68" i="1"/>
  <c r="E68" i="1" s="1"/>
  <c r="C51" i="1"/>
  <c r="E51" i="1" s="1"/>
  <c r="C52" i="1"/>
  <c r="E52" i="1" s="1"/>
  <c r="C53" i="1"/>
  <c r="E53" i="1" s="1"/>
  <c r="C47" i="1"/>
  <c r="E47" i="1" s="1"/>
  <c r="C41" i="1"/>
  <c r="E41" i="1" s="1"/>
  <c r="C35" i="1"/>
  <c r="E35" i="1" s="1"/>
  <c r="C29" i="1"/>
  <c r="E29" i="1" s="1"/>
  <c r="C23" i="1"/>
  <c r="E23" i="1" s="1"/>
  <c r="C17" i="1"/>
  <c r="E17" i="1" s="1"/>
  <c r="C14" i="1"/>
  <c r="E14" i="1" s="1"/>
  <c r="C115" i="1"/>
  <c r="E115" i="1" s="1"/>
  <c r="C114" i="1"/>
  <c r="E114" i="1" s="1"/>
  <c r="C106" i="1"/>
  <c r="E106" i="1" s="1"/>
  <c r="C105" i="1"/>
  <c r="E105" i="1" s="1"/>
  <c r="C91" i="1"/>
  <c r="E91" i="1" s="1"/>
  <c r="C90" i="1"/>
  <c r="E90" i="1" s="1"/>
  <c r="C85" i="1"/>
  <c r="E85" i="1" s="1"/>
  <c r="C84" i="1"/>
  <c r="E84" i="1" s="1"/>
  <c r="C76" i="1"/>
  <c r="E76" i="1" s="1"/>
  <c r="C75" i="1"/>
  <c r="E75" i="1" s="1"/>
  <c r="C58" i="1"/>
  <c r="E58" i="1" s="1"/>
  <c r="C57" i="1"/>
  <c r="E57" i="1" s="1"/>
  <c r="C46" i="1"/>
  <c r="E46" i="1" s="1"/>
  <c r="C45" i="1"/>
  <c r="E45" i="1" s="1"/>
  <c r="C40" i="1"/>
  <c r="E40" i="1" s="1"/>
  <c r="C39" i="1"/>
  <c r="E39" i="1" s="1"/>
  <c r="C34" i="1"/>
  <c r="E34" i="1" s="1"/>
  <c r="C33" i="1"/>
  <c r="E33" i="1" s="1"/>
  <c r="C28" i="1"/>
  <c r="E28" i="1" s="1"/>
  <c r="C22" i="1"/>
  <c r="E22" i="1" s="1"/>
  <c r="C21" i="1"/>
  <c r="E21" i="1" s="1"/>
  <c r="C13" i="1"/>
  <c r="E13" i="1" s="1"/>
  <c r="C12" i="1"/>
  <c r="E12" i="1" s="1"/>
  <c r="C83" i="1" l="1"/>
  <c r="E83" i="1" s="1"/>
  <c r="C72" i="1"/>
  <c r="E72" i="1" s="1"/>
  <c r="C102" i="1"/>
  <c r="E102" i="1" s="1"/>
  <c r="C50" i="1"/>
  <c r="E50" i="1" s="1"/>
  <c r="C10" i="1"/>
  <c r="E10" i="1" s="1"/>
  <c r="C9" i="1"/>
  <c r="E9" i="1" s="1"/>
  <c r="C73" i="1"/>
  <c r="E73" i="1" s="1"/>
  <c r="C103" i="1"/>
  <c r="E103" i="1" s="1"/>
  <c r="C59" i="1"/>
  <c r="E59" i="1" s="1"/>
  <c r="C74" i="1"/>
  <c r="E74" i="1" s="1"/>
  <c r="C44" i="1"/>
  <c r="E44" i="1" s="1"/>
  <c r="C38" i="1"/>
  <c r="E38" i="1" s="1"/>
  <c r="C11" i="1"/>
  <c r="E11" i="1" s="1"/>
  <c r="C104" i="1"/>
  <c r="E104" i="1" s="1"/>
  <c r="C113" i="1"/>
  <c r="E113" i="1" s="1"/>
  <c r="C89" i="1"/>
  <c r="E89" i="1" s="1"/>
  <c r="C7" i="1" l="1"/>
  <c r="E7" i="1" s="1"/>
  <c r="C56" i="1"/>
  <c r="E56" i="1" s="1"/>
  <c r="C6" i="1"/>
  <c r="E6" i="1" s="1"/>
  <c r="C71" i="1"/>
  <c r="E71" i="1" s="1"/>
  <c r="C101" i="1"/>
  <c r="E101" i="1" s="1"/>
  <c r="C20" i="1"/>
  <c r="E20" i="1" s="1"/>
  <c r="C32" i="1"/>
  <c r="E32" i="1" s="1"/>
  <c r="C26" i="1"/>
  <c r="E26" i="1" s="1"/>
  <c r="C8" i="1" l="1"/>
  <c r="E8" i="1" s="1"/>
  <c r="C5" i="1" l="1"/>
  <c r="C283" i="1" s="1"/>
  <c r="E5" i="1" l="1"/>
</calcChain>
</file>

<file path=xl/sharedStrings.xml><?xml version="1.0" encoding="utf-8"?>
<sst xmlns="http://schemas.openxmlformats.org/spreadsheetml/2006/main" count="106" uniqueCount="106">
  <si>
    <t>тыс. рублей</t>
  </si>
  <si>
    <t>1.</t>
  </si>
  <si>
    <t>Государственная программа Саратовской области "Культура Саратовской области"</t>
  </si>
  <si>
    <t xml:space="preserve">Подпрограмма 1 "Развитие искусства и творчества"  </t>
  </si>
  <si>
    <t>Региональный проект 1.1 «Развитие театральной деятельности»</t>
  </si>
  <si>
    <t>Мероприятие (результат) 1.1.2 «Поддержана творческая деятельность и технически оснащены детские и кукольные театры»</t>
  </si>
  <si>
    <t>Региональный проект 1.2 «Сохранение культурного и исторического наследия»</t>
  </si>
  <si>
    <t>Комплекс процессных мероприятий  «Музеи»</t>
  </si>
  <si>
    <t>Комплекс процессных мероприятий  «Театры»</t>
  </si>
  <si>
    <t>Комплекс процессных мероприятий "Концертные организации и цирковые коллективы"</t>
  </si>
  <si>
    <t>Комплекс процессных мероприятий 1.4 "Библиотеки"</t>
  </si>
  <si>
    <t>Комплекс процессных мероприятий 1.5  "Культурно-досуговые учреждения"</t>
  </si>
  <si>
    <t>3.</t>
  </si>
  <si>
    <t xml:space="preserve">Подпрограмма 2 "Образование в сфере культуры" </t>
  </si>
  <si>
    <t xml:space="preserve">Комплекс процессных мероприятий "Создание условий для развития образования в сфере культуры"
</t>
  </si>
  <si>
    <t>5.</t>
  </si>
  <si>
    <t>Подпрограмма 5 «Творческое развития детей и молодежи в сфере культуры»</t>
  </si>
  <si>
    <t>Комплекс процессных мероприятий 5.1 «Создание условий для творческого развития детей и молодежи в сфере культуры»</t>
  </si>
  <si>
    <t>Комплекс процессных мероприятий 5.2 «Развитие кадрового потенциала сферы культуры»</t>
  </si>
  <si>
    <t>Региональный проект 5.1"Создание условий для реализации творческого потенциала нации" ("Творческие люди")"</t>
  </si>
  <si>
    <t>6.</t>
  </si>
  <si>
    <t xml:space="preserve">Подпрограмма 6 "Укрепление материально-технической базы и обеспечение деятельности учреждений в сфере культуры" </t>
  </si>
  <si>
    <t xml:space="preserve"> Комплекс процессных мероприятий 6.1 «Создание условий для укрепления материально-технической базы учреждений в сфере культуры»</t>
  </si>
  <si>
    <t xml:space="preserve"> Комплекс процессных мероприятий 6.2 «Независимая оценка качества условий оказания услуг в сфере культуры»</t>
  </si>
  <si>
    <t xml:space="preserve">Региональный проект 6.1 «Развитие культурной инфраструктуры»
</t>
  </si>
  <si>
    <t>Мероприятие (результат) 6.1.6 «Создание школ креативных индустрий»</t>
  </si>
  <si>
    <t xml:space="preserve">Региональный проект 6.2 «Обеспечение качественно нового уровня развития инфраструктуры культуры («Культурная среда»)»
</t>
  </si>
  <si>
    <t>Региональный проект 6.3. "Цифровизация услуг и формирование информационного пространства в сфере культуры" ("Цифровая культура")</t>
  </si>
  <si>
    <t>7.</t>
  </si>
  <si>
    <t>Подпрограмма 7 «Популяризация культурных традиций»</t>
  </si>
  <si>
    <t xml:space="preserve">  Комплекс процессных мероприятий 7.1 «Популяризация культурных традиций»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</si>
  <si>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</si>
  <si>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Подпрограмма «Энергосбережение и повышение энергоэффективности теплоснабжения и системы коммунальной инфраструктуры»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</si>
  <si>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</t>
  </si>
  <si>
    <t>Подпрограмма «Пожарная безопасность»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</si>
  <si>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</t>
  </si>
  <si>
    <t xml:space="preserve">Государственная программа Саратовской области "Развитие физической культуры, спорта, туризма и молодежной политики"
</t>
  </si>
  <si>
    <t xml:space="preserve">Подпрограмма 2 "Туризм"
</t>
  </si>
  <si>
    <t>Субсидия автономной некоммерческой организации «Туристский информационный центр Саратовской области»</t>
  </si>
  <si>
    <t xml:space="preserve">Региональный проект "Развитие туристической инфраструктуры (Саратовская область)"
</t>
  </si>
  <si>
    <t>Единая субсидия на достижение показателей государственной программы Российской Федерации «Развитие туризма» (государственная поддержка общественных инициатив юридических лиц (за исключением некоммерческих организаций, являющихся государственными (муниципальными) учреждениями) и индивидуальных предпринимателей)возраста</t>
  </si>
  <si>
    <t xml:space="preserve">Создание модульных некапитальных средств размещения при реализации инвестиционных проектов
</t>
  </si>
  <si>
    <t>Государственная программа Саратовской области "Развитие образования Саратовской области"</t>
  </si>
  <si>
    <t>Комплекс процессных мероприятий «Содействие развитию профессионального образования»</t>
  </si>
  <si>
    <t xml:space="preserve">Мероприятие (результат) "Выплачено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организаций"
</t>
  </si>
  <si>
    <t xml:space="preserve">Мероприятие (результат) "Обеспечение выплат ежемесячного денежного вознаграждения советникам директоров по воспитанию и взаимодействию с детскими общественными объединениями государственных общеобразовательных организаций, профессиональных образовательных организаций субъектов Российской Федерации, муниципальных общеобразовательных организаций и профессиональных образовательных организаций"
</t>
  </si>
  <si>
    <t>«Социальная поддержка и социальное обслуживание населения Саратовской области»</t>
  </si>
  <si>
    <t xml:space="preserve">Комплекс процессных мероприятий "Организация отдыха и оздоровления детей" (всего), в том числе:
</t>
  </si>
  <si>
    <t>«Содействие занятости населения, совершенствование социально-трудовых отношений и регулирование трудовой миграции в Саратовской области»</t>
  </si>
  <si>
    <t xml:space="preserve">Подпрограмма 5 "Улучшение условий и охраны труда"
</t>
  </si>
  <si>
    <t>Подпрограмма 2 «Профилактика терроризма и экстремизма в Саратовской области»</t>
  </si>
  <si>
    <t xml:space="preserve">Государственная программа Саратовской области "Патриотическое воспитание граждан в Саратовской области"
</t>
  </si>
  <si>
    <t xml:space="preserve">Подпрограмма "Гражданско-патриотическое воспитание граждан"
</t>
  </si>
  <si>
    <t xml:space="preserve"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</si>
  <si>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>Предусмотрено в Законе о бюджете</t>
  </si>
  <si>
    <t xml:space="preserve">Процент исполнения </t>
  </si>
  <si>
    <t>Аппарат министерства</t>
  </si>
  <si>
    <t>Внепрограммные средства</t>
  </si>
  <si>
    <t>Кассовое исполнение на 01.01.2025</t>
  </si>
  <si>
    <t>Сведения об использовании бюджетных средств министерством культуры Саратовской областии подведомственными учреждениями по состоянию на 1 января 2025 года</t>
  </si>
  <si>
    <t>Наименование государственной программы, подпрограммы</t>
  </si>
  <si>
    <t>«Поддержана творческая деятельность и укреплена материально-техническая база муниципальных театров в населенных пунктах с численностью населения до 300 тысяч человек»</t>
  </si>
  <si>
    <t>«Проведены мероприятия по комплектованию книжных фондов библиотек муниципальных образований и государственных общедоступных библиотек»</t>
  </si>
  <si>
    <t>"Организованы и проведены мероприятия музеями"</t>
  </si>
  <si>
    <t xml:space="preserve"> "Организованы и проведены мероприятия театрами"</t>
  </si>
  <si>
    <t xml:space="preserve"> "Организованы и проведены мероприятия концертными организациями и цирковыми коллективами"</t>
  </si>
  <si>
    <t>"Организованы и проведены мероприятия библиотеками"</t>
  </si>
  <si>
    <t>"Организованы и проведены мероприятия культурно-досуговыми учреждениями"</t>
  </si>
  <si>
    <t xml:space="preserve"> "Организованы и проведены мероприятия образовательными учреждениями в сфере культуры"</t>
  </si>
  <si>
    <t xml:space="preserve"> "Социальная поддержка детей-сирот и детей, оставшихся без попечения родителей"</t>
  </si>
  <si>
    <t>"Стипендиальное обеспечение и другие формы материальной поддержки обучающихся областных государственных профессиональных образовательных организаций"</t>
  </si>
  <si>
    <t xml:space="preserve"> "Выплаты стипендий одаренным детям и молодежи и поощрение педагогам"</t>
  </si>
  <si>
    <t xml:space="preserve"> "Оказана государственная поддержка автономной некоммерческой организации "Туристический информационный центр Саратовской области" на организацию и проведения культурно-познавательных мероприятий в области туризма и этнокультурного развития народов Саратовской области"</t>
  </si>
  <si>
    <t xml:space="preserve"> "Присуждены стипендии и другие денежные поощрения в сфере культуры"</t>
  </si>
  <si>
    <t xml:space="preserve"> «Оказана государственная поддержка лучшим сельским учреждениям культуры»</t>
  </si>
  <si>
    <t xml:space="preserve"> «Оказана государственная поддержка лучшим работникам сельских учреждений культуры»</t>
  </si>
  <si>
    <t xml:space="preserve">  «Предоставлены субсидии социально ориентированным некоммерческим организациям на финансовое обеспечение затрат на оказание общественно полезных услуг в области культуры»</t>
  </si>
  <si>
    <t xml:space="preserve"> Оснащение и укрепление материально-технической базы подведомственных образовательных организаций"</t>
  </si>
  <si>
    <t xml:space="preserve"> «Оснащена и укреплена материально-техническая базыы  образовательных организаций»</t>
  </si>
  <si>
    <t xml:space="preserve"> «Сбор и обобщение информации о качестве условий оказания услуг организациями в сфере культуры»</t>
  </si>
  <si>
    <t>"Укрепление материально-технической базы областных учреждений в сфере культуры"</t>
  </si>
  <si>
    <t>«Проведение капитального и текущего ремонта, техническое оснащение муниципальных учреждений культурно-досугового типа»</t>
  </si>
  <si>
    <t>«Обеспечение развития и укрепления материально-технической базы домов культуры в населенных пунктах с числом жителей до 50 тысяч человек»</t>
  </si>
  <si>
    <t>«Обеспечение развития и укрепления материально-технической базы домов культуры в населенных пунктах с числом жителей до 50 тысяч человек (средства для достижения показателей результативности)»</t>
  </si>
  <si>
    <t>«Разработка проектно-сметной документации областных и образовательных организаций в сфере культуры»</t>
  </si>
  <si>
    <t xml:space="preserve">«Благоустроены территории учреждений культуры)»
</t>
  </si>
  <si>
    <t>«Построены (реконструированы) и (или) капитально отремонтированы культурно-досуговые учреждения в сельской местности»</t>
  </si>
  <si>
    <t>«Построены центры культурного развития в городах с числом жителей до 300 000 человек»</t>
  </si>
  <si>
    <t>«Приобретены передвижные многофункциональные культурные центры (автоклубы) для обслуживания сельского населения»</t>
  </si>
  <si>
    <t>«Реконструированы и (или) капитально отремонтированы региональные и муниципальные детские школы искусств по видам искусств»</t>
  </si>
  <si>
    <t>«Реконструированы и капитально отремонтированы муниципальные музеи»</t>
  </si>
  <si>
    <t>«Технически оснащены региональные и муниципальные музеи»</t>
  </si>
  <si>
    <t>«Реконструированы и (или) капитально отремонтированы региональные и (или) муниципальные театры юного зрителя и театры кукол»</t>
  </si>
  <si>
    <t>«Оснащены региональные и муниципальные театры, находящиеся в городах с численностью населения более 300 тыс. человек»</t>
  </si>
  <si>
    <t>«Оснащены образовательные учреждения в сфере культуры (детские школы искусств по видам искусств и училищ) музыкальными инструментами, оборудованием и учебными материалами»</t>
  </si>
  <si>
    <t>«Создание модельных муниципальных библиотек»</t>
  </si>
  <si>
    <t>«Обеспечение условий для развития сети учреждений культурно-досугового типа (создание и модернизация учреждений культурно-досугового типа (в рамках достижения соответствующих задач федерального проекта)»</t>
  </si>
  <si>
    <t>«Обеспечение условий для развития сети учреждений культурно-досугового типа (создание центров культурного развития) (в рамках достижения соответствующих задач федерального проекта)»</t>
  </si>
  <si>
    <t>«Созданы виртуальные концертные залы на площадках организаций культуры, в том числе в домах культуры, библиотеках, музеях, для трансляции знаковых культурных мероприятий»</t>
  </si>
  <si>
    <t xml:space="preserve"> "Организованны и проведены мероприятия, посвященные государственным праздникам, значимым событиям общества, российской культуры и развитию культурного сотрудничества"</t>
  </si>
  <si>
    <t xml:space="preserve">"Организован отдых и оздоровление детей" (всего), в том числе:
</t>
  </si>
  <si>
    <t xml:space="preserve"> "Проведена специальная оценка условий труда в государственных учреждениях, подведомственных министерству культуры области"
</t>
  </si>
  <si>
    <t xml:space="preserve"> "Обеспечено повышение энергоэффективности в областных государственных учреждениях в сфере культуры"
</t>
  </si>
  <si>
    <t xml:space="preserve"> "Обеспечена пожарная безопасность объектов социальной сферы с массовым пребыванием людей"
</t>
  </si>
  <si>
    <t xml:space="preserve"> "Усилена антитеррористическая защищенность объектов социальной сферы, подведомственных министерству образования области"
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</si>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</sst>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"/>
    <numFmt numFmtId="165" formatCode="#,##0.0"/>
    <numFmt numFmtId="166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4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166" fontId="7" fillId="0" borderId="0" applyFont="0" applyFill="0" applyBorder="0" applyAlignment="0" applyProtection="0"/>
  </cellStyleXfs>
  <cellXfs count="46">
    <xf numFmtId="0" fontId="0" fillId="0" borderId="0" xfId="0"/>
    <xf numFmtId="1" fontId="2" fillId="0" borderId="0" xfId="0" applyNumberFormat="1" applyFont="1" applyFill="1" applyAlignment="1">
      <alignment horizontal="center" vertical="top"/>
    </xf>
    <xf numFmtId="1" fontId="4" fillId="0" borderId="2" xfId="0" applyNumberFormat="1" applyFont="1" applyFill="1" applyBorder="1" applyAlignment="1">
      <alignment horizontal="center" vertical="top" wrapText="1"/>
    </xf>
    <xf numFmtId="3" fontId="2" fillId="0" borderId="2" xfId="0" applyNumberFormat="1" applyFont="1" applyFill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165" fontId="2" fillId="0" borderId="2" xfId="1" applyNumberFormat="1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horizontal="center" vertical="center" wrapText="1"/>
    </xf>
    <xf numFmtId="165" fontId="4" fillId="0" borderId="2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left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 vertical="top" wrapText="1"/>
    </xf>
    <xf numFmtId="1" fontId="3" fillId="0" borderId="5" xfId="0" applyNumberFormat="1" applyFont="1" applyFill="1" applyBorder="1" applyAlignment="1">
      <alignment horizontal="center" vertical="top" wrapText="1"/>
    </xf>
    <xf numFmtId="164" fontId="3" fillId="0" borderId="3" xfId="0" applyNumberFormat="1" applyFont="1" applyFill="1" applyBorder="1" applyAlignment="1">
      <alignment horizontal="left" vertical="top" wrapText="1"/>
    </xf>
    <xf numFmtId="164" fontId="3" fillId="0" borderId="5" xfId="0" applyNumberFormat="1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left" vertical="top" wrapText="1"/>
    </xf>
    <xf numFmtId="164" fontId="4" fillId="0" borderId="5" xfId="0" applyNumberFormat="1" applyFont="1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left" vertical="top" wrapText="1"/>
    </xf>
    <xf numFmtId="164" fontId="4" fillId="0" borderId="4" xfId="0" applyNumberFormat="1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165" fontId="3" fillId="0" borderId="2" xfId="4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Alignment="1">
      <alignment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165" fontId="4" fillId="0" borderId="2" xfId="4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</cellXfs>
  <cellStyles count="5">
    <cellStyle name="Обычный" xfId="0" builtinId="0"/>
    <cellStyle name="Обычный 2" xfId="2"/>
    <cellStyle name="Обычный 3" xfId="3"/>
    <cellStyle name="Финансовый" xfId="1" builtinId="3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3"/>
  <sheetViews>
    <sheetView tabSelected="1" topLeftCell="B1" zoomScale="85" zoomScaleNormal="85" workbookViewId="0">
      <pane xSplit="2" ySplit="4" topLeftCell="D5" activePane="bottomRight" state="frozen"/>
      <selection activeCell="B1" sqref="B1"/>
      <selection pane="topRight" activeCell="F1" sqref="F1"/>
      <selection pane="bottomLeft" activeCell="B10" sqref="B10"/>
      <selection pane="bottomRight" activeCell="B4" sqref="B4:E4"/>
    </sheetView>
  </sheetViews>
  <sheetFormatPr defaultRowHeight="12.75" x14ac:dyDescent="0.25"/>
  <cols>
    <col min="1" max="1" width="0" style="41" hidden="1" customWidth="1"/>
    <col min="2" max="2" width="47.5703125" style="45" customWidth="1"/>
    <col min="3" max="3" width="25.140625" style="28" customWidth="1"/>
    <col min="4" max="4" width="32.85546875" style="28" customWidth="1"/>
    <col min="5" max="5" width="28" style="28" customWidth="1"/>
    <col min="6" max="16384" width="9.140625" style="28"/>
  </cols>
  <sheetData>
    <row r="1" spans="1:7" ht="36" customHeight="1" x14ac:dyDescent="0.3">
      <c r="A1" s="1"/>
      <c r="B1" s="26" t="s">
        <v>59</v>
      </c>
      <c r="C1" s="26"/>
      <c r="D1" s="26"/>
      <c r="E1" s="26"/>
      <c r="F1" s="27"/>
      <c r="G1" s="27"/>
    </row>
    <row r="2" spans="1:7" ht="15" x14ac:dyDescent="0.25">
      <c r="A2" s="29"/>
      <c r="B2" s="30"/>
      <c r="C2" s="24"/>
      <c r="D2" s="24"/>
      <c r="E2" s="25" t="s">
        <v>0</v>
      </c>
    </row>
    <row r="3" spans="1:7" ht="64.5" customHeight="1" x14ac:dyDescent="0.25">
      <c r="A3" s="11"/>
      <c r="B3" s="21" t="s">
        <v>60</v>
      </c>
      <c r="C3" s="22" t="s">
        <v>54</v>
      </c>
      <c r="D3" s="21" t="s">
        <v>58</v>
      </c>
      <c r="E3" s="21" t="s">
        <v>55</v>
      </c>
    </row>
    <row r="4" spans="1:7" x14ac:dyDescent="0.25">
      <c r="A4" s="2">
        <v>1</v>
      </c>
      <c r="B4" s="2">
        <v>1</v>
      </c>
      <c r="C4" s="3">
        <v>2</v>
      </c>
      <c r="D4" s="3">
        <v>3</v>
      </c>
      <c r="E4" s="3">
        <v>4</v>
      </c>
    </row>
    <row r="5" spans="1:7" ht="17.25" customHeight="1" x14ac:dyDescent="0.25">
      <c r="A5" s="12" t="s">
        <v>1</v>
      </c>
      <c r="B5" s="14" t="s">
        <v>2</v>
      </c>
      <c r="C5" s="4">
        <f>C8+C56+C71+C101+C188</f>
        <v>3591417.1000000006</v>
      </c>
      <c r="D5" s="4">
        <f t="shared" ref="D5" si="0">D8+D56+D71+D101+D188</f>
        <v>3546800.5000000005</v>
      </c>
      <c r="E5" s="5">
        <f>D5/C5*100</f>
        <v>98.757688156020635</v>
      </c>
    </row>
    <row r="6" spans="1:7" ht="15.75" customHeight="1" x14ac:dyDescent="0.25">
      <c r="A6" s="13"/>
      <c r="B6" s="15"/>
      <c r="C6" s="4">
        <f t="shared" ref="C6:C7" si="1">C9+C57+C72+C102+C189</f>
        <v>448997</v>
      </c>
      <c r="D6" s="4">
        <f t="shared" ref="D6" si="2">D9+D57+D72+D102+D189</f>
        <v>448997</v>
      </c>
      <c r="E6" s="5">
        <f t="shared" ref="E6:E69" si="3">D6/C6*100</f>
        <v>100</v>
      </c>
    </row>
    <row r="7" spans="1:7" ht="12" customHeight="1" x14ac:dyDescent="0.25">
      <c r="A7" s="13"/>
      <c r="B7" s="15"/>
      <c r="C7" s="4">
        <f t="shared" si="1"/>
        <v>3142420.1</v>
      </c>
      <c r="D7" s="4">
        <f t="shared" ref="D7" si="4">D10+D58+D73+D103+D190</f>
        <v>3097803.5</v>
      </c>
      <c r="E7" s="5">
        <f t="shared" si="3"/>
        <v>98.580183470695076</v>
      </c>
    </row>
    <row r="8" spans="1:7" ht="15" customHeight="1" x14ac:dyDescent="0.25">
      <c r="A8" s="12">
        <v>2</v>
      </c>
      <c r="B8" s="14" t="s">
        <v>3</v>
      </c>
      <c r="C8" s="4">
        <f>C11+C20+C26+C32+C38+C44+C50</f>
        <v>1527329.4</v>
      </c>
      <c r="D8" s="4">
        <f t="shared" ref="D8" si="5">D11+D20+D26+D32+D38+D44+D50</f>
        <v>1526942.4</v>
      </c>
      <c r="E8" s="5">
        <f t="shared" si="3"/>
        <v>99.974661654519309</v>
      </c>
    </row>
    <row r="9" spans="1:7" x14ac:dyDescent="0.25">
      <c r="A9" s="13"/>
      <c r="B9" s="15"/>
      <c r="C9" s="4">
        <f t="shared" ref="C9:D10" si="6">C12+C21+C27+C33+C39+C45+C51</f>
        <v>36217.699999999997</v>
      </c>
      <c r="D9" s="4">
        <f t="shared" si="6"/>
        <v>36217.699999999997</v>
      </c>
      <c r="E9" s="5">
        <f t="shared" si="3"/>
        <v>100</v>
      </c>
    </row>
    <row r="10" spans="1:7" x14ac:dyDescent="0.25">
      <c r="A10" s="13"/>
      <c r="B10" s="15"/>
      <c r="C10" s="4">
        <f t="shared" si="6"/>
        <v>1491111.7</v>
      </c>
      <c r="D10" s="4">
        <f t="shared" si="6"/>
        <v>1490724.7</v>
      </c>
      <c r="E10" s="5">
        <f t="shared" si="3"/>
        <v>99.974046209951936</v>
      </c>
    </row>
    <row r="11" spans="1:7" ht="12.75" customHeight="1" x14ac:dyDescent="0.25">
      <c r="A11" s="13"/>
      <c r="B11" s="19" t="s">
        <v>4</v>
      </c>
      <c r="C11" s="4">
        <f>C12+C13</f>
        <v>30065.7</v>
      </c>
      <c r="D11" s="4">
        <f t="shared" ref="D11" si="7">D12+D13</f>
        <v>30065.7</v>
      </c>
      <c r="E11" s="5">
        <f t="shared" si="3"/>
        <v>100</v>
      </c>
    </row>
    <row r="12" spans="1:7" x14ac:dyDescent="0.25">
      <c r="A12" s="13"/>
      <c r="B12" s="19"/>
      <c r="C12" s="6">
        <f t="shared" ref="C12:D13" si="8">C15+C18</f>
        <v>26758.5</v>
      </c>
      <c r="D12" s="6">
        <f t="shared" si="8"/>
        <v>26758.5</v>
      </c>
      <c r="E12" s="5">
        <f t="shared" si="3"/>
        <v>100</v>
      </c>
    </row>
    <row r="13" spans="1:7" x14ac:dyDescent="0.25">
      <c r="A13" s="13"/>
      <c r="B13" s="19"/>
      <c r="C13" s="6">
        <f t="shared" si="8"/>
        <v>3307.2</v>
      </c>
      <c r="D13" s="6">
        <f t="shared" si="8"/>
        <v>3307.2</v>
      </c>
      <c r="E13" s="5">
        <f t="shared" si="3"/>
        <v>100</v>
      </c>
    </row>
    <row r="14" spans="1:7" ht="12.75" customHeight="1" x14ac:dyDescent="0.25">
      <c r="A14" s="13"/>
      <c r="B14" s="18" t="s">
        <v>61</v>
      </c>
      <c r="C14" s="6">
        <f>C15+C16</f>
        <v>12583.7</v>
      </c>
      <c r="D14" s="6">
        <f t="shared" ref="D14" si="9">D15+D16</f>
        <v>12583.7</v>
      </c>
      <c r="E14" s="5">
        <f t="shared" si="3"/>
        <v>100</v>
      </c>
    </row>
    <row r="15" spans="1:7" x14ac:dyDescent="0.25">
      <c r="A15" s="13"/>
      <c r="B15" s="18"/>
      <c r="C15" s="6">
        <v>11199.5</v>
      </c>
      <c r="D15" s="6">
        <v>11199.5</v>
      </c>
      <c r="E15" s="5">
        <f t="shared" si="3"/>
        <v>100</v>
      </c>
    </row>
    <row r="16" spans="1:7" x14ac:dyDescent="0.25">
      <c r="A16" s="13"/>
      <c r="B16" s="18"/>
      <c r="C16" s="6">
        <v>1384.2</v>
      </c>
      <c r="D16" s="6">
        <v>1384.2</v>
      </c>
      <c r="E16" s="5">
        <f t="shared" si="3"/>
        <v>100</v>
      </c>
    </row>
    <row r="17" spans="1:5" ht="12.75" customHeight="1" x14ac:dyDescent="0.25">
      <c r="A17" s="13"/>
      <c r="B17" s="18" t="s">
        <v>5</v>
      </c>
      <c r="C17" s="6">
        <f>C18+C19</f>
        <v>17482</v>
      </c>
      <c r="D17" s="6">
        <f t="shared" ref="D17" si="10">D18+D19</f>
        <v>17482</v>
      </c>
      <c r="E17" s="5">
        <f t="shared" si="3"/>
        <v>100</v>
      </c>
    </row>
    <row r="18" spans="1:5" x14ac:dyDescent="0.25">
      <c r="A18" s="13"/>
      <c r="B18" s="18"/>
      <c r="C18" s="6">
        <v>15559</v>
      </c>
      <c r="D18" s="6">
        <v>15559</v>
      </c>
      <c r="E18" s="5">
        <f t="shared" si="3"/>
        <v>100</v>
      </c>
    </row>
    <row r="19" spans="1:5" x14ac:dyDescent="0.25">
      <c r="A19" s="13"/>
      <c r="B19" s="18"/>
      <c r="C19" s="6">
        <v>1923</v>
      </c>
      <c r="D19" s="6">
        <v>1923</v>
      </c>
      <c r="E19" s="5">
        <f t="shared" si="3"/>
        <v>100</v>
      </c>
    </row>
    <row r="20" spans="1:5" x14ac:dyDescent="0.25">
      <c r="A20" s="13"/>
      <c r="B20" s="14" t="s">
        <v>6</v>
      </c>
      <c r="C20" s="7">
        <f t="shared" ref="C20:D21" si="11">C23</f>
        <v>10628.300000000001</v>
      </c>
      <c r="D20" s="7">
        <f t="shared" si="11"/>
        <v>10628.300000000001</v>
      </c>
      <c r="E20" s="5">
        <f t="shared" si="3"/>
        <v>100</v>
      </c>
    </row>
    <row r="21" spans="1:5" x14ac:dyDescent="0.25">
      <c r="A21" s="13"/>
      <c r="B21" s="15"/>
      <c r="C21" s="8">
        <f t="shared" si="11"/>
        <v>9459.2000000000007</v>
      </c>
      <c r="D21" s="8">
        <f t="shared" si="11"/>
        <v>9459.2000000000007</v>
      </c>
      <c r="E21" s="5">
        <f t="shared" si="3"/>
        <v>100</v>
      </c>
    </row>
    <row r="22" spans="1:5" x14ac:dyDescent="0.25">
      <c r="A22" s="13"/>
      <c r="B22" s="15"/>
      <c r="C22" s="8">
        <f t="shared" ref="C22:D22" si="12">C25</f>
        <v>1169.0999999999999</v>
      </c>
      <c r="D22" s="8">
        <f t="shared" si="12"/>
        <v>1169.0999999999999</v>
      </c>
      <c r="E22" s="5">
        <f t="shared" si="3"/>
        <v>100</v>
      </c>
    </row>
    <row r="23" spans="1:5" ht="12.75" customHeight="1" x14ac:dyDescent="0.25">
      <c r="A23" s="13"/>
      <c r="B23" s="16" t="s">
        <v>62</v>
      </c>
      <c r="C23" s="8">
        <f>C24+C25</f>
        <v>10628.300000000001</v>
      </c>
      <c r="D23" s="8">
        <f t="shared" ref="D23" si="13">D24+D25</f>
        <v>10628.300000000001</v>
      </c>
      <c r="E23" s="5">
        <f t="shared" si="3"/>
        <v>100</v>
      </c>
    </row>
    <row r="24" spans="1:5" x14ac:dyDescent="0.25">
      <c r="A24" s="13"/>
      <c r="B24" s="17"/>
      <c r="C24" s="8">
        <v>9459.2000000000007</v>
      </c>
      <c r="D24" s="8">
        <v>9459.2000000000007</v>
      </c>
      <c r="E24" s="5">
        <f t="shared" si="3"/>
        <v>100</v>
      </c>
    </row>
    <row r="25" spans="1:5" x14ac:dyDescent="0.25">
      <c r="A25" s="13"/>
      <c r="B25" s="17"/>
      <c r="C25" s="8">
        <v>1169.0999999999999</v>
      </c>
      <c r="D25" s="8">
        <v>1169.0999999999999</v>
      </c>
      <c r="E25" s="5">
        <f t="shared" si="3"/>
        <v>100</v>
      </c>
    </row>
    <row r="26" spans="1:5" x14ac:dyDescent="0.25">
      <c r="A26" s="13"/>
      <c r="B26" s="14" t="s">
        <v>7</v>
      </c>
      <c r="C26" s="4">
        <f>C29</f>
        <v>237741.9</v>
      </c>
      <c r="D26" s="4">
        <f>D29</f>
        <v>237355.1</v>
      </c>
      <c r="E26" s="5">
        <f t="shared" si="3"/>
        <v>99.837302553735796</v>
      </c>
    </row>
    <row r="27" spans="1:5" hidden="1" x14ac:dyDescent="0.25">
      <c r="A27" s="13"/>
      <c r="B27" s="15"/>
      <c r="C27" s="4">
        <f>C30</f>
        <v>0</v>
      </c>
      <c r="D27" s="4"/>
      <c r="E27" s="5" t="e">
        <f t="shared" si="3"/>
        <v>#DIV/0!</v>
      </c>
    </row>
    <row r="28" spans="1:5" x14ac:dyDescent="0.25">
      <c r="A28" s="13"/>
      <c r="B28" s="15"/>
      <c r="C28" s="6">
        <f>C31</f>
        <v>237741.9</v>
      </c>
      <c r="D28" s="6">
        <f>D31</f>
        <v>237355.1</v>
      </c>
      <c r="E28" s="5">
        <f t="shared" si="3"/>
        <v>99.837302553735796</v>
      </c>
    </row>
    <row r="29" spans="1:5" ht="12.75" customHeight="1" x14ac:dyDescent="0.25">
      <c r="A29" s="13"/>
      <c r="B29" s="16" t="s">
        <v>63</v>
      </c>
      <c r="C29" s="6">
        <f>C30+C31</f>
        <v>237741.9</v>
      </c>
      <c r="D29" s="6">
        <f t="shared" ref="D29" si="14">D30+D31</f>
        <v>237355.1</v>
      </c>
      <c r="E29" s="5">
        <f t="shared" si="3"/>
        <v>99.837302553735796</v>
      </c>
    </row>
    <row r="30" spans="1:5" hidden="1" x14ac:dyDescent="0.25">
      <c r="A30" s="13"/>
      <c r="B30" s="17"/>
      <c r="C30" s="6">
        <v>0</v>
      </c>
      <c r="D30" s="6">
        <v>0</v>
      </c>
      <c r="E30" s="5" t="e">
        <f t="shared" si="3"/>
        <v>#DIV/0!</v>
      </c>
    </row>
    <row r="31" spans="1:5" x14ac:dyDescent="0.25">
      <c r="A31" s="13"/>
      <c r="B31" s="17"/>
      <c r="C31" s="6">
        <v>237741.9</v>
      </c>
      <c r="D31" s="6">
        <v>237355.1</v>
      </c>
      <c r="E31" s="5">
        <f t="shared" si="3"/>
        <v>99.837302553735796</v>
      </c>
    </row>
    <row r="32" spans="1:5" x14ac:dyDescent="0.25">
      <c r="A32" s="13"/>
      <c r="B32" s="14" t="s">
        <v>8</v>
      </c>
      <c r="C32" s="4">
        <f t="shared" ref="C32:D34" si="15">C35</f>
        <v>671187.1</v>
      </c>
      <c r="D32" s="4">
        <f t="shared" si="15"/>
        <v>671186.9</v>
      </c>
      <c r="E32" s="5">
        <f t="shared" si="3"/>
        <v>99.999970202049482</v>
      </c>
    </row>
    <row r="33" spans="1:5" hidden="1" x14ac:dyDescent="0.25">
      <c r="A33" s="13"/>
      <c r="B33" s="15"/>
      <c r="C33" s="6">
        <f t="shared" si="15"/>
        <v>0</v>
      </c>
      <c r="D33" s="6">
        <f t="shared" si="15"/>
        <v>0</v>
      </c>
      <c r="E33" s="5" t="e">
        <f t="shared" si="3"/>
        <v>#DIV/0!</v>
      </c>
    </row>
    <row r="34" spans="1:5" x14ac:dyDescent="0.25">
      <c r="A34" s="13"/>
      <c r="B34" s="15"/>
      <c r="C34" s="6">
        <f t="shared" si="15"/>
        <v>671187.1</v>
      </c>
      <c r="D34" s="6">
        <f t="shared" si="15"/>
        <v>671186.9</v>
      </c>
      <c r="E34" s="5">
        <f t="shared" si="3"/>
        <v>99.999970202049482</v>
      </c>
    </row>
    <row r="35" spans="1:5" x14ac:dyDescent="0.25">
      <c r="A35" s="13"/>
      <c r="B35" s="16" t="s">
        <v>64</v>
      </c>
      <c r="C35" s="6">
        <f>C36+C37</f>
        <v>671187.1</v>
      </c>
      <c r="D35" s="6">
        <f t="shared" ref="D35" si="16">D36+D37</f>
        <v>671186.9</v>
      </c>
      <c r="E35" s="5">
        <f t="shared" si="3"/>
        <v>99.999970202049482</v>
      </c>
    </row>
    <row r="36" spans="1:5" hidden="1" x14ac:dyDescent="0.25">
      <c r="A36" s="13"/>
      <c r="B36" s="17"/>
      <c r="C36" s="6">
        <v>0</v>
      </c>
      <c r="D36" s="6">
        <v>0</v>
      </c>
      <c r="E36" s="5" t="e">
        <f t="shared" si="3"/>
        <v>#DIV/0!</v>
      </c>
    </row>
    <row r="37" spans="1:5" x14ac:dyDescent="0.25">
      <c r="A37" s="13"/>
      <c r="B37" s="17"/>
      <c r="C37" s="6">
        <v>671187.1</v>
      </c>
      <c r="D37" s="6">
        <v>671186.9</v>
      </c>
      <c r="E37" s="5">
        <f t="shared" si="3"/>
        <v>99.999970202049482</v>
      </c>
    </row>
    <row r="38" spans="1:5" x14ac:dyDescent="0.25">
      <c r="A38" s="13"/>
      <c r="B38" s="14" t="s">
        <v>9</v>
      </c>
      <c r="C38" s="4">
        <f>C39+C40</f>
        <v>237324.4</v>
      </c>
      <c r="D38" s="4">
        <f t="shared" ref="D38" si="17">D39+D40</f>
        <v>237324.4</v>
      </c>
      <c r="E38" s="5">
        <f t="shared" si="3"/>
        <v>100</v>
      </c>
    </row>
    <row r="39" spans="1:5" hidden="1" x14ac:dyDescent="0.25">
      <c r="A39" s="13"/>
      <c r="B39" s="15"/>
      <c r="C39" s="6">
        <f t="shared" ref="C39:D40" si="18">C42</f>
        <v>0</v>
      </c>
      <c r="D39" s="6">
        <f t="shared" si="18"/>
        <v>0</v>
      </c>
      <c r="E39" s="5" t="e">
        <f t="shared" si="3"/>
        <v>#DIV/0!</v>
      </c>
    </row>
    <row r="40" spans="1:5" x14ac:dyDescent="0.25">
      <c r="A40" s="13"/>
      <c r="B40" s="15"/>
      <c r="C40" s="6">
        <f t="shared" si="18"/>
        <v>237324.4</v>
      </c>
      <c r="D40" s="6">
        <f t="shared" si="18"/>
        <v>237324.4</v>
      </c>
      <c r="E40" s="5">
        <f t="shared" si="3"/>
        <v>100</v>
      </c>
    </row>
    <row r="41" spans="1:5" x14ac:dyDescent="0.25">
      <c r="A41" s="13"/>
      <c r="B41" s="16" t="s">
        <v>65</v>
      </c>
      <c r="C41" s="6">
        <f>C42+C43</f>
        <v>237324.4</v>
      </c>
      <c r="D41" s="6">
        <f t="shared" ref="D41" si="19">D42+D43</f>
        <v>237324.4</v>
      </c>
      <c r="E41" s="5">
        <f t="shared" si="3"/>
        <v>100</v>
      </c>
    </row>
    <row r="42" spans="1:5" hidden="1" x14ac:dyDescent="0.25">
      <c r="A42" s="13"/>
      <c r="B42" s="17"/>
      <c r="C42" s="6">
        <v>0</v>
      </c>
      <c r="D42" s="6">
        <v>0</v>
      </c>
      <c r="E42" s="5" t="e">
        <f t="shared" si="3"/>
        <v>#DIV/0!</v>
      </c>
    </row>
    <row r="43" spans="1:5" x14ac:dyDescent="0.25">
      <c r="A43" s="13"/>
      <c r="B43" s="17"/>
      <c r="C43" s="6">
        <v>237324.4</v>
      </c>
      <c r="D43" s="6">
        <v>237324.4</v>
      </c>
      <c r="E43" s="5">
        <f t="shared" si="3"/>
        <v>100</v>
      </c>
    </row>
    <row r="44" spans="1:5" ht="12.75" customHeight="1" x14ac:dyDescent="0.25">
      <c r="A44" s="13"/>
      <c r="B44" s="14" t="s">
        <v>10</v>
      </c>
      <c r="C44" s="4">
        <f>C45+C46</f>
        <v>146086</v>
      </c>
      <c r="D44" s="4">
        <f t="shared" ref="D44" si="20">D45+D46</f>
        <v>146086</v>
      </c>
      <c r="E44" s="5">
        <f t="shared" si="3"/>
        <v>100</v>
      </c>
    </row>
    <row r="45" spans="1:5" hidden="1" x14ac:dyDescent="0.25">
      <c r="A45" s="13"/>
      <c r="B45" s="15"/>
      <c r="C45" s="6">
        <f t="shared" ref="C45:D46" si="21">C48</f>
        <v>0</v>
      </c>
      <c r="D45" s="6">
        <f t="shared" si="21"/>
        <v>0</v>
      </c>
      <c r="E45" s="5" t="e">
        <f t="shared" si="3"/>
        <v>#DIV/0!</v>
      </c>
    </row>
    <row r="46" spans="1:5" x14ac:dyDescent="0.25">
      <c r="A46" s="13"/>
      <c r="B46" s="15"/>
      <c r="C46" s="4">
        <f t="shared" si="21"/>
        <v>146086</v>
      </c>
      <c r="D46" s="4">
        <f t="shared" si="21"/>
        <v>146086</v>
      </c>
      <c r="E46" s="5">
        <f t="shared" si="3"/>
        <v>100</v>
      </c>
    </row>
    <row r="47" spans="1:5" ht="12.75" customHeight="1" x14ac:dyDescent="0.25">
      <c r="A47" s="13"/>
      <c r="B47" s="16" t="s">
        <v>66</v>
      </c>
      <c r="C47" s="4">
        <f>C48+C49</f>
        <v>146086</v>
      </c>
      <c r="D47" s="4">
        <f t="shared" ref="D47" si="22">D48+D49</f>
        <v>146086</v>
      </c>
      <c r="E47" s="5">
        <f t="shared" si="3"/>
        <v>100</v>
      </c>
    </row>
    <row r="48" spans="1:5" hidden="1" x14ac:dyDescent="0.25">
      <c r="A48" s="13"/>
      <c r="B48" s="17"/>
      <c r="C48" s="6">
        <v>0</v>
      </c>
      <c r="D48" s="6">
        <v>0</v>
      </c>
      <c r="E48" s="5" t="e">
        <f t="shared" si="3"/>
        <v>#DIV/0!</v>
      </c>
    </row>
    <row r="49" spans="1:5" x14ac:dyDescent="0.25">
      <c r="A49" s="13"/>
      <c r="B49" s="17"/>
      <c r="C49" s="6">
        <v>146086</v>
      </c>
      <c r="D49" s="6">
        <v>146086</v>
      </c>
      <c r="E49" s="5">
        <f t="shared" si="3"/>
        <v>100</v>
      </c>
    </row>
    <row r="50" spans="1:5" ht="12.75" customHeight="1" x14ac:dyDescent="0.25">
      <c r="A50" s="13"/>
      <c r="B50" s="14" t="s">
        <v>11</v>
      </c>
      <c r="C50" s="4">
        <f>C53</f>
        <v>194296</v>
      </c>
      <c r="D50" s="4">
        <f t="shared" ref="D50" si="23">D53</f>
        <v>194296</v>
      </c>
      <c r="E50" s="5">
        <f t="shared" si="3"/>
        <v>100</v>
      </c>
    </row>
    <row r="51" spans="1:5" hidden="1" x14ac:dyDescent="0.25">
      <c r="A51" s="13"/>
      <c r="B51" s="15"/>
      <c r="C51" s="4">
        <f t="shared" ref="C51:D52" si="24">C54</f>
        <v>0</v>
      </c>
      <c r="D51" s="4">
        <f t="shared" si="24"/>
        <v>0</v>
      </c>
      <c r="E51" s="5" t="e">
        <f t="shared" si="3"/>
        <v>#DIV/0!</v>
      </c>
    </row>
    <row r="52" spans="1:5" x14ac:dyDescent="0.25">
      <c r="A52" s="13"/>
      <c r="B52" s="15"/>
      <c r="C52" s="4">
        <f t="shared" si="24"/>
        <v>194296</v>
      </c>
      <c r="D52" s="4">
        <f t="shared" si="24"/>
        <v>194296</v>
      </c>
      <c r="E52" s="5">
        <f t="shared" si="3"/>
        <v>100</v>
      </c>
    </row>
    <row r="53" spans="1:5" ht="12.75" customHeight="1" x14ac:dyDescent="0.25">
      <c r="A53" s="13"/>
      <c r="B53" s="16" t="s">
        <v>67</v>
      </c>
      <c r="C53" s="4">
        <f>C54+C55</f>
        <v>194296</v>
      </c>
      <c r="D53" s="4">
        <f t="shared" ref="D53" si="25">D54+D55</f>
        <v>194296</v>
      </c>
      <c r="E53" s="5">
        <f t="shared" si="3"/>
        <v>100</v>
      </c>
    </row>
    <row r="54" spans="1:5" hidden="1" x14ac:dyDescent="0.25">
      <c r="A54" s="13"/>
      <c r="B54" s="17"/>
      <c r="C54" s="6">
        <v>0</v>
      </c>
      <c r="D54" s="6">
        <v>0</v>
      </c>
      <c r="E54" s="5" t="e">
        <f t="shared" si="3"/>
        <v>#DIV/0!</v>
      </c>
    </row>
    <row r="55" spans="1:5" x14ac:dyDescent="0.25">
      <c r="A55" s="13"/>
      <c r="B55" s="17"/>
      <c r="C55" s="6">
        <v>194296</v>
      </c>
      <c r="D55" s="6">
        <v>194296</v>
      </c>
      <c r="E55" s="5">
        <f t="shared" si="3"/>
        <v>100</v>
      </c>
    </row>
    <row r="56" spans="1:5" ht="12.75" customHeight="1" x14ac:dyDescent="0.25">
      <c r="A56" s="12" t="s">
        <v>12</v>
      </c>
      <c r="B56" s="14" t="s">
        <v>13</v>
      </c>
      <c r="C56" s="4">
        <f>C59</f>
        <v>1244656.5999999999</v>
      </c>
      <c r="D56" s="4">
        <f t="shared" ref="D56" si="26">D59</f>
        <v>1244545.6000000001</v>
      </c>
      <c r="E56" s="5">
        <f t="shared" si="3"/>
        <v>99.991081877523499</v>
      </c>
    </row>
    <row r="57" spans="1:5" hidden="1" x14ac:dyDescent="0.25">
      <c r="A57" s="13"/>
      <c r="B57" s="15"/>
      <c r="C57" s="4">
        <f t="shared" ref="C57:D58" si="27">C60</f>
        <v>0</v>
      </c>
      <c r="D57" s="4">
        <f t="shared" si="27"/>
        <v>0</v>
      </c>
      <c r="E57" s="5" t="e">
        <f t="shared" si="3"/>
        <v>#DIV/0!</v>
      </c>
    </row>
    <row r="58" spans="1:5" x14ac:dyDescent="0.25">
      <c r="A58" s="13"/>
      <c r="B58" s="15"/>
      <c r="C58" s="4">
        <f t="shared" si="27"/>
        <v>1244656.5999999999</v>
      </c>
      <c r="D58" s="4">
        <f t="shared" si="27"/>
        <v>1244545.6000000001</v>
      </c>
      <c r="E58" s="5">
        <f t="shared" si="3"/>
        <v>99.991081877523499</v>
      </c>
    </row>
    <row r="59" spans="1:5" ht="12.75" customHeight="1" x14ac:dyDescent="0.25">
      <c r="A59" s="13"/>
      <c r="B59" s="16" t="s">
        <v>14</v>
      </c>
      <c r="C59" s="6">
        <f>C62+C65+C68</f>
        <v>1244656.5999999999</v>
      </c>
      <c r="D59" s="6">
        <f t="shared" ref="D59" si="28">D62+D65+D68</f>
        <v>1244545.6000000001</v>
      </c>
      <c r="E59" s="5">
        <f t="shared" si="3"/>
        <v>99.991081877523499</v>
      </c>
    </row>
    <row r="60" spans="1:5" hidden="1" x14ac:dyDescent="0.25">
      <c r="A60" s="13"/>
      <c r="B60" s="17"/>
      <c r="C60" s="6">
        <f t="shared" ref="C60:D61" si="29">C63+C66+C69</f>
        <v>0</v>
      </c>
      <c r="D60" s="6">
        <f t="shared" si="29"/>
        <v>0</v>
      </c>
      <c r="E60" s="5" t="e">
        <f t="shared" si="3"/>
        <v>#DIV/0!</v>
      </c>
    </row>
    <row r="61" spans="1:5" x14ac:dyDescent="0.25">
      <c r="A61" s="13"/>
      <c r="B61" s="17"/>
      <c r="C61" s="6">
        <f t="shared" si="29"/>
        <v>1244656.5999999999</v>
      </c>
      <c r="D61" s="6">
        <f t="shared" si="29"/>
        <v>1244545.6000000001</v>
      </c>
      <c r="E61" s="5">
        <f t="shared" si="3"/>
        <v>99.991081877523499</v>
      </c>
    </row>
    <row r="62" spans="1:5" ht="12.75" customHeight="1" x14ac:dyDescent="0.25">
      <c r="A62" s="13"/>
      <c r="B62" s="16" t="s">
        <v>68</v>
      </c>
      <c r="C62" s="6">
        <f>SUM(C63:C64)</f>
        <v>1227792</v>
      </c>
      <c r="D62" s="6">
        <f t="shared" ref="D62" si="30">SUM(D63:D64)</f>
        <v>1227788.1000000001</v>
      </c>
      <c r="E62" s="5">
        <f t="shared" si="3"/>
        <v>99.999682356620681</v>
      </c>
    </row>
    <row r="63" spans="1:5" hidden="1" x14ac:dyDescent="0.25">
      <c r="A63" s="13"/>
      <c r="B63" s="17"/>
      <c r="C63" s="6">
        <v>0</v>
      </c>
      <c r="D63" s="6">
        <v>0</v>
      </c>
      <c r="E63" s="5" t="e">
        <f t="shared" si="3"/>
        <v>#DIV/0!</v>
      </c>
    </row>
    <row r="64" spans="1:5" x14ac:dyDescent="0.25">
      <c r="A64" s="13"/>
      <c r="B64" s="17"/>
      <c r="C64" s="6">
        <v>1227792</v>
      </c>
      <c r="D64" s="6">
        <v>1227788.1000000001</v>
      </c>
      <c r="E64" s="5">
        <f t="shared" si="3"/>
        <v>99.999682356620681</v>
      </c>
    </row>
    <row r="65" spans="1:5" ht="10.5" customHeight="1" x14ac:dyDescent="0.25">
      <c r="A65" s="13"/>
      <c r="B65" s="16" t="s">
        <v>69</v>
      </c>
      <c r="C65" s="6">
        <f>SUM(C66:C67)</f>
        <v>7691.4</v>
      </c>
      <c r="D65" s="6">
        <f t="shared" ref="D65" si="31">SUM(D66:D67)</f>
        <v>7691.3</v>
      </c>
      <c r="E65" s="5">
        <f t="shared" si="3"/>
        <v>99.9986998465819</v>
      </c>
    </row>
    <row r="66" spans="1:5" ht="1.5" hidden="1" customHeight="1" x14ac:dyDescent="0.25">
      <c r="A66" s="13"/>
      <c r="B66" s="17"/>
      <c r="C66" s="6">
        <v>0</v>
      </c>
      <c r="D66" s="6">
        <v>0</v>
      </c>
      <c r="E66" s="5" t="e">
        <f t="shared" si="3"/>
        <v>#DIV/0!</v>
      </c>
    </row>
    <row r="67" spans="1:5" ht="17.25" customHeight="1" x14ac:dyDescent="0.25">
      <c r="A67" s="13"/>
      <c r="B67" s="17"/>
      <c r="C67" s="6">
        <v>7691.4</v>
      </c>
      <c r="D67" s="6">
        <v>7691.3</v>
      </c>
      <c r="E67" s="5">
        <f t="shared" si="3"/>
        <v>99.9986998465819</v>
      </c>
    </row>
    <row r="68" spans="1:5" ht="12.75" customHeight="1" x14ac:dyDescent="0.25">
      <c r="A68" s="13"/>
      <c r="B68" s="16" t="s">
        <v>70</v>
      </c>
      <c r="C68" s="6">
        <f>SUM(C69:C70)</f>
        <v>9173.2000000000007</v>
      </c>
      <c r="D68" s="6">
        <f t="shared" ref="D68" si="32">SUM(D69:D70)</f>
        <v>9066.2000000000007</v>
      </c>
      <c r="E68" s="5">
        <f t="shared" si="3"/>
        <v>98.833558627305635</v>
      </c>
    </row>
    <row r="69" spans="1:5" hidden="1" x14ac:dyDescent="0.25">
      <c r="A69" s="13"/>
      <c r="B69" s="17"/>
      <c r="C69" s="6">
        <v>0</v>
      </c>
      <c r="D69" s="6">
        <v>0</v>
      </c>
      <c r="E69" s="5" t="e">
        <f t="shared" si="3"/>
        <v>#DIV/0!</v>
      </c>
    </row>
    <row r="70" spans="1:5" x14ac:dyDescent="0.25">
      <c r="A70" s="13"/>
      <c r="B70" s="17"/>
      <c r="C70" s="6">
        <v>9173.2000000000007</v>
      </c>
      <c r="D70" s="6">
        <v>9066.2000000000007</v>
      </c>
      <c r="E70" s="5">
        <f t="shared" ref="E70:E133" si="33">D70/C70*100</f>
        <v>98.833558627305635</v>
      </c>
    </row>
    <row r="71" spans="1:5" ht="12.75" customHeight="1" x14ac:dyDescent="0.25">
      <c r="A71" s="12" t="s">
        <v>15</v>
      </c>
      <c r="B71" s="19" t="s">
        <v>16</v>
      </c>
      <c r="C71" s="4">
        <f>C74+C83+C89</f>
        <v>18544.2</v>
      </c>
      <c r="D71" s="4">
        <f t="shared" ref="D71" si="34">D74+D83+D89</f>
        <v>18529.2</v>
      </c>
      <c r="E71" s="5">
        <f t="shared" si="33"/>
        <v>99.919112175235384</v>
      </c>
    </row>
    <row r="72" spans="1:5" x14ac:dyDescent="0.25">
      <c r="A72" s="13"/>
      <c r="B72" s="19"/>
      <c r="C72" s="4">
        <f t="shared" ref="C72:D73" si="35">C75+C84+C90</f>
        <v>2850</v>
      </c>
      <c r="D72" s="4">
        <f t="shared" si="35"/>
        <v>2850</v>
      </c>
      <c r="E72" s="5">
        <f t="shared" si="33"/>
        <v>100</v>
      </c>
    </row>
    <row r="73" spans="1:5" x14ac:dyDescent="0.25">
      <c r="A73" s="13"/>
      <c r="B73" s="19"/>
      <c r="C73" s="4">
        <f t="shared" si="35"/>
        <v>15694.2</v>
      </c>
      <c r="D73" s="4">
        <f t="shared" si="35"/>
        <v>15679.2</v>
      </c>
      <c r="E73" s="5">
        <f t="shared" si="33"/>
        <v>99.904423290132655</v>
      </c>
    </row>
    <row r="74" spans="1:5" ht="12.75" customHeight="1" x14ac:dyDescent="0.25">
      <c r="A74" s="13"/>
      <c r="B74" s="14" t="s">
        <v>17</v>
      </c>
      <c r="C74" s="4">
        <f t="shared" ref="C74:C76" si="36">C77+C80</f>
        <v>6666</v>
      </c>
      <c r="D74" s="4">
        <f t="shared" ref="D74" si="37">D77+D80</f>
        <v>6666</v>
      </c>
      <c r="E74" s="5">
        <f t="shared" si="33"/>
        <v>100</v>
      </c>
    </row>
    <row r="75" spans="1:5" hidden="1" x14ac:dyDescent="0.25">
      <c r="A75" s="13"/>
      <c r="B75" s="15"/>
      <c r="C75" s="6">
        <f t="shared" si="36"/>
        <v>0</v>
      </c>
      <c r="D75" s="6">
        <f t="shared" ref="D75:D76" si="38">D78+D81</f>
        <v>0</v>
      </c>
      <c r="E75" s="5" t="e">
        <f t="shared" si="33"/>
        <v>#DIV/0!</v>
      </c>
    </row>
    <row r="76" spans="1:5" x14ac:dyDescent="0.25">
      <c r="A76" s="13"/>
      <c r="B76" s="15"/>
      <c r="C76" s="6">
        <f t="shared" si="36"/>
        <v>6666</v>
      </c>
      <c r="D76" s="6">
        <f t="shared" si="38"/>
        <v>6666</v>
      </c>
      <c r="E76" s="5">
        <f t="shared" si="33"/>
        <v>100</v>
      </c>
    </row>
    <row r="77" spans="1:5" ht="12.75" customHeight="1" x14ac:dyDescent="0.25">
      <c r="A77" s="13"/>
      <c r="B77" s="16" t="s">
        <v>71</v>
      </c>
      <c r="C77" s="6">
        <f>SUM(C78:C79)</f>
        <v>3666</v>
      </c>
      <c r="D77" s="6">
        <f t="shared" ref="D77" si="39">SUM(D78:D79)</f>
        <v>3666</v>
      </c>
      <c r="E77" s="5">
        <f t="shared" si="33"/>
        <v>100</v>
      </c>
    </row>
    <row r="78" spans="1:5" hidden="1" x14ac:dyDescent="0.25">
      <c r="A78" s="13"/>
      <c r="B78" s="17"/>
      <c r="C78" s="6">
        <v>0</v>
      </c>
      <c r="D78" s="6">
        <v>0</v>
      </c>
      <c r="E78" s="5" t="e">
        <f t="shared" si="33"/>
        <v>#DIV/0!</v>
      </c>
    </row>
    <row r="79" spans="1:5" x14ac:dyDescent="0.25">
      <c r="A79" s="13"/>
      <c r="B79" s="17"/>
      <c r="C79" s="6">
        <v>3666</v>
      </c>
      <c r="D79" s="6">
        <v>3666</v>
      </c>
      <c r="E79" s="5">
        <f t="shared" si="33"/>
        <v>100</v>
      </c>
    </row>
    <row r="80" spans="1:5" ht="12.75" customHeight="1" x14ac:dyDescent="0.25">
      <c r="A80" s="13"/>
      <c r="B80" s="16" t="s">
        <v>72</v>
      </c>
      <c r="C80" s="6">
        <f>SUM(C81:C82)</f>
        <v>3000</v>
      </c>
      <c r="D80" s="6">
        <f t="shared" ref="D80" si="40">SUM(D81:D82)</f>
        <v>3000</v>
      </c>
      <c r="E80" s="5">
        <f t="shared" si="33"/>
        <v>100</v>
      </c>
    </row>
    <row r="81" spans="1:5" hidden="1" x14ac:dyDescent="0.25">
      <c r="A81" s="13"/>
      <c r="B81" s="17"/>
      <c r="C81" s="6">
        <v>0</v>
      </c>
      <c r="D81" s="6">
        <v>0</v>
      </c>
      <c r="E81" s="5" t="e">
        <f t="shared" si="33"/>
        <v>#DIV/0!</v>
      </c>
    </row>
    <row r="82" spans="1:5" ht="63" customHeight="1" x14ac:dyDescent="0.25">
      <c r="A82" s="13"/>
      <c r="B82" s="17"/>
      <c r="C82" s="6">
        <v>3000</v>
      </c>
      <c r="D82" s="6">
        <v>3000</v>
      </c>
      <c r="E82" s="5">
        <f t="shared" si="33"/>
        <v>100</v>
      </c>
    </row>
    <row r="83" spans="1:5" ht="12.75" customHeight="1" x14ac:dyDescent="0.25">
      <c r="A83" s="13"/>
      <c r="B83" s="14" t="s">
        <v>18</v>
      </c>
      <c r="C83" s="4">
        <f t="shared" ref="C83:C85" si="41">C86</f>
        <v>5770</v>
      </c>
      <c r="D83" s="4">
        <f t="shared" ref="D83" si="42">D86</f>
        <v>5755</v>
      </c>
      <c r="E83" s="5">
        <f t="shared" si="33"/>
        <v>99.740034662045062</v>
      </c>
    </row>
    <row r="84" spans="1:5" hidden="1" x14ac:dyDescent="0.25">
      <c r="A84" s="13"/>
      <c r="B84" s="15"/>
      <c r="C84" s="6">
        <f t="shared" si="41"/>
        <v>0</v>
      </c>
      <c r="D84" s="6">
        <f t="shared" ref="D84:D85" si="43">D87</f>
        <v>0</v>
      </c>
      <c r="E84" s="5" t="e">
        <f t="shared" si="33"/>
        <v>#DIV/0!</v>
      </c>
    </row>
    <row r="85" spans="1:5" x14ac:dyDescent="0.25">
      <c r="A85" s="13"/>
      <c r="B85" s="15"/>
      <c r="C85" s="6">
        <f t="shared" si="41"/>
        <v>5770</v>
      </c>
      <c r="D85" s="6">
        <f t="shared" si="43"/>
        <v>5755</v>
      </c>
      <c r="E85" s="5">
        <f t="shared" si="33"/>
        <v>99.740034662045062</v>
      </c>
    </row>
    <row r="86" spans="1:5" ht="12.75" customHeight="1" x14ac:dyDescent="0.25">
      <c r="A86" s="13"/>
      <c r="B86" s="16" t="s">
        <v>73</v>
      </c>
      <c r="C86" s="6">
        <f>SUM(C87:C88)</f>
        <v>5770</v>
      </c>
      <c r="D86" s="6">
        <f t="shared" ref="D86" si="44">SUM(D87:D88)</f>
        <v>5755</v>
      </c>
      <c r="E86" s="5">
        <f t="shared" si="33"/>
        <v>99.740034662045062</v>
      </c>
    </row>
    <row r="87" spans="1:5" hidden="1" x14ac:dyDescent="0.25">
      <c r="A87" s="13"/>
      <c r="B87" s="17"/>
      <c r="C87" s="6">
        <v>0</v>
      </c>
      <c r="D87" s="6">
        <v>0</v>
      </c>
      <c r="E87" s="5" t="e">
        <f t="shared" si="33"/>
        <v>#DIV/0!</v>
      </c>
    </row>
    <row r="88" spans="1:5" x14ac:dyDescent="0.25">
      <c r="A88" s="13"/>
      <c r="B88" s="17"/>
      <c r="C88" s="6">
        <v>5770</v>
      </c>
      <c r="D88" s="6">
        <v>5755</v>
      </c>
      <c r="E88" s="5">
        <f t="shared" si="33"/>
        <v>99.740034662045062</v>
      </c>
    </row>
    <row r="89" spans="1:5" ht="12.75" customHeight="1" x14ac:dyDescent="0.25">
      <c r="A89" s="13"/>
      <c r="B89" s="19" t="s">
        <v>19</v>
      </c>
      <c r="C89" s="4">
        <f t="shared" ref="C89:D91" si="45">C92+C95+C98</f>
        <v>6108.2</v>
      </c>
      <c r="D89" s="4">
        <f t="shared" si="45"/>
        <v>6108.2</v>
      </c>
      <c r="E89" s="5">
        <f t="shared" si="33"/>
        <v>100</v>
      </c>
    </row>
    <row r="90" spans="1:5" x14ac:dyDescent="0.25">
      <c r="A90" s="13"/>
      <c r="B90" s="19"/>
      <c r="C90" s="6">
        <f t="shared" si="45"/>
        <v>2850</v>
      </c>
      <c r="D90" s="6">
        <f t="shared" si="45"/>
        <v>2850</v>
      </c>
      <c r="E90" s="5">
        <f t="shared" si="33"/>
        <v>100</v>
      </c>
    </row>
    <row r="91" spans="1:5" x14ac:dyDescent="0.25">
      <c r="A91" s="13"/>
      <c r="B91" s="19"/>
      <c r="C91" s="6">
        <f t="shared" si="45"/>
        <v>3258.2</v>
      </c>
      <c r="D91" s="6">
        <f t="shared" si="45"/>
        <v>3258.2</v>
      </c>
      <c r="E91" s="5">
        <f t="shared" si="33"/>
        <v>100</v>
      </c>
    </row>
    <row r="92" spans="1:5" ht="12.75" customHeight="1" x14ac:dyDescent="0.25">
      <c r="A92" s="13"/>
      <c r="B92" s="18" t="s">
        <v>74</v>
      </c>
      <c r="C92" s="6">
        <f>SUM(C93:C94)</f>
        <v>2142.9</v>
      </c>
      <c r="D92" s="6">
        <f t="shared" ref="D92" si="46">SUM(D93:D94)</f>
        <v>2142.9</v>
      </c>
      <c r="E92" s="5">
        <f t="shared" si="33"/>
        <v>100</v>
      </c>
    </row>
    <row r="93" spans="1:5" x14ac:dyDescent="0.25">
      <c r="A93" s="13"/>
      <c r="B93" s="18"/>
      <c r="C93" s="6">
        <v>2100</v>
      </c>
      <c r="D93" s="6">
        <v>2100</v>
      </c>
      <c r="E93" s="5">
        <f t="shared" si="33"/>
        <v>100</v>
      </c>
    </row>
    <row r="94" spans="1:5" x14ac:dyDescent="0.25">
      <c r="A94" s="13"/>
      <c r="B94" s="18"/>
      <c r="C94" s="6">
        <v>42.9</v>
      </c>
      <c r="D94" s="6">
        <v>42.9</v>
      </c>
      <c r="E94" s="5">
        <f t="shared" si="33"/>
        <v>100</v>
      </c>
    </row>
    <row r="95" spans="1:5" ht="12.75" customHeight="1" x14ac:dyDescent="0.25">
      <c r="A95" s="13"/>
      <c r="B95" s="18" t="s">
        <v>75</v>
      </c>
      <c r="C95" s="6">
        <f>SUM(C96:C97)</f>
        <v>765.3</v>
      </c>
      <c r="D95" s="6">
        <f t="shared" ref="D95" si="47">SUM(D96:D97)</f>
        <v>765.3</v>
      </c>
      <c r="E95" s="5">
        <f t="shared" si="33"/>
        <v>100</v>
      </c>
    </row>
    <row r="96" spans="1:5" x14ac:dyDescent="0.25">
      <c r="A96" s="13"/>
      <c r="B96" s="18"/>
      <c r="C96" s="6">
        <v>750</v>
      </c>
      <c r="D96" s="6">
        <v>750</v>
      </c>
      <c r="E96" s="5">
        <f t="shared" si="33"/>
        <v>100</v>
      </c>
    </row>
    <row r="97" spans="1:5" x14ac:dyDescent="0.25">
      <c r="A97" s="13"/>
      <c r="B97" s="18"/>
      <c r="C97" s="6">
        <v>15.3</v>
      </c>
      <c r="D97" s="6">
        <v>15.3</v>
      </c>
      <c r="E97" s="5">
        <f t="shared" si="33"/>
        <v>100</v>
      </c>
    </row>
    <row r="98" spans="1:5" ht="12.75" customHeight="1" x14ac:dyDescent="0.25">
      <c r="A98" s="13"/>
      <c r="B98" s="18" t="s">
        <v>76</v>
      </c>
      <c r="C98" s="6">
        <f>SUM(C99:C100)</f>
        <v>3200</v>
      </c>
      <c r="D98" s="6">
        <f t="shared" ref="D98" si="48">SUM(D99:D100)</f>
        <v>3200</v>
      </c>
      <c r="E98" s="5">
        <f t="shared" si="33"/>
        <v>100</v>
      </c>
    </row>
    <row r="99" spans="1:5" hidden="1" x14ac:dyDescent="0.25">
      <c r="A99" s="13"/>
      <c r="B99" s="18"/>
      <c r="C99" s="6">
        <v>0</v>
      </c>
      <c r="D99" s="6">
        <v>0</v>
      </c>
      <c r="E99" s="5" t="e">
        <f t="shared" si="33"/>
        <v>#DIV/0!</v>
      </c>
    </row>
    <row r="100" spans="1:5" ht="26.25" customHeight="1" x14ac:dyDescent="0.25">
      <c r="A100" s="13"/>
      <c r="B100" s="18"/>
      <c r="C100" s="6">
        <v>3200</v>
      </c>
      <c r="D100" s="6">
        <v>3200</v>
      </c>
      <c r="E100" s="5">
        <f t="shared" si="33"/>
        <v>100</v>
      </c>
    </row>
    <row r="101" spans="1:5" ht="15" customHeight="1" x14ac:dyDescent="0.25">
      <c r="A101" s="12" t="s">
        <v>20</v>
      </c>
      <c r="B101" s="14" t="s">
        <v>21</v>
      </c>
      <c r="C101" s="4">
        <f t="shared" ref="C101:D103" si="49">C104+C113+C119+C143+C182</f>
        <v>787732.70000000007</v>
      </c>
      <c r="D101" s="4">
        <f t="shared" si="49"/>
        <v>743959.10000000009</v>
      </c>
      <c r="E101" s="5">
        <f t="shared" si="33"/>
        <v>94.443089641955964</v>
      </c>
    </row>
    <row r="102" spans="1:5" x14ac:dyDescent="0.25">
      <c r="A102" s="13"/>
      <c r="B102" s="15"/>
      <c r="C102" s="4">
        <f t="shared" si="49"/>
        <v>409929.3</v>
      </c>
      <c r="D102" s="4">
        <f t="shared" si="49"/>
        <v>409929.3</v>
      </c>
      <c r="E102" s="5">
        <f t="shared" si="33"/>
        <v>100</v>
      </c>
    </row>
    <row r="103" spans="1:5" x14ac:dyDescent="0.25">
      <c r="A103" s="13"/>
      <c r="B103" s="15"/>
      <c r="C103" s="4">
        <f t="shared" si="49"/>
        <v>377803.40000000008</v>
      </c>
      <c r="D103" s="4">
        <f t="shared" si="49"/>
        <v>334029.80000000005</v>
      </c>
      <c r="E103" s="5">
        <f t="shared" si="33"/>
        <v>88.413656414950196</v>
      </c>
    </row>
    <row r="104" spans="1:5" ht="12.75" customHeight="1" x14ac:dyDescent="0.25">
      <c r="A104" s="13"/>
      <c r="B104" s="19" t="s">
        <v>22</v>
      </c>
      <c r="C104" s="4">
        <f t="shared" ref="C104:D106" si="50">C107+C110</f>
        <v>46035</v>
      </c>
      <c r="D104" s="4">
        <f t="shared" si="50"/>
        <v>46019</v>
      </c>
      <c r="E104" s="5">
        <f t="shared" si="33"/>
        <v>99.965243836211584</v>
      </c>
    </row>
    <row r="105" spans="1:5" hidden="1" x14ac:dyDescent="0.25">
      <c r="A105" s="13"/>
      <c r="B105" s="19"/>
      <c r="C105" s="4">
        <f t="shared" si="50"/>
        <v>0</v>
      </c>
      <c r="D105" s="4">
        <f t="shared" si="50"/>
        <v>0</v>
      </c>
      <c r="E105" s="5" t="e">
        <f t="shared" si="33"/>
        <v>#DIV/0!</v>
      </c>
    </row>
    <row r="106" spans="1:5" x14ac:dyDescent="0.25">
      <c r="A106" s="13"/>
      <c r="B106" s="19"/>
      <c r="C106" s="4">
        <f t="shared" si="50"/>
        <v>46035</v>
      </c>
      <c r="D106" s="4">
        <f t="shared" si="50"/>
        <v>46019</v>
      </c>
      <c r="E106" s="5">
        <f t="shared" si="33"/>
        <v>99.965243836211584</v>
      </c>
    </row>
    <row r="107" spans="1:5" ht="12.75" customHeight="1" x14ac:dyDescent="0.25">
      <c r="A107" s="13"/>
      <c r="B107" s="18" t="s">
        <v>77</v>
      </c>
      <c r="C107" s="6">
        <f>SUM(C108:C109)</f>
        <v>28044</v>
      </c>
      <c r="D107" s="6">
        <f t="shared" ref="D107" si="51">SUM(D108:D109)</f>
        <v>28044</v>
      </c>
      <c r="E107" s="5">
        <f t="shared" si="33"/>
        <v>100</v>
      </c>
    </row>
    <row r="108" spans="1:5" hidden="1" x14ac:dyDescent="0.25">
      <c r="A108" s="13"/>
      <c r="B108" s="18"/>
      <c r="C108" s="6">
        <v>0</v>
      </c>
      <c r="D108" s="6">
        <v>0</v>
      </c>
      <c r="E108" s="5" t="e">
        <f t="shared" si="33"/>
        <v>#DIV/0!</v>
      </c>
    </row>
    <row r="109" spans="1:5" x14ac:dyDescent="0.25">
      <c r="A109" s="13"/>
      <c r="B109" s="18"/>
      <c r="C109" s="6">
        <v>28044</v>
      </c>
      <c r="D109" s="6">
        <v>28044</v>
      </c>
      <c r="E109" s="5">
        <f t="shared" si="33"/>
        <v>100</v>
      </c>
    </row>
    <row r="110" spans="1:5" ht="12.75" customHeight="1" x14ac:dyDescent="0.25">
      <c r="A110" s="13"/>
      <c r="B110" s="18" t="s">
        <v>78</v>
      </c>
      <c r="C110" s="6">
        <f>SUM(C111:C112)</f>
        <v>17991</v>
      </c>
      <c r="D110" s="6">
        <f t="shared" ref="D110" si="52">SUM(D111:D112)</f>
        <v>17975</v>
      </c>
      <c r="E110" s="5">
        <f t="shared" si="33"/>
        <v>99.911066644433333</v>
      </c>
    </row>
    <row r="111" spans="1:5" hidden="1" x14ac:dyDescent="0.25">
      <c r="A111" s="13"/>
      <c r="B111" s="18"/>
      <c r="C111" s="6">
        <v>0</v>
      </c>
      <c r="D111" s="6">
        <v>0</v>
      </c>
      <c r="E111" s="5" t="e">
        <f t="shared" si="33"/>
        <v>#DIV/0!</v>
      </c>
    </row>
    <row r="112" spans="1:5" x14ac:dyDescent="0.25">
      <c r="A112" s="13"/>
      <c r="B112" s="18"/>
      <c r="C112" s="6">
        <v>17991</v>
      </c>
      <c r="D112" s="6">
        <v>17975</v>
      </c>
      <c r="E112" s="5">
        <f t="shared" si="33"/>
        <v>99.911066644433333</v>
      </c>
    </row>
    <row r="113" spans="1:5" ht="12.75" customHeight="1" x14ac:dyDescent="0.25">
      <c r="A113" s="13"/>
      <c r="B113" s="19" t="s">
        <v>23</v>
      </c>
      <c r="C113" s="4">
        <f t="shared" ref="C113:D114" si="53">C116</f>
        <v>37</v>
      </c>
      <c r="D113" s="4">
        <f t="shared" si="53"/>
        <v>37</v>
      </c>
      <c r="E113" s="5">
        <f t="shared" si="33"/>
        <v>100</v>
      </c>
    </row>
    <row r="114" spans="1:5" hidden="1" x14ac:dyDescent="0.25">
      <c r="A114" s="13"/>
      <c r="B114" s="19"/>
      <c r="C114" s="6">
        <f t="shared" si="53"/>
        <v>0</v>
      </c>
      <c r="D114" s="6">
        <f t="shared" si="53"/>
        <v>0</v>
      </c>
      <c r="E114" s="5" t="e">
        <f t="shared" si="33"/>
        <v>#DIV/0!</v>
      </c>
    </row>
    <row r="115" spans="1:5" x14ac:dyDescent="0.25">
      <c r="A115" s="13"/>
      <c r="B115" s="19"/>
      <c r="C115" s="6">
        <f t="shared" ref="C115:D115" si="54">C118</f>
        <v>37</v>
      </c>
      <c r="D115" s="6">
        <f t="shared" si="54"/>
        <v>37</v>
      </c>
      <c r="E115" s="5">
        <f t="shared" si="33"/>
        <v>100</v>
      </c>
    </row>
    <row r="116" spans="1:5" ht="12.75" customHeight="1" x14ac:dyDescent="0.25">
      <c r="A116" s="13"/>
      <c r="B116" s="18" t="s">
        <v>79</v>
      </c>
      <c r="C116" s="6">
        <f>SUM(C117:C118)</f>
        <v>37</v>
      </c>
      <c r="D116" s="6">
        <f t="shared" ref="D116" si="55">SUM(D117:D118)</f>
        <v>37</v>
      </c>
      <c r="E116" s="5">
        <f t="shared" si="33"/>
        <v>100</v>
      </c>
    </row>
    <row r="117" spans="1:5" hidden="1" x14ac:dyDescent="0.25">
      <c r="A117" s="13"/>
      <c r="B117" s="18"/>
      <c r="C117" s="6">
        <v>0</v>
      </c>
      <c r="D117" s="6">
        <v>0</v>
      </c>
      <c r="E117" s="5" t="e">
        <f t="shared" si="33"/>
        <v>#DIV/0!</v>
      </c>
    </row>
    <row r="118" spans="1:5" x14ac:dyDescent="0.25">
      <c r="A118" s="13"/>
      <c r="B118" s="18"/>
      <c r="C118" s="6">
        <v>37</v>
      </c>
      <c r="D118" s="6">
        <v>37</v>
      </c>
      <c r="E118" s="5">
        <f t="shared" si="33"/>
        <v>100</v>
      </c>
    </row>
    <row r="119" spans="1:5" ht="12.75" customHeight="1" x14ac:dyDescent="0.25">
      <c r="A119" s="13"/>
      <c r="B119" s="19" t="s">
        <v>24</v>
      </c>
      <c r="C119" s="4">
        <f>C122+C125+C128+C131+C134+C137+C140</f>
        <v>334839.00000000006</v>
      </c>
      <c r="D119" s="4">
        <f t="shared" ref="D119" si="56">D122+D125+D128+D131+D134+D137+D140</f>
        <v>334782.30000000005</v>
      </c>
      <c r="E119" s="5">
        <f t="shared" si="33"/>
        <v>99.983066488670673</v>
      </c>
    </row>
    <row r="120" spans="1:5" x14ac:dyDescent="0.25">
      <c r="A120" s="13"/>
      <c r="B120" s="19"/>
      <c r="C120" s="4">
        <f t="shared" ref="C120:D121" si="57">C123+C126+C129+C132+C135+C138+C141</f>
        <v>120534.49999999999</v>
      </c>
      <c r="D120" s="4">
        <f t="shared" si="57"/>
        <v>120534.49999999999</v>
      </c>
      <c r="E120" s="5">
        <f t="shared" si="33"/>
        <v>100</v>
      </c>
    </row>
    <row r="121" spans="1:5" x14ac:dyDescent="0.25">
      <c r="A121" s="13"/>
      <c r="B121" s="10"/>
      <c r="C121" s="4">
        <f t="shared" si="57"/>
        <v>214304.50000000006</v>
      </c>
      <c r="D121" s="4">
        <f t="shared" si="57"/>
        <v>214247.80000000005</v>
      </c>
      <c r="E121" s="5">
        <f t="shared" si="33"/>
        <v>99.973542319456655</v>
      </c>
    </row>
    <row r="122" spans="1:5" ht="12.75" customHeight="1" x14ac:dyDescent="0.25">
      <c r="A122" s="13"/>
      <c r="B122" s="18" t="s">
        <v>80</v>
      </c>
      <c r="C122" s="6">
        <f>SUM(C123:C124)</f>
        <v>74211.100000000006</v>
      </c>
      <c r="D122" s="6">
        <f t="shared" ref="D122" si="58">SUM(D123:D124)</f>
        <v>74210.100000000006</v>
      </c>
      <c r="E122" s="5">
        <f t="shared" si="33"/>
        <v>99.998652492686404</v>
      </c>
    </row>
    <row r="123" spans="1:5" hidden="1" x14ac:dyDescent="0.25">
      <c r="A123" s="13"/>
      <c r="B123" s="18"/>
      <c r="C123" s="8">
        <v>0</v>
      </c>
      <c r="D123" s="8">
        <v>0</v>
      </c>
      <c r="E123" s="5" t="e">
        <f t="shared" si="33"/>
        <v>#DIV/0!</v>
      </c>
    </row>
    <row r="124" spans="1:5" x14ac:dyDescent="0.25">
      <c r="A124" s="13"/>
      <c r="B124" s="18"/>
      <c r="C124" s="8">
        <v>74211.100000000006</v>
      </c>
      <c r="D124" s="8">
        <v>74210.100000000006</v>
      </c>
      <c r="E124" s="5">
        <f t="shared" si="33"/>
        <v>99.998652492686404</v>
      </c>
    </row>
    <row r="125" spans="1:5" ht="12.75" customHeight="1" x14ac:dyDescent="0.25">
      <c r="A125" s="13"/>
      <c r="B125" s="18" t="s">
        <v>81</v>
      </c>
      <c r="C125" s="6">
        <f>SUM(C126:C127)</f>
        <v>122112.6</v>
      </c>
      <c r="D125" s="6">
        <f t="shared" ref="D125" si="59">SUM(D126:D127)</f>
        <v>122112.6</v>
      </c>
      <c r="E125" s="5">
        <f t="shared" si="33"/>
        <v>100</v>
      </c>
    </row>
    <row r="126" spans="1:5" x14ac:dyDescent="0.25">
      <c r="A126" s="13"/>
      <c r="B126" s="18"/>
      <c r="C126" s="6">
        <f t="shared" ref="C126:D126" si="60">2028.1+32840.7</f>
        <v>34868.799999999996</v>
      </c>
      <c r="D126" s="6">
        <f t="shared" si="60"/>
        <v>34868.799999999996</v>
      </c>
      <c r="E126" s="5">
        <f t="shared" si="33"/>
        <v>100</v>
      </c>
    </row>
    <row r="127" spans="1:5" ht="16.5" customHeight="1" x14ac:dyDescent="0.25">
      <c r="A127" s="13"/>
      <c r="B127" s="18"/>
      <c r="C127" s="8">
        <v>87243.8</v>
      </c>
      <c r="D127" s="8">
        <v>87243.8</v>
      </c>
      <c r="E127" s="5">
        <f t="shared" si="33"/>
        <v>100</v>
      </c>
    </row>
    <row r="128" spans="1:5" ht="12.75" customHeight="1" x14ac:dyDescent="0.25">
      <c r="A128" s="13"/>
      <c r="B128" s="18" t="s">
        <v>82</v>
      </c>
      <c r="C128" s="6">
        <f>SUM(C129:C130)</f>
        <v>34556.199999999997</v>
      </c>
      <c r="D128" s="6">
        <f t="shared" ref="D128" si="61">SUM(D129:D130)</f>
        <v>34556.199999999997</v>
      </c>
      <c r="E128" s="5">
        <f t="shared" si="33"/>
        <v>100</v>
      </c>
    </row>
    <row r="129" spans="1:5" x14ac:dyDescent="0.25">
      <c r="A129" s="13"/>
      <c r="B129" s="18"/>
      <c r="C129" s="6">
        <v>30755</v>
      </c>
      <c r="D129" s="6">
        <v>30755</v>
      </c>
      <c r="E129" s="5">
        <f t="shared" si="33"/>
        <v>100</v>
      </c>
    </row>
    <row r="130" spans="1:5" x14ac:dyDescent="0.25">
      <c r="A130" s="13"/>
      <c r="B130" s="18"/>
      <c r="C130" s="8">
        <v>3801.2</v>
      </c>
      <c r="D130" s="8">
        <v>3801.2</v>
      </c>
      <c r="E130" s="5">
        <f t="shared" si="33"/>
        <v>100</v>
      </c>
    </row>
    <row r="131" spans="1:5" ht="12.75" customHeight="1" x14ac:dyDescent="0.25">
      <c r="A131" s="13"/>
      <c r="B131" s="18" t="s">
        <v>25</v>
      </c>
      <c r="C131" s="6">
        <f>SUM(C132:C133)</f>
        <v>61697.399999999994</v>
      </c>
      <c r="D131" s="6">
        <f t="shared" ref="D131" si="62">SUM(D132:D133)</f>
        <v>61697.399999999994</v>
      </c>
      <c r="E131" s="5">
        <f t="shared" si="33"/>
        <v>100</v>
      </c>
    </row>
    <row r="132" spans="1:5" x14ac:dyDescent="0.25">
      <c r="A132" s="13"/>
      <c r="B132" s="18"/>
      <c r="C132" s="6">
        <v>54910.7</v>
      </c>
      <c r="D132" s="6">
        <v>54910.7</v>
      </c>
      <c r="E132" s="5">
        <f t="shared" si="33"/>
        <v>100</v>
      </c>
    </row>
    <row r="133" spans="1:5" x14ac:dyDescent="0.25">
      <c r="A133" s="13"/>
      <c r="B133" s="18"/>
      <c r="C133" s="8">
        <v>6786.7</v>
      </c>
      <c r="D133" s="8">
        <v>6786.7</v>
      </c>
      <c r="E133" s="5">
        <f t="shared" si="33"/>
        <v>100</v>
      </c>
    </row>
    <row r="134" spans="1:5" ht="12.75" customHeight="1" x14ac:dyDescent="0.25">
      <c r="A134" s="13"/>
      <c r="B134" s="18" t="s">
        <v>83</v>
      </c>
      <c r="C134" s="6">
        <f>SUM(C135:C136)</f>
        <v>10000</v>
      </c>
      <c r="D134" s="6">
        <f t="shared" ref="D134" si="63">SUM(D135:D136)</f>
        <v>10000</v>
      </c>
      <c r="E134" s="5">
        <f t="shared" ref="E134:E197" si="64">D134/C134*100</f>
        <v>100</v>
      </c>
    </row>
    <row r="135" spans="1:5" hidden="1" x14ac:dyDescent="0.25">
      <c r="A135" s="13"/>
      <c r="B135" s="18"/>
      <c r="C135" s="6">
        <v>0</v>
      </c>
      <c r="D135" s="6">
        <v>0</v>
      </c>
      <c r="E135" s="5" t="e">
        <f t="shared" si="64"/>
        <v>#DIV/0!</v>
      </c>
    </row>
    <row r="136" spans="1:5" ht="52.5" customHeight="1" x14ac:dyDescent="0.25">
      <c r="A136" s="13"/>
      <c r="B136" s="18"/>
      <c r="C136" s="8">
        <v>10000</v>
      </c>
      <c r="D136" s="8">
        <v>10000</v>
      </c>
      <c r="E136" s="5">
        <f t="shared" si="64"/>
        <v>100</v>
      </c>
    </row>
    <row r="137" spans="1:5" ht="12.75" customHeight="1" x14ac:dyDescent="0.25">
      <c r="A137" s="13"/>
      <c r="B137" s="18" t="s">
        <v>84</v>
      </c>
      <c r="C137" s="6">
        <f>SUM(C138:C139)</f>
        <v>28118</v>
      </c>
      <c r="D137" s="6">
        <f t="shared" ref="D137" si="65">SUM(D138:D139)</f>
        <v>28062.3</v>
      </c>
      <c r="E137" s="5">
        <f t="shared" si="64"/>
        <v>99.801906252222778</v>
      </c>
    </row>
    <row r="138" spans="1:5" hidden="1" x14ac:dyDescent="0.25">
      <c r="A138" s="13"/>
      <c r="B138" s="18"/>
      <c r="C138" s="6">
        <v>0</v>
      </c>
      <c r="D138" s="6">
        <v>0</v>
      </c>
      <c r="E138" s="5" t="e">
        <f t="shared" si="64"/>
        <v>#DIV/0!</v>
      </c>
    </row>
    <row r="139" spans="1:5" x14ac:dyDescent="0.25">
      <c r="A139" s="13"/>
      <c r="B139" s="18"/>
      <c r="C139" s="6">
        <v>28118</v>
      </c>
      <c r="D139" s="6">
        <v>28062.3</v>
      </c>
      <c r="E139" s="5">
        <f t="shared" si="64"/>
        <v>99.801906252222778</v>
      </c>
    </row>
    <row r="140" spans="1:5" ht="17.25" customHeight="1" x14ac:dyDescent="0.25">
      <c r="A140" s="13"/>
      <c r="B140" s="18" t="s">
        <v>85</v>
      </c>
      <c r="C140" s="6">
        <f>SUM(C141:C142)</f>
        <v>4143.7</v>
      </c>
      <c r="D140" s="6">
        <f t="shared" ref="D140" si="66">SUM(D141:D142)</f>
        <v>4143.7</v>
      </c>
      <c r="E140" s="5">
        <f t="shared" si="64"/>
        <v>100</v>
      </c>
    </row>
    <row r="141" spans="1:5" hidden="1" x14ac:dyDescent="0.25">
      <c r="A141" s="13"/>
      <c r="B141" s="18"/>
      <c r="C141" s="6">
        <v>0</v>
      </c>
      <c r="D141" s="6">
        <v>0</v>
      </c>
      <c r="E141" s="5" t="e">
        <f t="shared" si="64"/>
        <v>#DIV/0!</v>
      </c>
    </row>
    <row r="142" spans="1:5" hidden="1" x14ac:dyDescent="0.25">
      <c r="A142" s="13"/>
      <c r="B142" s="18"/>
      <c r="C142" s="6">
        <v>4143.7</v>
      </c>
      <c r="D142" s="6">
        <v>4143.7</v>
      </c>
      <c r="E142" s="5">
        <f t="shared" si="64"/>
        <v>100</v>
      </c>
    </row>
    <row r="143" spans="1:5" ht="12.75" customHeight="1" x14ac:dyDescent="0.25">
      <c r="A143" s="13"/>
      <c r="B143" s="14" t="s">
        <v>26</v>
      </c>
      <c r="C143" s="4">
        <f>C146+C149+C152+C155+C158+C161+C164+C167+C170+C173+C176+C179</f>
        <v>404576.8</v>
      </c>
      <c r="D143" s="4">
        <f t="shared" ref="D143" si="67">D146+D149+D152+D155+D158+D161+D164+D167+D170+D173+D176+D179</f>
        <v>360875.9</v>
      </c>
      <c r="E143" s="5">
        <f t="shared" si="64"/>
        <v>89.198367281564344</v>
      </c>
    </row>
    <row r="144" spans="1:5" x14ac:dyDescent="0.25">
      <c r="A144" s="13"/>
      <c r="B144" s="15"/>
      <c r="C144" s="4">
        <f t="shared" ref="C144:D145" si="68">C147+C150+C153+C156+C159+C162+C165+C168+C171+C174+C177+C180</f>
        <v>287194.8</v>
      </c>
      <c r="D144" s="4">
        <f t="shared" si="68"/>
        <v>287194.8</v>
      </c>
      <c r="E144" s="5">
        <f t="shared" si="64"/>
        <v>100</v>
      </c>
    </row>
    <row r="145" spans="1:5" x14ac:dyDescent="0.25">
      <c r="A145" s="13"/>
      <c r="B145" s="15"/>
      <c r="C145" s="4">
        <f t="shared" si="68"/>
        <v>117382</v>
      </c>
      <c r="D145" s="4">
        <f t="shared" si="68"/>
        <v>73681.100000000006</v>
      </c>
      <c r="E145" s="5">
        <f t="shared" si="64"/>
        <v>62.770356613450105</v>
      </c>
    </row>
    <row r="146" spans="1:5" ht="12.75" customHeight="1" x14ac:dyDescent="0.25">
      <c r="A146" s="13"/>
      <c r="B146" s="18" t="s">
        <v>86</v>
      </c>
      <c r="C146" s="6">
        <f>SUM(C147:C148)</f>
        <v>126236.6</v>
      </c>
      <c r="D146" s="6">
        <f t="shared" ref="D146" si="69">SUM(D147:D148)</f>
        <v>126236.6</v>
      </c>
      <c r="E146" s="5">
        <f t="shared" si="64"/>
        <v>100</v>
      </c>
    </row>
    <row r="147" spans="1:5" x14ac:dyDescent="0.25">
      <c r="A147" s="13"/>
      <c r="B147" s="18"/>
      <c r="C147" s="6">
        <v>112350.6</v>
      </c>
      <c r="D147" s="6">
        <v>112350.6</v>
      </c>
      <c r="E147" s="5">
        <f t="shared" si="64"/>
        <v>100</v>
      </c>
    </row>
    <row r="148" spans="1:5" x14ac:dyDescent="0.25">
      <c r="A148" s="13"/>
      <c r="B148" s="18"/>
      <c r="C148" s="6">
        <v>13886</v>
      </c>
      <c r="D148" s="6">
        <v>13886</v>
      </c>
      <c r="E148" s="5">
        <f t="shared" si="64"/>
        <v>100</v>
      </c>
    </row>
    <row r="149" spans="1:5" ht="12.75" hidden="1" customHeight="1" x14ac:dyDescent="0.25">
      <c r="A149" s="13"/>
      <c r="B149" s="18" t="s">
        <v>87</v>
      </c>
      <c r="C149" s="6">
        <f>SUM(C150:C151)</f>
        <v>0</v>
      </c>
      <c r="D149" s="6">
        <f t="shared" ref="D149" si="70">SUM(D150:D151)</f>
        <v>0</v>
      </c>
      <c r="E149" s="5" t="e">
        <f t="shared" si="64"/>
        <v>#DIV/0!</v>
      </c>
    </row>
    <row r="150" spans="1:5" hidden="1" x14ac:dyDescent="0.25">
      <c r="A150" s="13"/>
      <c r="B150" s="18"/>
      <c r="C150" s="6">
        <v>0</v>
      </c>
      <c r="D150" s="6">
        <v>0</v>
      </c>
      <c r="E150" s="5" t="e">
        <f t="shared" si="64"/>
        <v>#DIV/0!</v>
      </c>
    </row>
    <row r="151" spans="1:5" hidden="1" x14ac:dyDescent="0.25">
      <c r="A151" s="13"/>
      <c r="B151" s="18"/>
      <c r="C151" s="6">
        <v>0</v>
      </c>
      <c r="D151" s="6">
        <v>0</v>
      </c>
      <c r="E151" s="5" t="e">
        <f t="shared" si="64"/>
        <v>#DIV/0!</v>
      </c>
    </row>
    <row r="152" spans="1:5" ht="12.75" customHeight="1" x14ac:dyDescent="0.25">
      <c r="A152" s="13"/>
      <c r="B152" s="18" t="s">
        <v>88</v>
      </c>
      <c r="C152" s="6">
        <f>SUM(C153:C154)</f>
        <v>9994.6</v>
      </c>
      <c r="D152" s="6">
        <f t="shared" ref="D152" si="71">SUM(D153:D154)</f>
        <v>9994.6</v>
      </c>
      <c r="E152" s="5">
        <f t="shared" si="64"/>
        <v>100</v>
      </c>
    </row>
    <row r="153" spans="1:5" x14ac:dyDescent="0.25">
      <c r="A153" s="13"/>
      <c r="B153" s="18"/>
      <c r="C153" s="6">
        <v>9794.7000000000007</v>
      </c>
      <c r="D153" s="6">
        <v>9794.7000000000007</v>
      </c>
      <c r="E153" s="5">
        <f t="shared" si="64"/>
        <v>100</v>
      </c>
    </row>
    <row r="154" spans="1:5" x14ac:dyDescent="0.25">
      <c r="A154" s="13"/>
      <c r="B154" s="18"/>
      <c r="C154" s="6">
        <v>199.9</v>
      </c>
      <c r="D154" s="6">
        <v>199.9</v>
      </c>
      <c r="E154" s="5">
        <f t="shared" si="64"/>
        <v>100</v>
      </c>
    </row>
    <row r="155" spans="1:5" ht="12.75" customHeight="1" x14ac:dyDescent="0.25">
      <c r="A155" s="13"/>
      <c r="B155" s="18" t="s">
        <v>89</v>
      </c>
      <c r="C155" s="6">
        <f>SUM(C156:C157)</f>
        <v>14520.300000000001</v>
      </c>
      <c r="D155" s="6">
        <f t="shared" ref="D155" si="72">SUM(D156:D157)</f>
        <v>14520.300000000001</v>
      </c>
      <c r="E155" s="5">
        <f t="shared" si="64"/>
        <v>100</v>
      </c>
    </row>
    <row r="156" spans="1:5" x14ac:dyDescent="0.25">
      <c r="A156" s="13"/>
      <c r="B156" s="18"/>
      <c r="C156" s="6">
        <v>12923.1</v>
      </c>
      <c r="D156" s="6">
        <v>12923.1</v>
      </c>
      <c r="E156" s="5">
        <f t="shared" si="64"/>
        <v>100</v>
      </c>
    </row>
    <row r="157" spans="1:5" x14ac:dyDescent="0.25">
      <c r="A157" s="13"/>
      <c r="B157" s="18"/>
      <c r="C157" s="6">
        <v>1597.2</v>
      </c>
      <c r="D157" s="6">
        <v>1597.2</v>
      </c>
      <c r="E157" s="5">
        <f t="shared" si="64"/>
        <v>100</v>
      </c>
    </row>
    <row r="158" spans="1:5" ht="12.75" customHeight="1" x14ac:dyDescent="0.25">
      <c r="A158" s="13"/>
      <c r="B158" s="18" t="s">
        <v>90</v>
      </c>
      <c r="C158" s="6">
        <f>SUM(C159:C160)</f>
        <v>22967.8</v>
      </c>
      <c r="D158" s="6">
        <f t="shared" ref="D158" si="73">SUM(D159:D160)</f>
        <v>22967.8</v>
      </c>
      <c r="E158" s="5">
        <f t="shared" si="64"/>
        <v>100</v>
      </c>
    </row>
    <row r="159" spans="1:5" x14ac:dyDescent="0.25">
      <c r="A159" s="13"/>
      <c r="B159" s="18"/>
      <c r="C159" s="6">
        <v>20441.3</v>
      </c>
      <c r="D159" s="6">
        <v>20441.3</v>
      </c>
      <c r="E159" s="5">
        <f t="shared" si="64"/>
        <v>100</v>
      </c>
    </row>
    <row r="160" spans="1:5" x14ac:dyDescent="0.25">
      <c r="A160" s="13"/>
      <c r="B160" s="18"/>
      <c r="C160" s="6">
        <v>2526.5</v>
      </c>
      <c r="D160" s="6">
        <v>2526.5</v>
      </c>
      <c r="E160" s="5">
        <f t="shared" si="64"/>
        <v>100</v>
      </c>
    </row>
    <row r="161" spans="1:5" ht="12.75" customHeight="1" x14ac:dyDescent="0.25">
      <c r="A161" s="13"/>
      <c r="B161" s="18" t="s">
        <v>91</v>
      </c>
      <c r="C161" s="6">
        <f>SUM(C162:C163)</f>
        <v>40816.300000000003</v>
      </c>
      <c r="D161" s="6">
        <f t="shared" ref="D161" si="74">SUM(D162:D163)</f>
        <v>40816.300000000003</v>
      </c>
      <c r="E161" s="5">
        <f t="shared" si="64"/>
        <v>100</v>
      </c>
    </row>
    <row r="162" spans="1:5" x14ac:dyDescent="0.25">
      <c r="A162" s="13"/>
      <c r="B162" s="18"/>
      <c r="C162" s="6">
        <v>40000</v>
      </c>
      <c r="D162" s="6">
        <v>40000</v>
      </c>
      <c r="E162" s="5">
        <f t="shared" si="64"/>
        <v>100</v>
      </c>
    </row>
    <row r="163" spans="1:5" x14ac:dyDescent="0.25">
      <c r="A163" s="13"/>
      <c r="B163" s="18"/>
      <c r="C163" s="6">
        <v>816.3</v>
      </c>
      <c r="D163" s="6">
        <v>816.3</v>
      </c>
      <c r="E163" s="5">
        <f t="shared" si="64"/>
        <v>100</v>
      </c>
    </row>
    <row r="164" spans="1:5" ht="12.75" customHeight="1" x14ac:dyDescent="0.25">
      <c r="A164" s="13"/>
      <c r="B164" s="18" t="s">
        <v>92</v>
      </c>
      <c r="C164" s="6">
        <f>SUM(C165:C166)</f>
        <v>3246.6</v>
      </c>
      <c r="D164" s="6">
        <f t="shared" ref="D164" si="75">SUM(D165:D166)</f>
        <v>3246.6</v>
      </c>
      <c r="E164" s="5">
        <f t="shared" si="64"/>
        <v>100</v>
      </c>
    </row>
    <row r="165" spans="1:5" x14ac:dyDescent="0.25">
      <c r="A165" s="13"/>
      <c r="B165" s="18"/>
      <c r="C165" s="6">
        <v>2484.1</v>
      </c>
      <c r="D165" s="6">
        <v>2484.1</v>
      </c>
      <c r="E165" s="5">
        <f t="shared" si="64"/>
        <v>100</v>
      </c>
    </row>
    <row r="166" spans="1:5" x14ac:dyDescent="0.25">
      <c r="A166" s="13"/>
      <c r="B166" s="18"/>
      <c r="C166" s="6">
        <v>762.5</v>
      </c>
      <c r="D166" s="6">
        <v>762.5</v>
      </c>
      <c r="E166" s="5">
        <f t="shared" si="64"/>
        <v>100</v>
      </c>
    </row>
    <row r="167" spans="1:5" ht="12.75" customHeight="1" x14ac:dyDescent="0.25">
      <c r="A167" s="13"/>
      <c r="B167" s="18" t="s">
        <v>93</v>
      </c>
      <c r="C167" s="6">
        <f>SUM(C168:C169)</f>
        <v>25428.6</v>
      </c>
      <c r="D167" s="6">
        <f t="shared" ref="D167" si="76">SUM(D168:D169)</f>
        <v>25428.6</v>
      </c>
      <c r="E167" s="5">
        <f t="shared" si="64"/>
        <v>100</v>
      </c>
    </row>
    <row r="168" spans="1:5" x14ac:dyDescent="0.25">
      <c r="A168" s="13"/>
      <c r="B168" s="18"/>
      <c r="C168" s="6">
        <v>24920</v>
      </c>
      <c r="D168" s="6">
        <v>24920</v>
      </c>
      <c r="E168" s="5">
        <f t="shared" si="64"/>
        <v>100</v>
      </c>
    </row>
    <row r="169" spans="1:5" x14ac:dyDescent="0.25">
      <c r="A169" s="13"/>
      <c r="B169" s="18"/>
      <c r="C169" s="6">
        <v>508.6</v>
      </c>
      <c r="D169" s="6">
        <v>508.6</v>
      </c>
      <c r="E169" s="5">
        <f t="shared" si="64"/>
        <v>100</v>
      </c>
    </row>
    <row r="170" spans="1:5" ht="12.75" customHeight="1" x14ac:dyDescent="0.25">
      <c r="A170" s="13"/>
      <c r="B170" s="18" t="s">
        <v>94</v>
      </c>
      <c r="C170" s="6">
        <f>SUM(C171:C172)</f>
        <v>50592.9</v>
      </c>
      <c r="D170" s="6">
        <f t="shared" ref="D170" si="77">SUM(D171:D172)</f>
        <v>50592.9</v>
      </c>
      <c r="E170" s="5">
        <f t="shared" si="64"/>
        <v>100</v>
      </c>
    </row>
    <row r="171" spans="1:5" x14ac:dyDescent="0.25">
      <c r="A171" s="13"/>
      <c r="B171" s="18"/>
      <c r="C171" s="6">
        <v>49581</v>
      </c>
      <c r="D171" s="6">
        <v>49581</v>
      </c>
      <c r="E171" s="5">
        <f t="shared" si="64"/>
        <v>100</v>
      </c>
    </row>
    <row r="172" spans="1:5" x14ac:dyDescent="0.25">
      <c r="A172" s="13"/>
      <c r="B172" s="18"/>
      <c r="C172" s="6">
        <v>1011.9</v>
      </c>
      <c r="D172" s="6">
        <v>1011.9</v>
      </c>
      <c r="E172" s="5">
        <f t="shared" si="64"/>
        <v>100</v>
      </c>
    </row>
    <row r="173" spans="1:5" ht="12.75" customHeight="1" x14ac:dyDescent="0.25">
      <c r="A173" s="13"/>
      <c r="B173" s="18" t="s">
        <v>95</v>
      </c>
      <c r="C173" s="6">
        <f>SUM(C174:C175)</f>
        <v>15000</v>
      </c>
      <c r="D173" s="6">
        <f t="shared" ref="D173" si="78">SUM(D174:D175)</f>
        <v>15000</v>
      </c>
      <c r="E173" s="5">
        <f t="shared" si="64"/>
        <v>100</v>
      </c>
    </row>
    <row r="174" spans="1:5" x14ac:dyDescent="0.25">
      <c r="A174" s="13"/>
      <c r="B174" s="18"/>
      <c r="C174" s="6">
        <v>14700</v>
      </c>
      <c r="D174" s="6">
        <v>14700</v>
      </c>
      <c r="E174" s="5">
        <f t="shared" si="64"/>
        <v>100</v>
      </c>
    </row>
    <row r="175" spans="1:5" x14ac:dyDescent="0.25">
      <c r="A175" s="13"/>
      <c r="B175" s="18"/>
      <c r="C175" s="6">
        <v>300</v>
      </c>
      <c r="D175" s="6">
        <v>300</v>
      </c>
      <c r="E175" s="5">
        <f t="shared" si="64"/>
        <v>100</v>
      </c>
    </row>
    <row r="176" spans="1:5" ht="12.75" customHeight="1" x14ac:dyDescent="0.25">
      <c r="A176" s="13"/>
      <c r="B176" s="18" t="s">
        <v>96</v>
      </c>
      <c r="C176" s="6">
        <f>SUM(C177:C178)</f>
        <v>53400</v>
      </c>
      <c r="D176" s="6">
        <f t="shared" ref="D176" si="79">SUM(D177:D178)</f>
        <v>38951.9</v>
      </c>
      <c r="E176" s="5">
        <f t="shared" si="64"/>
        <v>72.943632958801501</v>
      </c>
    </row>
    <row r="177" spans="1:5" hidden="1" x14ac:dyDescent="0.25">
      <c r="A177" s="13"/>
      <c r="B177" s="18"/>
      <c r="C177" s="6">
        <v>0</v>
      </c>
      <c r="D177" s="6">
        <v>0</v>
      </c>
      <c r="E177" s="5" t="e">
        <f t="shared" si="64"/>
        <v>#DIV/0!</v>
      </c>
    </row>
    <row r="178" spans="1:5" ht="19.5" customHeight="1" x14ac:dyDescent="0.25">
      <c r="A178" s="13"/>
      <c r="B178" s="18"/>
      <c r="C178" s="6">
        <v>53400</v>
      </c>
      <c r="D178" s="6">
        <v>38951.9</v>
      </c>
      <c r="E178" s="5">
        <f t="shared" si="64"/>
        <v>72.943632958801501</v>
      </c>
    </row>
    <row r="179" spans="1:5" ht="12.75" customHeight="1" x14ac:dyDescent="0.25">
      <c r="A179" s="13"/>
      <c r="B179" s="18" t="s">
        <v>97</v>
      </c>
      <c r="C179" s="6">
        <f>SUM(C180:C181)</f>
        <v>42373.1</v>
      </c>
      <c r="D179" s="6">
        <f t="shared" ref="D179" si="80">SUM(D180:D181)</f>
        <v>13120.3</v>
      </c>
      <c r="E179" s="5">
        <f t="shared" si="64"/>
        <v>30.963748227059146</v>
      </c>
    </row>
    <row r="180" spans="1:5" hidden="1" x14ac:dyDescent="0.25">
      <c r="A180" s="13"/>
      <c r="B180" s="18"/>
      <c r="C180" s="6">
        <v>0</v>
      </c>
      <c r="D180" s="6">
        <v>0</v>
      </c>
      <c r="E180" s="5" t="e">
        <f t="shared" si="64"/>
        <v>#DIV/0!</v>
      </c>
    </row>
    <row r="181" spans="1:5" x14ac:dyDescent="0.25">
      <c r="A181" s="13"/>
      <c r="B181" s="18"/>
      <c r="C181" s="6">
        <v>42373.1</v>
      </c>
      <c r="D181" s="6">
        <v>13120.3</v>
      </c>
      <c r="E181" s="5">
        <f t="shared" si="64"/>
        <v>30.963748227059146</v>
      </c>
    </row>
    <row r="182" spans="1:5" ht="12.75" customHeight="1" x14ac:dyDescent="0.25">
      <c r="A182" s="13"/>
      <c r="B182" s="19" t="s">
        <v>27</v>
      </c>
      <c r="C182" s="4">
        <f>C185</f>
        <v>2244.9</v>
      </c>
      <c r="D182" s="4">
        <f t="shared" ref="D182" si="81">D185</f>
        <v>2244.9</v>
      </c>
      <c r="E182" s="5">
        <f t="shared" si="64"/>
        <v>100</v>
      </c>
    </row>
    <row r="183" spans="1:5" x14ac:dyDescent="0.25">
      <c r="A183" s="13"/>
      <c r="B183" s="19"/>
      <c r="C183" s="4">
        <f t="shared" ref="C183:D184" si="82">C186</f>
        <v>2200</v>
      </c>
      <c r="D183" s="4">
        <f t="shared" si="82"/>
        <v>2200</v>
      </c>
      <c r="E183" s="5">
        <f t="shared" si="64"/>
        <v>100</v>
      </c>
    </row>
    <row r="184" spans="1:5" x14ac:dyDescent="0.25">
      <c r="A184" s="13"/>
      <c r="B184" s="19"/>
      <c r="C184" s="4">
        <f t="shared" si="82"/>
        <v>44.9</v>
      </c>
      <c r="D184" s="4">
        <f t="shared" si="82"/>
        <v>44.9</v>
      </c>
      <c r="E184" s="5">
        <f t="shared" si="64"/>
        <v>100</v>
      </c>
    </row>
    <row r="185" spans="1:5" ht="12.75" customHeight="1" x14ac:dyDescent="0.25">
      <c r="A185" s="13"/>
      <c r="B185" s="18" t="s">
        <v>98</v>
      </c>
      <c r="C185" s="6">
        <f>SUM(C186:C187)</f>
        <v>2244.9</v>
      </c>
      <c r="D185" s="6">
        <f t="shared" ref="D185" si="83">SUM(D186:D187)</f>
        <v>2244.9</v>
      </c>
      <c r="E185" s="5">
        <f t="shared" si="64"/>
        <v>100</v>
      </c>
    </row>
    <row r="186" spans="1:5" x14ac:dyDescent="0.25">
      <c r="A186" s="13"/>
      <c r="B186" s="18"/>
      <c r="C186" s="6">
        <v>2200</v>
      </c>
      <c r="D186" s="6">
        <v>2200</v>
      </c>
      <c r="E186" s="5">
        <f t="shared" si="64"/>
        <v>100</v>
      </c>
    </row>
    <row r="187" spans="1:5" x14ac:dyDescent="0.25">
      <c r="A187" s="13"/>
      <c r="B187" s="18"/>
      <c r="C187" s="6">
        <v>44.9</v>
      </c>
      <c r="D187" s="6">
        <v>44.9</v>
      </c>
      <c r="E187" s="5">
        <f t="shared" si="64"/>
        <v>100</v>
      </c>
    </row>
    <row r="188" spans="1:5" ht="12.75" customHeight="1" x14ac:dyDescent="0.25">
      <c r="A188" s="12" t="s">
        <v>28</v>
      </c>
      <c r="B188" s="19" t="s">
        <v>29</v>
      </c>
      <c r="C188" s="4">
        <f>C191</f>
        <v>13154.2</v>
      </c>
      <c r="D188" s="4">
        <f t="shared" ref="D188" si="84">D191</f>
        <v>12824.2</v>
      </c>
      <c r="E188" s="5">
        <f t="shared" si="64"/>
        <v>97.491295555792064</v>
      </c>
    </row>
    <row r="189" spans="1:5" hidden="1" x14ac:dyDescent="0.25">
      <c r="A189" s="13"/>
      <c r="B189" s="19"/>
      <c r="C189" s="4">
        <f t="shared" ref="C189:D190" si="85">C192</f>
        <v>0</v>
      </c>
      <c r="D189" s="4">
        <f t="shared" si="85"/>
        <v>0</v>
      </c>
      <c r="E189" s="5" t="e">
        <f t="shared" si="64"/>
        <v>#DIV/0!</v>
      </c>
    </row>
    <row r="190" spans="1:5" x14ac:dyDescent="0.25">
      <c r="A190" s="13"/>
      <c r="B190" s="19"/>
      <c r="C190" s="4">
        <f t="shared" si="85"/>
        <v>13154.2</v>
      </c>
      <c r="D190" s="4">
        <f t="shared" si="85"/>
        <v>12824.2</v>
      </c>
      <c r="E190" s="5">
        <f t="shared" si="64"/>
        <v>97.491295555792064</v>
      </c>
    </row>
    <row r="191" spans="1:5" ht="12.75" customHeight="1" x14ac:dyDescent="0.25">
      <c r="A191" s="13"/>
      <c r="B191" s="18" t="s">
        <v>30</v>
      </c>
      <c r="C191" s="6">
        <f t="shared" ref="C191:D193" si="86">C194</f>
        <v>13154.2</v>
      </c>
      <c r="D191" s="6">
        <f t="shared" si="86"/>
        <v>12824.2</v>
      </c>
      <c r="E191" s="5">
        <f t="shared" si="64"/>
        <v>97.491295555792064</v>
      </c>
    </row>
    <row r="192" spans="1:5" hidden="1" x14ac:dyDescent="0.25">
      <c r="A192" s="13"/>
      <c r="B192" s="18"/>
      <c r="C192" s="6">
        <f t="shared" si="86"/>
        <v>0</v>
      </c>
      <c r="D192" s="6">
        <f t="shared" si="86"/>
        <v>0</v>
      </c>
      <c r="E192" s="5" t="e">
        <f t="shared" si="64"/>
        <v>#DIV/0!</v>
      </c>
    </row>
    <row r="193" spans="1:5" x14ac:dyDescent="0.25">
      <c r="A193" s="13"/>
      <c r="B193" s="18"/>
      <c r="C193" s="6">
        <f t="shared" si="86"/>
        <v>13154.2</v>
      </c>
      <c r="D193" s="6">
        <f t="shared" si="86"/>
        <v>12824.2</v>
      </c>
      <c r="E193" s="5">
        <f t="shared" si="64"/>
        <v>97.491295555792064</v>
      </c>
    </row>
    <row r="194" spans="1:5" ht="12.75" customHeight="1" x14ac:dyDescent="0.25">
      <c r="A194" s="13"/>
      <c r="B194" s="16" t="s">
        <v>99</v>
      </c>
      <c r="C194" s="6">
        <f>SUM(C195:C196)</f>
        <v>13154.2</v>
      </c>
      <c r="D194" s="6">
        <f t="shared" ref="D194" si="87">SUM(D195:D196)</f>
        <v>12824.2</v>
      </c>
      <c r="E194" s="5">
        <f t="shared" si="64"/>
        <v>97.491295555792064</v>
      </c>
    </row>
    <row r="195" spans="1:5" hidden="1" x14ac:dyDescent="0.25">
      <c r="A195" s="13"/>
      <c r="B195" s="17"/>
      <c r="C195" s="6">
        <v>0</v>
      </c>
      <c r="D195" s="6">
        <v>0</v>
      </c>
      <c r="E195" s="5" t="e">
        <f t="shared" si="64"/>
        <v>#DIV/0!</v>
      </c>
    </row>
    <row r="196" spans="1:5" x14ac:dyDescent="0.25">
      <c r="A196" s="13"/>
      <c r="B196" s="20"/>
      <c r="C196" s="6">
        <v>13154.2</v>
      </c>
      <c r="D196" s="6">
        <v>12824.2</v>
      </c>
      <c r="E196" s="5">
        <f t="shared" si="64"/>
        <v>97.491295555792064</v>
      </c>
    </row>
    <row r="197" spans="1:5" s="34" customFormat="1" x14ac:dyDescent="0.25">
      <c r="A197" s="31"/>
      <c r="B197" s="32" t="s">
        <v>36</v>
      </c>
      <c r="C197" s="33">
        <f t="shared" ref="C197:C199" si="88">C200</f>
        <v>155528.5</v>
      </c>
      <c r="D197" s="33">
        <f t="shared" ref="D197" si="89">D200</f>
        <v>155521.4</v>
      </c>
      <c r="E197" s="5">
        <f t="shared" si="64"/>
        <v>99.99543492028792</v>
      </c>
    </row>
    <row r="198" spans="1:5" s="34" customFormat="1" x14ac:dyDescent="0.25">
      <c r="A198" s="35"/>
      <c r="B198" s="32"/>
      <c r="C198" s="33">
        <f t="shared" si="88"/>
        <v>135460.5</v>
      </c>
      <c r="D198" s="33">
        <f t="shared" ref="D198" si="90">D201</f>
        <v>135453.5</v>
      </c>
      <c r="E198" s="5">
        <f t="shared" ref="E198:E261" si="91">D198/C198*100</f>
        <v>99.994832441929574</v>
      </c>
    </row>
    <row r="199" spans="1:5" s="34" customFormat="1" ht="28.5" customHeight="1" x14ac:dyDescent="0.25">
      <c r="A199" s="35"/>
      <c r="B199" s="32"/>
      <c r="C199" s="33">
        <f t="shared" si="88"/>
        <v>20068</v>
      </c>
      <c r="D199" s="33">
        <f t="shared" ref="D199" si="92">D202</f>
        <v>20067.900000000001</v>
      </c>
      <c r="E199" s="5">
        <f t="shared" si="91"/>
        <v>99.999501694239584</v>
      </c>
    </row>
    <row r="200" spans="1:5" s="34" customFormat="1" x14ac:dyDescent="0.25">
      <c r="A200" s="35"/>
      <c r="B200" s="36" t="s">
        <v>37</v>
      </c>
      <c r="C200" s="37">
        <f>C203+C206</f>
        <v>155528.5</v>
      </c>
      <c r="D200" s="37">
        <f t="shared" ref="D200" si="93">D203+D206</f>
        <v>155521.4</v>
      </c>
      <c r="E200" s="5">
        <f t="shared" si="91"/>
        <v>99.99543492028792</v>
      </c>
    </row>
    <row r="201" spans="1:5" s="34" customFormat="1" x14ac:dyDescent="0.25">
      <c r="A201" s="35"/>
      <c r="B201" s="36"/>
      <c r="C201" s="37">
        <f t="shared" ref="C201:D202" si="94">C204+C207</f>
        <v>135460.5</v>
      </c>
      <c r="D201" s="37">
        <f t="shared" si="94"/>
        <v>135453.5</v>
      </c>
      <c r="E201" s="5">
        <f t="shared" si="91"/>
        <v>99.994832441929574</v>
      </c>
    </row>
    <row r="202" spans="1:5" s="34" customFormat="1" x14ac:dyDescent="0.25">
      <c r="A202" s="35"/>
      <c r="B202" s="36"/>
      <c r="C202" s="37">
        <f t="shared" si="94"/>
        <v>20068</v>
      </c>
      <c r="D202" s="37">
        <f t="shared" si="94"/>
        <v>20067.900000000001</v>
      </c>
      <c r="E202" s="5">
        <f t="shared" si="91"/>
        <v>99.999501694239584</v>
      </c>
    </row>
    <row r="203" spans="1:5" s="34" customFormat="1" x14ac:dyDescent="0.25">
      <c r="A203" s="35"/>
      <c r="B203" s="36" t="s">
        <v>38</v>
      </c>
      <c r="C203" s="37">
        <f>C204+C205</f>
        <v>11303.5</v>
      </c>
      <c r="D203" s="37">
        <f t="shared" ref="D203" si="95">D204+D205</f>
        <v>11303.5</v>
      </c>
      <c r="E203" s="5">
        <f t="shared" si="91"/>
        <v>100</v>
      </c>
    </row>
    <row r="204" spans="1:5" s="34" customFormat="1" hidden="1" x14ac:dyDescent="0.25">
      <c r="A204" s="35"/>
      <c r="B204" s="36"/>
      <c r="C204" s="37">
        <v>0</v>
      </c>
      <c r="D204" s="37">
        <v>0</v>
      </c>
      <c r="E204" s="5" t="e">
        <f t="shared" si="91"/>
        <v>#DIV/0!</v>
      </c>
    </row>
    <row r="205" spans="1:5" s="34" customFormat="1" x14ac:dyDescent="0.25">
      <c r="A205" s="35"/>
      <c r="B205" s="36"/>
      <c r="C205" s="37">
        <f>9452.2+1851.3</f>
        <v>11303.5</v>
      </c>
      <c r="D205" s="37">
        <f t="shared" ref="D205" si="96">9452.2+1851.3</f>
        <v>11303.5</v>
      </c>
      <c r="E205" s="5">
        <f t="shared" si="91"/>
        <v>100</v>
      </c>
    </row>
    <row r="206" spans="1:5" s="34" customFormat="1" x14ac:dyDescent="0.25">
      <c r="A206" s="35"/>
      <c r="B206" s="38" t="s">
        <v>39</v>
      </c>
      <c r="C206" s="37">
        <f>C209+C212</f>
        <v>144225</v>
      </c>
      <c r="D206" s="37">
        <f t="shared" ref="D206" si="97">D209+D212</f>
        <v>144217.9</v>
      </c>
      <c r="E206" s="5">
        <f t="shared" si="91"/>
        <v>99.995077136418786</v>
      </c>
    </row>
    <row r="207" spans="1:5" s="34" customFormat="1" x14ac:dyDescent="0.25">
      <c r="A207" s="35"/>
      <c r="B207" s="39"/>
      <c r="C207" s="37">
        <f t="shared" ref="C207:D208" si="98">C213+C210</f>
        <v>135460.5</v>
      </c>
      <c r="D207" s="37">
        <f t="shared" si="98"/>
        <v>135453.5</v>
      </c>
      <c r="E207" s="5">
        <f t="shared" si="91"/>
        <v>99.994832441929574</v>
      </c>
    </row>
    <row r="208" spans="1:5" s="34" customFormat="1" x14ac:dyDescent="0.25">
      <c r="A208" s="35"/>
      <c r="B208" s="39"/>
      <c r="C208" s="37">
        <f t="shared" si="98"/>
        <v>8764.5</v>
      </c>
      <c r="D208" s="37">
        <f t="shared" si="98"/>
        <v>8764.4</v>
      </c>
      <c r="E208" s="5">
        <f t="shared" si="91"/>
        <v>99.998859033601462</v>
      </c>
    </row>
    <row r="209" spans="1:5" s="34" customFormat="1" x14ac:dyDescent="0.25">
      <c r="A209" s="35"/>
      <c r="B209" s="36" t="s">
        <v>40</v>
      </c>
      <c r="C209" s="37">
        <f>C210+C211</f>
        <v>82084.599999999991</v>
      </c>
      <c r="D209" s="37">
        <f t="shared" ref="D209" si="99">D210+D211</f>
        <v>82077.5</v>
      </c>
      <c r="E209" s="5">
        <f t="shared" si="91"/>
        <v>99.991350387283376</v>
      </c>
    </row>
    <row r="210" spans="1:5" s="34" customFormat="1" x14ac:dyDescent="0.25">
      <c r="A210" s="35"/>
      <c r="B210" s="36"/>
      <c r="C210" s="37">
        <v>80442.899999999994</v>
      </c>
      <c r="D210" s="37">
        <v>80435.899999999994</v>
      </c>
      <c r="E210" s="5">
        <f t="shared" si="91"/>
        <v>99.991298175476018</v>
      </c>
    </row>
    <row r="211" spans="1:5" s="34" customFormat="1" x14ac:dyDescent="0.25">
      <c r="A211" s="35"/>
      <c r="B211" s="36"/>
      <c r="C211" s="37">
        <v>1641.7</v>
      </c>
      <c r="D211" s="37">
        <v>1641.6</v>
      </c>
      <c r="E211" s="5">
        <f t="shared" si="91"/>
        <v>99.993908753121758</v>
      </c>
    </row>
    <row r="212" spans="1:5" s="34" customFormat="1" x14ac:dyDescent="0.25">
      <c r="A212" s="35"/>
      <c r="B212" s="36" t="s">
        <v>41</v>
      </c>
      <c r="C212" s="37">
        <f>C213+C214</f>
        <v>62140.4</v>
      </c>
      <c r="D212" s="37">
        <f t="shared" ref="D212" si="100">D213+D214</f>
        <v>62140.4</v>
      </c>
      <c r="E212" s="5">
        <f t="shared" si="91"/>
        <v>100</v>
      </c>
    </row>
    <row r="213" spans="1:5" s="34" customFormat="1" x14ac:dyDescent="0.25">
      <c r="A213" s="35"/>
      <c r="B213" s="36"/>
      <c r="C213" s="37">
        <v>55017.599999999999</v>
      </c>
      <c r="D213" s="37">
        <v>55017.599999999999</v>
      </c>
      <c r="E213" s="5">
        <f t="shared" si="91"/>
        <v>100</v>
      </c>
    </row>
    <row r="214" spans="1:5" s="34" customFormat="1" x14ac:dyDescent="0.25">
      <c r="A214" s="35"/>
      <c r="B214" s="36"/>
      <c r="C214" s="37">
        <f t="shared" ref="C214:D214" si="101">1122.8+6000</f>
        <v>7122.8</v>
      </c>
      <c r="D214" s="37">
        <f t="shared" si="101"/>
        <v>7122.8</v>
      </c>
      <c r="E214" s="5">
        <f t="shared" si="91"/>
        <v>100</v>
      </c>
    </row>
    <row r="215" spans="1:5" s="34" customFormat="1" x14ac:dyDescent="0.25">
      <c r="A215" s="31"/>
      <c r="B215" s="32" t="s">
        <v>42</v>
      </c>
      <c r="C215" s="33">
        <f>C218</f>
        <v>11145</v>
      </c>
      <c r="D215" s="33">
        <f t="shared" ref="D215" si="102">D218</f>
        <v>11145</v>
      </c>
      <c r="E215" s="5">
        <f t="shared" si="91"/>
        <v>100</v>
      </c>
    </row>
    <row r="216" spans="1:5" s="34" customFormat="1" x14ac:dyDescent="0.25">
      <c r="A216" s="35"/>
      <c r="B216" s="32"/>
      <c r="C216" s="33">
        <f t="shared" ref="C216:D217" si="103">C219</f>
        <v>11145</v>
      </c>
      <c r="D216" s="33">
        <f t="shared" si="103"/>
        <v>11145</v>
      </c>
      <c r="E216" s="5">
        <f t="shared" si="91"/>
        <v>100</v>
      </c>
    </row>
    <row r="217" spans="1:5" s="34" customFormat="1" hidden="1" x14ac:dyDescent="0.25">
      <c r="A217" s="35"/>
      <c r="B217" s="32"/>
      <c r="C217" s="33">
        <f t="shared" si="103"/>
        <v>0</v>
      </c>
      <c r="D217" s="33">
        <f t="shared" si="103"/>
        <v>0</v>
      </c>
      <c r="E217" s="5" t="e">
        <f t="shared" si="91"/>
        <v>#DIV/0!</v>
      </c>
    </row>
    <row r="218" spans="1:5" s="34" customFormat="1" x14ac:dyDescent="0.25">
      <c r="A218" s="35"/>
      <c r="B218" s="32" t="s">
        <v>43</v>
      </c>
      <c r="C218" s="33">
        <f>C221+C224</f>
        <v>11145</v>
      </c>
      <c r="D218" s="33">
        <f t="shared" ref="D218" si="104">D221+D224</f>
        <v>11145</v>
      </c>
      <c r="E218" s="5">
        <f t="shared" si="91"/>
        <v>100</v>
      </c>
    </row>
    <row r="219" spans="1:5" s="34" customFormat="1" x14ac:dyDescent="0.25">
      <c r="A219" s="35"/>
      <c r="B219" s="32"/>
      <c r="C219" s="33">
        <f t="shared" ref="C219:D220" si="105">C222+C225</f>
        <v>11145</v>
      </c>
      <c r="D219" s="33">
        <f t="shared" si="105"/>
        <v>11145</v>
      </c>
      <c r="E219" s="5">
        <f t="shared" si="91"/>
        <v>100</v>
      </c>
    </row>
    <row r="220" spans="1:5" s="34" customFormat="1" hidden="1" x14ac:dyDescent="0.25">
      <c r="A220" s="35"/>
      <c r="B220" s="32"/>
      <c r="C220" s="33">
        <f t="shared" si="105"/>
        <v>0</v>
      </c>
      <c r="D220" s="33">
        <f t="shared" si="105"/>
        <v>0</v>
      </c>
      <c r="E220" s="5" t="e">
        <f t="shared" si="91"/>
        <v>#DIV/0!</v>
      </c>
    </row>
    <row r="221" spans="1:5" s="34" customFormat="1" x14ac:dyDescent="0.25">
      <c r="A221" s="35"/>
      <c r="B221" s="36" t="s">
        <v>44</v>
      </c>
      <c r="C221" s="37">
        <f t="shared" ref="C221" si="106">C222+C223</f>
        <v>11093</v>
      </c>
      <c r="D221" s="37">
        <f t="shared" ref="D221" si="107">D222+D223</f>
        <v>11093</v>
      </c>
      <c r="E221" s="5">
        <f t="shared" si="91"/>
        <v>100</v>
      </c>
    </row>
    <row r="222" spans="1:5" s="34" customFormat="1" ht="48" customHeight="1" x14ac:dyDescent="0.25">
      <c r="A222" s="35"/>
      <c r="B222" s="36"/>
      <c r="C222" s="37">
        <v>11093</v>
      </c>
      <c r="D222" s="37">
        <v>11093</v>
      </c>
      <c r="E222" s="5">
        <f t="shared" si="91"/>
        <v>100</v>
      </c>
    </row>
    <row r="223" spans="1:5" s="34" customFormat="1" hidden="1" x14ac:dyDescent="0.25">
      <c r="A223" s="35"/>
      <c r="B223" s="36"/>
      <c r="C223" s="37">
        <v>0</v>
      </c>
      <c r="D223" s="37">
        <v>0</v>
      </c>
      <c r="E223" s="5" t="e">
        <f t="shared" si="91"/>
        <v>#DIV/0!</v>
      </c>
    </row>
    <row r="224" spans="1:5" s="34" customFormat="1" ht="27" customHeight="1" x14ac:dyDescent="0.25">
      <c r="A224" s="35"/>
      <c r="B224" s="36" t="s">
        <v>45</v>
      </c>
      <c r="C224" s="37">
        <f t="shared" ref="C224" si="108">C225+C226</f>
        <v>52</v>
      </c>
      <c r="D224" s="37">
        <f t="shared" ref="D224" si="109">D225+D226</f>
        <v>52</v>
      </c>
      <c r="E224" s="5">
        <f t="shared" si="91"/>
        <v>100</v>
      </c>
    </row>
    <row r="225" spans="1:5" s="34" customFormat="1" ht="88.5" customHeight="1" x14ac:dyDescent="0.25">
      <c r="A225" s="35"/>
      <c r="B225" s="36"/>
      <c r="C225" s="37">
        <v>52</v>
      </c>
      <c r="D225" s="37">
        <v>52</v>
      </c>
      <c r="E225" s="23">
        <f t="shared" si="91"/>
        <v>100</v>
      </c>
    </row>
    <row r="226" spans="1:5" s="34" customFormat="1" ht="22.5" hidden="1" customHeight="1" x14ac:dyDescent="0.25">
      <c r="A226" s="35"/>
      <c r="B226" s="36"/>
      <c r="C226" s="37">
        <v>0</v>
      </c>
      <c r="D226" s="37">
        <v>0</v>
      </c>
      <c r="E226" s="5" t="e">
        <f t="shared" si="91"/>
        <v>#DIV/0!</v>
      </c>
    </row>
    <row r="227" spans="1:5" s="34" customFormat="1" x14ac:dyDescent="0.25">
      <c r="A227" s="35"/>
      <c r="B227" s="32" t="s">
        <v>46</v>
      </c>
      <c r="C227" s="33">
        <f>C230</f>
        <v>584.4</v>
      </c>
      <c r="D227" s="33">
        <f t="shared" ref="D227" si="110">D230</f>
        <v>584.4</v>
      </c>
      <c r="E227" s="5">
        <f t="shared" si="91"/>
        <v>100</v>
      </c>
    </row>
    <row r="228" spans="1:5" s="34" customFormat="1" hidden="1" x14ac:dyDescent="0.25">
      <c r="A228" s="35"/>
      <c r="B228" s="32"/>
      <c r="C228" s="33">
        <f t="shared" ref="C228:D229" si="111">C231</f>
        <v>0</v>
      </c>
      <c r="D228" s="33">
        <f t="shared" si="111"/>
        <v>0</v>
      </c>
      <c r="E228" s="5" t="e">
        <f t="shared" si="91"/>
        <v>#DIV/0!</v>
      </c>
    </row>
    <row r="229" spans="1:5" s="34" customFormat="1" x14ac:dyDescent="0.25">
      <c r="A229" s="35"/>
      <c r="B229" s="32"/>
      <c r="C229" s="33">
        <f t="shared" si="111"/>
        <v>584.4</v>
      </c>
      <c r="D229" s="33">
        <f t="shared" si="111"/>
        <v>584.4</v>
      </c>
      <c r="E229" s="5">
        <f t="shared" si="91"/>
        <v>100</v>
      </c>
    </row>
    <row r="230" spans="1:5" s="34" customFormat="1" x14ac:dyDescent="0.25">
      <c r="A230" s="35"/>
      <c r="B230" s="36" t="s">
        <v>47</v>
      </c>
      <c r="C230" s="37">
        <f>C233</f>
        <v>584.4</v>
      </c>
      <c r="D230" s="37">
        <f t="shared" ref="D230" si="112">D233</f>
        <v>584.4</v>
      </c>
      <c r="E230" s="5">
        <f t="shared" si="91"/>
        <v>100</v>
      </c>
    </row>
    <row r="231" spans="1:5" s="34" customFormat="1" hidden="1" x14ac:dyDescent="0.25">
      <c r="A231" s="35"/>
      <c r="B231" s="36"/>
      <c r="C231" s="37">
        <f t="shared" ref="C231:D232" si="113">C234</f>
        <v>0</v>
      </c>
      <c r="D231" s="37">
        <f t="shared" si="113"/>
        <v>0</v>
      </c>
      <c r="E231" s="5" t="e">
        <f t="shared" si="91"/>
        <v>#DIV/0!</v>
      </c>
    </row>
    <row r="232" spans="1:5" s="34" customFormat="1" x14ac:dyDescent="0.25">
      <c r="A232" s="35"/>
      <c r="B232" s="36"/>
      <c r="C232" s="37">
        <f t="shared" si="113"/>
        <v>584.4</v>
      </c>
      <c r="D232" s="37">
        <f t="shared" si="113"/>
        <v>584.4</v>
      </c>
      <c r="E232" s="5">
        <f t="shared" si="91"/>
        <v>100</v>
      </c>
    </row>
    <row r="233" spans="1:5" s="34" customFormat="1" x14ac:dyDescent="0.25">
      <c r="A233" s="35"/>
      <c r="B233" s="36" t="s">
        <v>100</v>
      </c>
      <c r="C233" s="37">
        <f>C234+C235</f>
        <v>584.4</v>
      </c>
      <c r="D233" s="37">
        <f t="shared" ref="D233" si="114">D234+D235</f>
        <v>584.4</v>
      </c>
      <c r="E233" s="5">
        <f t="shared" si="91"/>
        <v>100</v>
      </c>
    </row>
    <row r="234" spans="1:5" s="34" customFormat="1" hidden="1" x14ac:dyDescent="0.25">
      <c r="A234" s="35"/>
      <c r="B234" s="36"/>
      <c r="C234" s="37">
        <v>0</v>
      </c>
      <c r="D234" s="37">
        <v>0</v>
      </c>
      <c r="E234" s="5" t="e">
        <f t="shared" si="91"/>
        <v>#DIV/0!</v>
      </c>
    </row>
    <row r="235" spans="1:5" s="34" customFormat="1" x14ac:dyDescent="0.25">
      <c r="A235" s="35"/>
      <c r="B235" s="36"/>
      <c r="C235" s="37">
        <v>584.4</v>
      </c>
      <c r="D235" s="37">
        <v>584.4</v>
      </c>
      <c r="E235" s="5">
        <f t="shared" si="91"/>
        <v>100</v>
      </c>
    </row>
    <row r="236" spans="1:5" s="34" customFormat="1" x14ac:dyDescent="0.25">
      <c r="A236" s="35"/>
      <c r="B236" s="32" t="s">
        <v>48</v>
      </c>
      <c r="C236" s="33">
        <f>C239</f>
        <v>200.7</v>
      </c>
      <c r="D236" s="33">
        <f t="shared" ref="D236" si="115">D239</f>
        <v>181.1</v>
      </c>
      <c r="E236" s="5">
        <f t="shared" si="91"/>
        <v>90.234180368709517</v>
      </c>
    </row>
    <row r="237" spans="1:5" s="34" customFormat="1" hidden="1" x14ac:dyDescent="0.25">
      <c r="A237" s="35"/>
      <c r="B237" s="32"/>
      <c r="C237" s="33">
        <f>C240</f>
        <v>0</v>
      </c>
      <c r="D237" s="33">
        <f t="shared" ref="D237" si="116">D240</f>
        <v>0</v>
      </c>
      <c r="E237" s="5" t="e">
        <f t="shared" si="91"/>
        <v>#DIV/0!</v>
      </c>
    </row>
    <row r="238" spans="1:5" s="34" customFormat="1" x14ac:dyDescent="0.25">
      <c r="A238" s="35"/>
      <c r="B238" s="32"/>
      <c r="C238" s="33">
        <f t="shared" ref="C238" si="117">C241</f>
        <v>200.7</v>
      </c>
      <c r="D238" s="33">
        <f t="shared" ref="D238" si="118">D241</f>
        <v>181.1</v>
      </c>
      <c r="E238" s="5">
        <f t="shared" si="91"/>
        <v>90.234180368709517</v>
      </c>
    </row>
    <row r="239" spans="1:5" s="34" customFormat="1" x14ac:dyDescent="0.25">
      <c r="A239" s="35"/>
      <c r="B239" s="36" t="s">
        <v>49</v>
      </c>
      <c r="C239" s="37">
        <f t="shared" ref="C239" si="119">C242</f>
        <v>200.7</v>
      </c>
      <c r="D239" s="37">
        <f t="shared" ref="D239" si="120">D242</f>
        <v>181.1</v>
      </c>
      <c r="E239" s="5">
        <f t="shared" si="91"/>
        <v>90.234180368709517</v>
      </c>
    </row>
    <row r="240" spans="1:5" s="34" customFormat="1" hidden="1" x14ac:dyDescent="0.25">
      <c r="A240" s="35"/>
      <c r="B240" s="36"/>
      <c r="C240" s="33">
        <f t="shared" ref="C240" si="121">C243</f>
        <v>0</v>
      </c>
      <c r="D240" s="33">
        <f t="shared" ref="D240" si="122">D243</f>
        <v>0</v>
      </c>
      <c r="E240" s="5" t="e">
        <f t="shared" si="91"/>
        <v>#DIV/0!</v>
      </c>
    </row>
    <row r="241" spans="1:5" s="34" customFormat="1" x14ac:dyDescent="0.25">
      <c r="A241" s="35"/>
      <c r="B241" s="36"/>
      <c r="C241" s="37">
        <f t="shared" ref="C241" si="123">C244</f>
        <v>200.7</v>
      </c>
      <c r="D241" s="37">
        <f t="shared" ref="D241" si="124">D244</f>
        <v>181.1</v>
      </c>
      <c r="E241" s="5">
        <f t="shared" si="91"/>
        <v>90.234180368709517</v>
      </c>
    </row>
    <row r="242" spans="1:5" s="34" customFormat="1" x14ac:dyDescent="0.25">
      <c r="A242" s="35"/>
      <c r="B242" s="36" t="s">
        <v>101</v>
      </c>
      <c r="C242" s="37">
        <f t="shared" ref="C242:D242" si="125">SUM(C243:C244)</f>
        <v>200.7</v>
      </c>
      <c r="D242" s="37">
        <f t="shared" si="125"/>
        <v>181.1</v>
      </c>
      <c r="E242" s="5">
        <f t="shared" si="91"/>
        <v>90.234180368709517</v>
      </c>
    </row>
    <row r="243" spans="1:5" s="34" customFormat="1" hidden="1" x14ac:dyDescent="0.25">
      <c r="A243" s="35"/>
      <c r="B243" s="36"/>
      <c r="C243" s="37">
        <v>0</v>
      </c>
      <c r="D243" s="37">
        <v>0</v>
      </c>
      <c r="E243" s="5" t="e">
        <f t="shared" si="91"/>
        <v>#DIV/0!</v>
      </c>
    </row>
    <row r="244" spans="1:5" s="34" customFormat="1" x14ac:dyDescent="0.25">
      <c r="A244" s="35"/>
      <c r="B244" s="36"/>
      <c r="C244" s="37">
        <v>200.7</v>
      </c>
      <c r="D244" s="37">
        <v>181.1</v>
      </c>
      <c r="E244" s="5">
        <f t="shared" si="91"/>
        <v>90.234180368709517</v>
      </c>
    </row>
    <row r="245" spans="1:5" s="34" customFormat="1" x14ac:dyDescent="0.25">
      <c r="A245" s="35"/>
      <c r="B245" s="32" t="s">
        <v>31</v>
      </c>
      <c r="C245" s="33">
        <f>C248</f>
        <v>3698.4</v>
      </c>
      <c r="D245" s="33">
        <f t="shared" ref="D245" si="126">D248</f>
        <v>3698</v>
      </c>
      <c r="E245" s="5">
        <f t="shared" si="91"/>
        <v>99.989184512221499</v>
      </c>
    </row>
    <row r="246" spans="1:5" s="34" customFormat="1" hidden="1" x14ac:dyDescent="0.25">
      <c r="A246" s="35"/>
      <c r="B246" s="32"/>
      <c r="C246" s="33">
        <f t="shared" ref="C246:D247" si="127">C249</f>
        <v>0</v>
      </c>
      <c r="D246" s="33">
        <f t="shared" si="127"/>
        <v>0</v>
      </c>
      <c r="E246" s="5" t="e">
        <f t="shared" si="91"/>
        <v>#DIV/0!</v>
      </c>
    </row>
    <row r="247" spans="1:5" s="34" customFormat="1" x14ac:dyDescent="0.25">
      <c r="A247" s="35"/>
      <c r="B247" s="32"/>
      <c r="C247" s="33">
        <f t="shared" si="127"/>
        <v>3698.4</v>
      </c>
      <c r="D247" s="33">
        <f t="shared" si="127"/>
        <v>3698</v>
      </c>
      <c r="E247" s="5">
        <f t="shared" si="91"/>
        <v>99.989184512221499</v>
      </c>
    </row>
    <row r="248" spans="1:5" s="34" customFormat="1" x14ac:dyDescent="0.25">
      <c r="A248" s="35"/>
      <c r="B248" s="36" t="s">
        <v>32</v>
      </c>
      <c r="C248" s="37">
        <f t="shared" ref="C248" si="128">C251</f>
        <v>3698.4</v>
      </c>
      <c r="D248" s="37">
        <f t="shared" ref="D248" si="129">D251</f>
        <v>3698</v>
      </c>
      <c r="E248" s="5">
        <f t="shared" si="91"/>
        <v>99.989184512221499</v>
      </c>
    </row>
    <row r="249" spans="1:5" s="34" customFormat="1" hidden="1" x14ac:dyDescent="0.25">
      <c r="A249" s="35"/>
      <c r="B249" s="36"/>
      <c r="C249" s="37">
        <f t="shared" ref="C249" si="130">C252</f>
        <v>0</v>
      </c>
      <c r="D249" s="37">
        <f t="shared" ref="D249:D250" si="131">D252</f>
        <v>0</v>
      </c>
      <c r="E249" s="5" t="e">
        <f t="shared" si="91"/>
        <v>#DIV/0!</v>
      </c>
    </row>
    <row r="250" spans="1:5" s="34" customFormat="1" x14ac:dyDescent="0.25">
      <c r="A250" s="35"/>
      <c r="B250" s="36"/>
      <c r="C250" s="37">
        <f t="shared" ref="C250" si="132">C253</f>
        <v>3698.4</v>
      </c>
      <c r="D250" s="37">
        <f t="shared" si="131"/>
        <v>3698</v>
      </c>
      <c r="E250" s="5">
        <f t="shared" si="91"/>
        <v>99.989184512221499</v>
      </c>
    </row>
    <row r="251" spans="1:5" s="34" customFormat="1" x14ac:dyDescent="0.25">
      <c r="A251" s="35"/>
      <c r="B251" s="36" t="s">
        <v>102</v>
      </c>
      <c r="C251" s="37">
        <f t="shared" ref="C251" si="133">SUM(C252:C253)</f>
        <v>3698.4</v>
      </c>
      <c r="D251" s="37">
        <f t="shared" ref="D251" si="134">SUM(D252:D253)</f>
        <v>3698</v>
      </c>
      <c r="E251" s="5">
        <f t="shared" si="91"/>
        <v>99.989184512221499</v>
      </c>
    </row>
    <row r="252" spans="1:5" s="34" customFormat="1" hidden="1" x14ac:dyDescent="0.25">
      <c r="A252" s="35"/>
      <c r="B252" s="36"/>
      <c r="C252" s="37">
        <v>0</v>
      </c>
      <c r="D252" s="37">
        <v>0</v>
      </c>
      <c r="E252" s="5" t="e">
        <f t="shared" si="91"/>
        <v>#DIV/0!</v>
      </c>
    </row>
    <row r="253" spans="1:5" s="34" customFormat="1" x14ac:dyDescent="0.25">
      <c r="A253" s="35"/>
      <c r="B253" s="36"/>
      <c r="C253" s="37">
        <v>3698.4</v>
      </c>
      <c r="D253" s="37">
        <v>3698</v>
      </c>
      <c r="E253" s="5">
        <f t="shared" si="91"/>
        <v>99.989184512221499</v>
      </c>
    </row>
    <row r="254" spans="1:5" s="34" customFormat="1" x14ac:dyDescent="0.25">
      <c r="A254" s="31"/>
      <c r="B254" s="32" t="s">
        <v>33</v>
      </c>
      <c r="C254" s="33">
        <f>C257</f>
        <v>9420.2000000000007</v>
      </c>
      <c r="D254" s="33">
        <f t="shared" ref="D254" si="135">D257</f>
        <v>9420.1</v>
      </c>
      <c r="E254" s="5">
        <f t="shared" si="91"/>
        <v>99.998938451412926</v>
      </c>
    </row>
    <row r="255" spans="1:5" s="34" customFormat="1" hidden="1" x14ac:dyDescent="0.25">
      <c r="A255" s="35"/>
      <c r="B255" s="32"/>
      <c r="C255" s="33">
        <f t="shared" ref="C255:D255" si="136">C258</f>
        <v>0</v>
      </c>
      <c r="D255" s="33">
        <f t="shared" si="136"/>
        <v>0</v>
      </c>
      <c r="E255" s="5" t="e">
        <f t="shared" si="91"/>
        <v>#DIV/0!</v>
      </c>
    </row>
    <row r="256" spans="1:5" s="34" customFormat="1" x14ac:dyDescent="0.25">
      <c r="A256" s="35"/>
      <c r="B256" s="32"/>
      <c r="C256" s="33">
        <f t="shared" ref="C256:D256" si="137">C259</f>
        <v>9420.2000000000007</v>
      </c>
      <c r="D256" s="33">
        <f t="shared" si="137"/>
        <v>9420.1</v>
      </c>
      <c r="E256" s="5">
        <f t="shared" si="91"/>
        <v>99.998938451412926</v>
      </c>
    </row>
    <row r="257" spans="1:5" s="34" customFormat="1" x14ac:dyDescent="0.25">
      <c r="A257" s="35"/>
      <c r="B257" s="32" t="s">
        <v>34</v>
      </c>
      <c r="C257" s="33">
        <f t="shared" ref="C257" si="138">C260</f>
        <v>9420.2000000000007</v>
      </c>
      <c r="D257" s="33">
        <f t="shared" ref="D257" si="139">D260</f>
        <v>9420.1</v>
      </c>
      <c r="E257" s="5">
        <f t="shared" si="91"/>
        <v>99.998938451412926</v>
      </c>
    </row>
    <row r="258" spans="1:5" s="34" customFormat="1" hidden="1" x14ac:dyDescent="0.25">
      <c r="A258" s="35"/>
      <c r="B258" s="32"/>
      <c r="C258" s="33">
        <f t="shared" ref="C258" si="140">C261</f>
        <v>0</v>
      </c>
      <c r="D258" s="33">
        <f t="shared" ref="D258" si="141">D261</f>
        <v>0</v>
      </c>
      <c r="E258" s="5" t="e">
        <f t="shared" si="91"/>
        <v>#DIV/0!</v>
      </c>
    </row>
    <row r="259" spans="1:5" s="34" customFormat="1" x14ac:dyDescent="0.25">
      <c r="A259" s="35"/>
      <c r="B259" s="32"/>
      <c r="C259" s="33">
        <f t="shared" ref="C259" si="142">C262</f>
        <v>9420.2000000000007</v>
      </c>
      <c r="D259" s="33">
        <f t="shared" ref="D259" si="143">D262</f>
        <v>9420.1</v>
      </c>
      <c r="E259" s="5">
        <f t="shared" si="91"/>
        <v>99.998938451412926</v>
      </c>
    </row>
    <row r="260" spans="1:5" s="34" customFormat="1" x14ac:dyDescent="0.25">
      <c r="A260" s="35"/>
      <c r="B260" s="36" t="s">
        <v>103</v>
      </c>
      <c r="C260" s="37">
        <f t="shared" ref="C260" si="144">SUM(C261:C262)</f>
        <v>9420.2000000000007</v>
      </c>
      <c r="D260" s="37">
        <f t="shared" ref="D260" si="145">SUM(D261:D262)</f>
        <v>9420.1</v>
      </c>
      <c r="E260" s="5">
        <f t="shared" si="91"/>
        <v>99.998938451412926</v>
      </c>
    </row>
    <row r="261" spans="1:5" s="34" customFormat="1" hidden="1" x14ac:dyDescent="0.25">
      <c r="A261" s="35"/>
      <c r="B261" s="36"/>
      <c r="C261" s="37">
        <v>0</v>
      </c>
      <c r="D261" s="37">
        <v>0</v>
      </c>
      <c r="E261" s="5" t="e">
        <f t="shared" si="91"/>
        <v>#DIV/0!</v>
      </c>
    </row>
    <row r="262" spans="1:5" s="34" customFormat="1" x14ac:dyDescent="0.25">
      <c r="A262" s="35"/>
      <c r="B262" s="36"/>
      <c r="C262" s="37">
        <v>9420.2000000000007</v>
      </c>
      <c r="D262" s="37">
        <v>9420.1</v>
      </c>
      <c r="E262" s="5">
        <f t="shared" ref="E262:E282" si="146">D262/C262*100</f>
        <v>99.998938451412926</v>
      </c>
    </row>
    <row r="263" spans="1:5" s="34" customFormat="1" x14ac:dyDescent="0.25">
      <c r="A263" s="31"/>
      <c r="B263" s="32" t="s">
        <v>35</v>
      </c>
      <c r="C263" s="33">
        <f>C266</f>
        <v>3006.5</v>
      </c>
      <c r="D263" s="33">
        <f t="shared" ref="D263" si="147">D266</f>
        <v>3006.5</v>
      </c>
      <c r="E263" s="5">
        <f t="shared" si="146"/>
        <v>100</v>
      </c>
    </row>
    <row r="264" spans="1:5" s="34" customFormat="1" hidden="1" x14ac:dyDescent="0.25">
      <c r="A264" s="35"/>
      <c r="B264" s="32"/>
      <c r="C264" s="33">
        <f t="shared" ref="C264:D264" si="148">C267</f>
        <v>0</v>
      </c>
      <c r="D264" s="33">
        <f t="shared" si="148"/>
        <v>0</v>
      </c>
      <c r="E264" s="5" t="e">
        <f t="shared" si="146"/>
        <v>#DIV/0!</v>
      </c>
    </row>
    <row r="265" spans="1:5" s="34" customFormat="1" x14ac:dyDescent="0.25">
      <c r="A265" s="35"/>
      <c r="B265" s="32"/>
      <c r="C265" s="33">
        <f t="shared" ref="C265:D265" si="149">C268</f>
        <v>3006.5</v>
      </c>
      <c r="D265" s="33">
        <f t="shared" si="149"/>
        <v>3006.5</v>
      </c>
      <c r="E265" s="5">
        <f t="shared" si="146"/>
        <v>100</v>
      </c>
    </row>
    <row r="266" spans="1:5" s="34" customFormat="1" x14ac:dyDescent="0.25">
      <c r="A266" s="35"/>
      <c r="B266" s="36" t="s">
        <v>50</v>
      </c>
      <c r="C266" s="33">
        <f t="shared" ref="C266" si="150">C269</f>
        <v>3006.5</v>
      </c>
      <c r="D266" s="33">
        <f t="shared" ref="D266" si="151">D269</f>
        <v>3006.5</v>
      </c>
      <c r="E266" s="5">
        <f t="shared" si="146"/>
        <v>100</v>
      </c>
    </row>
    <row r="267" spans="1:5" s="34" customFormat="1" hidden="1" x14ac:dyDescent="0.25">
      <c r="A267" s="35"/>
      <c r="B267" s="36"/>
      <c r="C267" s="33">
        <f>C270</f>
        <v>0</v>
      </c>
      <c r="D267" s="33">
        <f>D270</f>
        <v>0</v>
      </c>
      <c r="E267" s="5" t="e">
        <f t="shared" si="146"/>
        <v>#DIV/0!</v>
      </c>
    </row>
    <row r="268" spans="1:5" s="34" customFormat="1" x14ac:dyDescent="0.25">
      <c r="A268" s="35"/>
      <c r="B268" s="36"/>
      <c r="C268" s="33">
        <f t="shared" ref="C268" si="152">C271</f>
        <v>3006.5</v>
      </c>
      <c r="D268" s="33">
        <f t="shared" ref="D268" si="153">D271</f>
        <v>3006.5</v>
      </c>
      <c r="E268" s="5">
        <f t="shared" si="146"/>
        <v>100</v>
      </c>
    </row>
    <row r="269" spans="1:5" s="34" customFormat="1" x14ac:dyDescent="0.25">
      <c r="A269" s="35"/>
      <c r="B269" s="36" t="s">
        <v>104</v>
      </c>
      <c r="C269" s="37">
        <f>SUM(C270:C271)</f>
        <v>3006.5</v>
      </c>
      <c r="D269" s="37">
        <f>SUM(D270:D271)</f>
        <v>3006.5</v>
      </c>
      <c r="E269" s="5">
        <f t="shared" si="146"/>
        <v>100</v>
      </c>
    </row>
    <row r="270" spans="1:5" s="34" customFormat="1" hidden="1" x14ac:dyDescent="0.25">
      <c r="A270" s="35"/>
      <c r="B270" s="36"/>
      <c r="C270" s="37">
        <v>0</v>
      </c>
      <c r="D270" s="37">
        <v>0</v>
      </c>
      <c r="E270" s="5"/>
    </row>
    <row r="271" spans="1:5" s="34" customFormat="1" x14ac:dyDescent="0.25">
      <c r="A271" s="35"/>
      <c r="B271" s="36"/>
      <c r="C271" s="37">
        <v>3006.5</v>
      </c>
      <c r="D271" s="37">
        <v>3006.5</v>
      </c>
      <c r="E271" s="5">
        <f t="shared" si="146"/>
        <v>100</v>
      </c>
    </row>
    <row r="272" spans="1:5" s="34" customFormat="1" x14ac:dyDescent="0.25">
      <c r="A272" s="31"/>
      <c r="B272" s="32" t="s">
        <v>51</v>
      </c>
      <c r="C272" s="33">
        <f>C275</f>
        <v>537.4</v>
      </c>
      <c r="D272" s="33">
        <f t="shared" ref="D272" si="154">D275</f>
        <v>535.70000000000005</v>
      </c>
      <c r="E272" s="5">
        <f t="shared" si="146"/>
        <v>99.683662076665442</v>
      </c>
    </row>
    <row r="273" spans="1:5" s="34" customFormat="1" x14ac:dyDescent="0.25">
      <c r="A273" s="35"/>
      <c r="B273" s="32"/>
      <c r="C273" s="33">
        <f t="shared" ref="C273:D274" si="155">C276</f>
        <v>0</v>
      </c>
      <c r="D273" s="33">
        <f t="shared" si="155"/>
        <v>0</v>
      </c>
      <c r="E273" s="5"/>
    </row>
    <row r="274" spans="1:5" s="34" customFormat="1" x14ac:dyDescent="0.25">
      <c r="A274" s="35"/>
      <c r="B274" s="32"/>
      <c r="C274" s="33">
        <f t="shared" si="155"/>
        <v>537.4</v>
      </c>
      <c r="D274" s="33">
        <f t="shared" si="155"/>
        <v>535.70000000000005</v>
      </c>
      <c r="E274" s="5">
        <f t="shared" si="146"/>
        <v>99.683662076665442</v>
      </c>
    </row>
    <row r="275" spans="1:5" s="34" customFormat="1" x14ac:dyDescent="0.25">
      <c r="A275" s="35"/>
      <c r="B275" s="32" t="s">
        <v>52</v>
      </c>
      <c r="C275" s="33">
        <f>C278</f>
        <v>537.4</v>
      </c>
      <c r="D275" s="33">
        <f t="shared" ref="D275" si="156">D278</f>
        <v>535.70000000000005</v>
      </c>
      <c r="E275" s="5">
        <f t="shared" si="146"/>
        <v>99.683662076665442</v>
      </c>
    </row>
    <row r="276" spans="1:5" s="34" customFormat="1" hidden="1" x14ac:dyDescent="0.25">
      <c r="A276" s="35"/>
      <c r="B276" s="32"/>
      <c r="C276" s="33">
        <f t="shared" ref="C276:D277" si="157">C279</f>
        <v>0</v>
      </c>
      <c r="D276" s="33">
        <f t="shared" si="157"/>
        <v>0</v>
      </c>
      <c r="E276" s="5"/>
    </row>
    <row r="277" spans="1:5" s="34" customFormat="1" x14ac:dyDescent="0.25">
      <c r="A277" s="35"/>
      <c r="B277" s="32"/>
      <c r="C277" s="33">
        <f t="shared" si="157"/>
        <v>537.4</v>
      </c>
      <c r="D277" s="33">
        <f t="shared" si="157"/>
        <v>535.70000000000005</v>
      </c>
      <c r="E277" s="5">
        <f t="shared" si="146"/>
        <v>99.683662076665442</v>
      </c>
    </row>
    <row r="278" spans="1:5" s="34" customFormat="1" x14ac:dyDescent="0.25">
      <c r="A278" s="35"/>
      <c r="B278" s="36" t="s">
        <v>53</v>
      </c>
      <c r="C278" s="37">
        <f>SUM(C279:C280)</f>
        <v>537.4</v>
      </c>
      <c r="D278" s="37">
        <f t="shared" ref="D278" si="158">SUM(D279:D280)</f>
        <v>535.70000000000005</v>
      </c>
      <c r="E278" s="5">
        <f t="shared" si="146"/>
        <v>99.683662076665442</v>
      </c>
    </row>
    <row r="279" spans="1:5" s="34" customFormat="1" hidden="1" x14ac:dyDescent="0.25">
      <c r="A279" s="35"/>
      <c r="B279" s="36"/>
      <c r="C279" s="37">
        <v>0</v>
      </c>
      <c r="D279" s="37">
        <v>0</v>
      </c>
      <c r="E279" s="5"/>
    </row>
    <row r="280" spans="1:5" s="34" customFormat="1" ht="42" customHeight="1" x14ac:dyDescent="0.25">
      <c r="A280" s="35"/>
      <c r="B280" s="36"/>
      <c r="C280" s="40">
        <v>537.4</v>
      </c>
      <c r="D280" s="40">
        <v>535.70000000000005</v>
      </c>
      <c r="E280" s="5">
        <f t="shared" si="146"/>
        <v>99.683662076665442</v>
      </c>
    </row>
    <row r="281" spans="1:5" x14ac:dyDescent="0.2">
      <c r="B281" s="9" t="s">
        <v>57</v>
      </c>
      <c r="C281" s="40">
        <v>317561.59999999998</v>
      </c>
      <c r="D281" s="40">
        <v>317560.09999999998</v>
      </c>
      <c r="E281" s="5">
        <f t="shared" si="146"/>
        <v>99.999527650698312</v>
      </c>
    </row>
    <row r="282" spans="1:5" x14ac:dyDescent="0.2">
      <c r="B282" s="9" t="s">
        <v>56</v>
      </c>
      <c r="C282" s="40">
        <v>67815.199999999997</v>
      </c>
      <c r="D282" s="40">
        <v>61495.199999999997</v>
      </c>
      <c r="E282" s="5">
        <f t="shared" si="146"/>
        <v>90.680555391711593</v>
      </c>
    </row>
    <row r="283" spans="1:5" s="44" customFormat="1" x14ac:dyDescent="0.2">
      <c r="A283" s="42"/>
      <c r="B283" s="9" t="s">
        <v>105</v>
      </c>
      <c r="C283" s="43">
        <f>C282+C281+C272+C263+C254+C245+C236+C227+C215+C197+C5</f>
        <v>4160915.0000000009</v>
      </c>
      <c r="D283" s="43">
        <f>D282+D281+D272+D263+D254+D245+D236+D227+D215+D197+D5</f>
        <v>4109948.0000000005</v>
      </c>
      <c r="E283" s="43">
        <f>D283/C283*100</f>
        <v>98.775101149626934</v>
      </c>
    </row>
  </sheetData>
  <mergeCells count="105">
    <mergeCell ref="A263:A271"/>
    <mergeCell ref="B263:B265"/>
    <mergeCell ref="B266:B268"/>
    <mergeCell ref="B269:B271"/>
    <mergeCell ref="A272:A280"/>
    <mergeCell ref="B272:B274"/>
    <mergeCell ref="B275:B277"/>
    <mergeCell ref="B278:B280"/>
    <mergeCell ref="B242:B244"/>
    <mergeCell ref="A245:A253"/>
    <mergeCell ref="B245:B247"/>
    <mergeCell ref="B248:B250"/>
    <mergeCell ref="B251:B253"/>
    <mergeCell ref="A254:A262"/>
    <mergeCell ref="B254:B256"/>
    <mergeCell ref="B257:B259"/>
    <mergeCell ref="B260:B262"/>
    <mergeCell ref="A215:A244"/>
    <mergeCell ref="B215:B217"/>
    <mergeCell ref="B218:B220"/>
    <mergeCell ref="B221:B223"/>
    <mergeCell ref="B224:B226"/>
    <mergeCell ref="B227:B229"/>
    <mergeCell ref="B230:B232"/>
    <mergeCell ref="B233:B235"/>
    <mergeCell ref="B236:B238"/>
    <mergeCell ref="B239:B241"/>
    <mergeCell ref="A197:A214"/>
    <mergeCell ref="B197:B199"/>
    <mergeCell ref="B200:B202"/>
    <mergeCell ref="B203:B205"/>
    <mergeCell ref="B206:B208"/>
    <mergeCell ref="B209:B211"/>
    <mergeCell ref="B212:B214"/>
    <mergeCell ref="B182:B184"/>
    <mergeCell ref="B173:B175"/>
    <mergeCell ref="B176:B178"/>
    <mergeCell ref="B179:B181"/>
    <mergeCell ref="B164:B166"/>
    <mergeCell ref="B167:B169"/>
    <mergeCell ref="B170:B172"/>
    <mergeCell ref="B185:B187"/>
    <mergeCell ref="A188:A196"/>
    <mergeCell ref="B188:B190"/>
    <mergeCell ref="B191:B193"/>
    <mergeCell ref="B194:B196"/>
    <mergeCell ref="A101:A187"/>
    <mergeCell ref="B143:B145"/>
    <mergeCell ref="B146:B148"/>
    <mergeCell ref="B140:B142"/>
    <mergeCell ref="B134:B136"/>
    <mergeCell ref="B137:B139"/>
    <mergeCell ref="B155:B157"/>
    <mergeCell ref="B158:B160"/>
    <mergeCell ref="B161:B163"/>
    <mergeCell ref="B149:B151"/>
    <mergeCell ref="B152:B154"/>
    <mergeCell ref="B104:B106"/>
    <mergeCell ref="B107:B109"/>
    <mergeCell ref="B110:B112"/>
    <mergeCell ref="B95:B97"/>
    <mergeCell ref="B98:B100"/>
    <mergeCell ref="B101:B103"/>
    <mergeCell ref="B128:B130"/>
    <mergeCell ref="B131:B133"/>
    <mergeCell ref="B125:B127"/>
    <mergeCell ref="B122:B124"/>
    <mergeCell ref="B113:B115"/>
    <mergeCell ref="B116:B118"/>
    <mergeCell ref="B119:B120"/>
    <mergeCell ref="B74:B76"/>
    <mergeCell ref="A71:A100"/>
    <mergeCell ref="B71:B73"/>
    <mergeCell ref="B65:B67"/>
    <mergeCell ref="B68:B70"/>
    <mergeCell ref="B86:B88"/>
    <mergeCell ref="B89:B91"/>
    <mergeCell ref="B92:B94"/>
    <mergeCell ref="B77:B79"/>
    <mergeCell ref="B80:B82"/>
    <mergeCell ref="B83:B85"/>
    <mergeCell ref="B44:B46"/>
    <mergeCell ref="B47:B49"/>
    <mergeCell ref="B50:B52"/>
    <mergeCell ref="B35:B37"/>
    <mergeCell ref="B38:B40"/>
    <mergeCell ref="B41:B43"/>
    <mergeCell ref="B53:B55"/>
    <mergeCell ref="A56:A70"/>
    <mergeCell ref="B56:B58"/>
    <mergeCell ref="B59:B61"/>
    <mergeCell ref="B62:B64"/>
    <mergeCell ref="A8:A55"/>
    <mergeCell ref="B8:B10"/>
    <mergeCell ref="B11:B13"/>
    <mergeCell ref="B1:E1"/>
    <mergeCell ref="A5:A7"/>
    <mergeCell ref="B5:B7"/>
    <mergeCell ref="B26:B28"/>
    <mergeCell ref="B29:B31"/>
    <mergeCell ref="B32:B34"/>
    <mergeCell ref="B17:B19"/>
    <mergeCell ref="B20:B22"/>
    <mergeCell ref="B23:B25"/>
    <mergeCell ref="B14:B16"/>
  </mergeCells>
  <hyperlinks>
    <hyperlink ref="B71" location="Par3951" display="Par3951"/>
  </hyperlinks>
  <pageMargins left="0.51181102362204722" right="0.31496062992125984" top="0.15748031496062992" bottom="0.15748031496062992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PonomarevaYV</dc:creator>
  <cp:lastModifiedBy>Саркисян Наира Валерьевна</cp:lastModifiedBy>
  <dcterms:created xsi:type="dcterms:W3CDTF">2025-02-07T04:21:31Z</dcterms:created>
  <dcterms:modified xsi:type="dcterms:W3CDTF">2026-02-11T13:35:30Z</dcterms:modified>
</cp:coreProperties>
</file>