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filterPrivacy="1" defaultThemeVersion="124226"/>
  <xr:revisionPtr revIDLastSave="0" documentId="13_ncr:1_{663CBA28-437B-47D9-B8FC-B6E917AA469C}" xr6:coauthVersionLast="47" xr6:coauthVersionMax="47" xr10:uidLastSave="{00000000-0000-0000-0000-000000000000}"/>
  <bookViews>
    <workbookView xWindow="-120" yWindow="-120" windowWidth="29040" windowHeight="15840" tabRatio="831" xr2:uid="{00000000-000D-0000-FFFF-FFFF00000000}"/>
  </bookViews>
  <sheets>
    <sheet name="2021-2023 " sheetId="55" r:id="rId1"/>
  </sheets>
  <definedNames>
    <definedName name="_xlnm.Print_Area" localSheetId="0">'2021-2023 '!$C$1:$K$2237</definedName>
  </definedNames>
  <calcPr calcId="181029" iterate="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I22" i="55" l="1"/>
  <c r="I15" i="55" s="1"/>
  <c r="I1453" i="55"/>
  <c r="I1150" i="55"/>
  <c r="I1215" i="55"/>
  <c r="I1205" i="55"/>
  <c r="I1155" i="55" s="1"/>
  <c r="I1154" i="55" l="1"/>
  <c r="I1144" i="55"/>
  <c r="I2189" i="55"/>
  <c r="I2184" i="55"/>
  <c r="I2183" i="55"/>
  <c r="I2182" i="55"/>
  <c r="I2181" i="55"/>
  <c r="I2180" i="55"/>
  <c r="K2174" i="55"/>
  <c r="J2174" i="55"/>
  <c r="I2174" i="55"/>
  <c r="K2169" i="55"/>
  <c r="J2169" i="55"/>
  <c r="I2169" i="55"/>
  <c r="K2164" i="55"/>
  <c r="J2164" i="55"/>
  <c r="I2164" i="55"/>
  <c r="K2159" i="55"/>
  <c r="J2159" i="55"/>
  <c r="I2159" i="55"/>
  <c r="K2154" i="55"/>
  <c r="J2154" i="55"/>
  <c r="I2154" i="55"/>
  <c r="K2149" i="55"/>
  <c r="J2149" i="55"/>
  <c r="I2149" i="55"/>
  <c r="K2144" i="55"/>
  <c r="J2144" i="55"/>
  <c r="I2144" i="55"/>
  <c r="K2143" i="55"/>
  <c r="J2143" i="55"/>
  <c r="I2143" i="55"/>
  <c r="K2142" i="55"/>
  <c r="J2142" i="55"/>
  <c r="I2142" i="55"/>
  <c r="K2141" i="55"/>
  <c r="K2096" i="55" s="1"/>
  <c r="K45" i="55" s="1"/>
  <c r="J2141" i="55"/>
  <c r="I2141" i="55"/>
  <c r="K2140" i="55"/>
  <c r="K2095" i="55" s="1"/>
  <c r="J2140" i="55"/>
  <c r="I2140" i="55"/>
  <c r="K2104" i="55"/>
  <c r="J2104" i="55"/>
  <c r="I2104" i="55"/>
  <c r="I2103" i="55"/>
  <c r="I2102" i="55"/>
  <c r="I2101" i="55"/>
  <c r="I2100" i="55"/>
  <c r="I2095" i="55" s="1"/>
  <c r="I44" i="55" s="1"/>
  <c r="J2096" i="55"/>
  <c r="K2089" i="55"/>
  <c r="J2089" i="55"/>
  <c r="I2089" i="55"/>
  <c r="K2084" i="55"/>
  <c r="J2084" i="55"/>
  <c r="I2084" i="55"/>
  <c r="K2079" i="55"/>
  <c r="J2079" i="55"/>
  <c r="I2079" i="55"/>
  <c r="K2074" i="55"/>
  <c r="J2074" i="55"/>
  <c r="I2074" i="55"/>
  <c r="K2069" i="55"/>
  <c r="J2069" i="55"/>
  <c r="I2069" i="55"/>
  <c r="K2064" i="55"/>
  <c r="J2064" i="55"/>
  <c r="I2064" i="55"/>
  <c r="K2059" i="55"/>
  <c r="J2059" i="55"/>
  <c r="I2059" i="55"/>
  <c r="K2054" i="55"/>
  <c r="J2054" i="55"/>
  <c r="I2054" i="55"/>
  <c r="K2049" i="55"/>
  <c r="J2049" i="55"/>
  <c r="I2049" i="55"/>
  <c r="K2044" i="55"/>
  <c r="J2044" i="55"/>
  <c r="I2044" i="55"/>
  <c r="K2039" i="55"/>
  <c r="J2039" i="55"/>
  <c r="I2039" i="55"/>
  <c r="K2034" i="55"/>
  <c r="J2034" i="55"/>
  <c r="I2034" i="55"/>
  <c r="K2029" i="55"/>
  <c r="J2029" i="55"/>
  <c r="I2029" i="55"/>
  <c r="K2025" i="55"/>
  <c r="K2024" i="55" s="1"/>
  <c r="J2025" i="55"/>
  <c r="J2024" i="55" s="1"/>
  <c r="I2025" i="55"/>
  <c r="I2024" i="55" s="1"/>
  <c r="K2014" i="55"/>
  <c r="J2014" i="55"/>
  <c r="I2014" i="55"/>
  <c r="K2009" i="55"/>
  <c r="J2009" i="55"/>
  <c r="I2009" i="55"/>
  <c r="K2004" i="55"/>
  <c r="J2004" i="55"/>
  <c r="I2004" i="55"/>
  <c r="K1994" i="55"/>
  <c r="J1994" i="55"/>
  <c r="I1994" i="55"/>
  <c r="K1983" i="55"/>
  <c r="J1983" i="55"/>
  <c r="I1983" i="55"/>
  <c r="K1982" i="55"/>
  <c r="J1982" i="55"/>
  <c r="I1982" i="55"/>
  <c r="K1981" i="55"/>
  <c r="J1981" i="55"/>
  <c r="I1981" i="55"/>
  <c r="K1980" i="55"/>
  <c r="J1980" i="55"/>
  <c r="I1980" i="55"/>
  <c r="K1974" i="55"/>
  <c r="J1974" i="55"/>
  <c r="I1974" i="55"/>
  <c r="K1969" i="55"/>
  <c r="J1969" i="55"/>
  <c r="I1969" i="55"/>
  <c r="K1964" i="55"/>
  <c r="J1964" i="55"/>
  <c r="I1964" i="55"/>
  <c r="K1959" i="55"/>
  <c r="J1959" i="55"/>
  <c r="I1959" i="55"/>
  <c r="K1954" i="55"/>
  <c r="J1954" i="55"/>
  <c r="I1954" i="55"/>
  <c r="K1949" i="55"/>
  <c r="J1949" i="55"/>
  <c r="I1949" i="55"/>
  <c r="K1944" i="55"/>
  <c r="J1944" i="55"/>
  <c r="I1944" i="55"/>
  <c r="K1939" i="55"/>
  <c r="J1939" i="55"/>
  <c r="I1939" i="55"/>
  <c r="K1934" i="55"/>
  <c r="J1934" i="55"/>
  <c r="I1934" i="55"/>
  <c r="K1931" i="55"/>
  <c r="J1931" i="55"/>
  <c r="I1931" i="55"/>
  <c r="K1930" i="55"/>
  <c r="J1930" i="55"/>
  <c r="I1930" i="55"/>
  <c r="K1924" i="55"/>
  <c r="J1924" i="55"/>
  <c r="I1924" i="55"/>
  <c r="K1919" i="55"/>
  <c r="J1919" i="55"/>
  <c r="I1919" i="55"/>
  <c r="I1918" i="55"/>
  <c r="I1917" i="55"/>
  <c r="I1916" i="55"/>
  <c r="K1915" i="55"/>
  <c r="K1914" i="55" s="1"/>
  <c r="J1915" i="55"/>
  <c r="J1914" i="55" s="1"/>
  <c r="I1915" i="55"/>
  <c r="I1914" i="55" s="1"/>
  <c r="K1909" i="55"/>
  <c r="J1909" i="55"/>
  <c r="I1909" i="55"/>
  <c r="K1904" i="55"/>
  <c r="J1904" i="55"/>
  <c r="I1904" i="55"/>
  <c r="K1899" i="55"/>
  <c r="J1899" i="55"/>
  <c r="I1899" i="55"/>
  <c r="K1894" i="55"/>
  <c r="J1894" i="55"/>
  <c r="I1894" i="55"/>
  <c r="K1889" i="55"/>
  <c r="J1889" i="55"/>
  <c r="I1889" i="55"/>
  <c r="K1884" i="55"/>
  <c r="J1884" i="55"/>
  <c r="I1884" i="55"/>
  <c r="K1879" i="55"/>
  <c r="J1879" i="55"/>
  <c r="I1879" i="55"/>
  <c r="K1874" i="55"/>
  <c r="J1874" i="55"/>
  <c r="I1874" i="55"/>
  <c r="K1869" i="55"/>
  <c r="J1869" i="55"/>
  <c r="I1869" i="55"/>
  <c r="K1864" i="55"/>
  <c r="J1864" i="55"/>
  <c r="I1864" i="55"/>
  <c r="K1859" i="55"/>
  <c r="J1859" i="55"/>
  <c r="I1859" i="55"/>
  <c r="K1854" i="55"/>
  <c r="J1854" i="55"/>
  <c r="I1854" i="55"/>
  <c r="J1849" i="55"/>
  <c r="I1849" i="55"/>
  <c r="K1844" i="55"/>
  <c r="J1844" i="55"/>
  <c r="I1844" i="55"/>
  <c r="K1839" i="55"/>
  <c r="J1839" i="55"/>
  <c r="I1839" i="55"/>
  <c r="K1838" i="55"/>
  <c r="K1833" i="55" s="1"/>
  <c r="J1838" i="55"/>
  <c r="J1833" i="55" s="1"/>
  <c r="I1838" i="55"/>
  <c r="I1833" i="55" s="1"/>
  <c r="K1837" i="55"/>
  <c r="K1832" i="55" s="1"/>
  <c r="J1837" i="55"/>
  <c r="J1832" i="55" s="1"/>
  <c r="I1837" i="55"/>
  <c r="K1836" i="55"/>
  <c r="J1836" i="55"/>
  <c r="I1836" i="55"/>
  <c r="K1835" i="55"/>
  <c r="K1830" i="55" s="1"/>
  <c r="J1835" i="55"/>
  <c r="I1835" i="55"/>
  <c r="K1814" i="55"/>
  <c r="J1814" i="55"/>
  <c r="I1814" i="55"/>
  <c r="K1813" i="55"/>
  <c r="J1813" i="55"/>
  <c r="I1813" i="55"/>
  <c r="K1812" i="55"/>
  <c r="J1812" i="55"/>
  <c r="I1812" i="55"/>
  <c r="K1811" i="55"/>
  <c r="J1811" i="55"/>
  <c r="I1811" i="55"/>
  <c r="K1810" i="55"/>
  <c r="J1810" i="55"/>
  <c r="I1810" i="55"/>
  <c r="K1804" i="55"/>
  <c r="J1804" i="55"/>
  <c r="I1804" i="55"/>
  <c r="K1799" i="55"/>
  <c r="J1799" i="55"/>
  <c r="I1799" i="55"/>
  <c r="K1794" i="55"/>
  <c r="J1794" i="55"/>
  <c r="I1794" i="55"/>
  <c r="K1789" i="55"/>
  <c r="J1789" i="55"/>
  <c r="I1789" i="55"/>
  <c r="K1784" i="55"/>
  <c r="J1784" i="55"/>
  <c r="I1784" i="55"/>
  <c r="K1779" i="55"/>
  <c r="J1779" i="55"/>
  <c r="I1779" i="55"/>
  <c r="K1774" i="55"/>
  <c r="J1774" i="55"/>
  <c r="I1774" i="55"/>
  <c r="K1773" i="55"/>
  <c r="K1763" i="55" s="1"/>
  <c r="J1773" i="55"/>
  <c r="I1773" i="55"/>
  <c r="K1772" i="55"/>
  <c r="K1762" i="55" s="1"/>
  <c r="J1772" i="55"/>
  <c r="J1762" i="55" s="1"/>
  <c r="I1772" i="55"/>
  <c r="K1771" i="55"/>
  <c r="J1771" i="55"/>
  <c r="I1771" i="55"/>
  <c r="K1770" i="55"/>
  <c r="J1770" i="55"/>
  <c r="I1770" i="55"/>
  <c r="K1768" i="55"/>
  <c r="J1768" i="55"/>
  <c r="K1767" i="55"/>
  <c r="J1767" i="55"/>
  <c r="I1764" i="55"/>
  <c r="J1763" i="55"/>
  <c r="I1759" i="55"/>
  <c r="K1754" i="55"/>
  <c r="J1754" i="55"/>
  <c r="I1754" i="55"/>
  <c r="K1753" i="55"/>
  <c r="J1753" i="55"/>
  <c r="K1752" i="55"/>
  <c r="J1752" i="55"/>
  <c r="K1751" i="55"/>
  <c r="J1751" i="55"/>
  <c r="I1751" i="55"/>
  <c r="K1750" i="55"/>
  <c r="J1750" i="55"/>
  <c r="I1750" i="55"/>
  <c r="I1749" i="55" s="1"/>
  <c r="K1744" i="55"/>
  <c r="J1744" i="55"/>
  <c r="I1744" i="55"/>
  <c r="K1743" i="55"/>
  <c r="J1743" i="55"/>
  <c r="K1742" i="55"/>
  <c r="J1742" i="55"/>
  <c r="K1741" i="55"/>
  <c r="J1741" i="55"/>
  <c r="I1741" i="55"/>
  <c r="K1740" i="55"/>
  <c r="J1740" i="55"/>
  <c r="I1740" i="55"/>
  <c r="K1734" i="55"/>
  <c r="J1734" i="55"/>
  <c r="I1734" i="55"/>
  <c r="K1733" i="55"/>
  <c r="J1733" i="55"/>
  <c r="K1732" i="55"/>
  <c r="J1732" i="55"/>
  <c r="K1731" i="55"/>
  <c r="J1731" i="55"/>
  <c r="I1731" i="55"/>
  <c r="K1730" i="55"/>
  <c r="J1730" i="55"/>
  <c r="I1730" i="55"/>
  <c r="K1724" i="55"/>
  <c r="J1724" i="55"/>
  <c r="I1724" i="55"/>
  <c r="K1723" i="55"/>
  <c r="J1723" i="55"/>
  <c r="K1722" i="55"/>
  <c r="J1722" i="55"/>
  <c r="K1721" i="55"/>
  <c r="K1324" i="55" s="1"/>
  <c r="K30" i="55" s="1"/>
  <c r="J1721" i="55"/>
  <c r="I1721" i="55"/>
  <c r="I1324" i="55" s="1"/>
  <c r="I30" i="55" s="1"/>
  <c r="K1720" i="55"/>
  <c r="K1323" i="55" s="1"/>
  <c r="K29" i="55" s="1"/>
  <c r="I1720" i="55"/>
  <c r="I1323" i="55" s="1"/>
  <c r="I29" i="55" s="1"/>
  <c r="K1714" i="55"/>
  <c r="J1714" i="55"/>
  <c r="I1714" i="55"/>
  <c r="K1713" i="55"/>
  <c r="J1713" i="55"/>
  <c r="K1712" i="55"/>
  <c r="J1712" i="55"/>
  <c r="K1711" i="55"/>
  <c r="J1711" i="55"/>
  <c r="I1711" i="55"/>
  <c r="K1710" i="55"/>
  <c r="J1710" i="55"/>
  <c r="I1710" i="55"/>
  <c r="K1704" i="55"/>
  <c r="J1704" i="55"/>
  <c r="I1704" i="55"/>
  <c r="K1703" i="55"/>
  <c r="J1703" i="55"/>
  <c r="K1702" i="55"/>
  <c r="J1702" i="55"/>
  <c r="K1701" i="55"/>
  <c r="J1701" i="55"/>
  <c r="I1701" i="55"/>
  <c r="K1700" i="55"/>
  <c r="J1700" i="55"/>
  <c r="I1700" i="55"/>
  <c r="K1694" i="55"/>
  <c r="J1694" i="55"/>
  <c r="I1694" i="55"/>
  <c r="K1693" i="55"/>
  <c r="J1693" i="55"/>
  <c r="K1692" i="55"/>
  <c r="J1692" i="55"/>
  <c r="K1691" i="55"/>
  <c r="J1691" i="55"/>
  <c r="I1691" i="55"/>
  <c r="K1690" i="55"/>
  <c r="J1690" i="55"/>
  <c r="I1690" i="55"/>
  <c r="K1684" i="55"/>
  <c r="J1684" i="55"/>
  <c r="I1684" i="55"/>
  <c r="K1683" i="55"/>
  <c r="J1683" i="55"/>
  <c r="I1683" i="55"/>
  <c r="K1682" i="55"/>
  <c r="J1682" i="55"/>
  <c r="I1682" i="55"/>
  <c r="K1681" i="55"/>
  <c r="J1681" i="55"/>
  <c r="I1681" i="55"/>
  <c r="K1680" i="55"/>
  <c r="J1680" i="55"/>
  <c r="I1680" i="55"/>
  <c r="K1674" i="55"/>
  <c r="J1674" i="55"/>
  <c r="I1674" i="55"/>
  <c r="K1673" i="55"/>
  <c r="J1673" i="55"/>
  <c r="K1672" i="55"/>
  <c r="J1672" i="55"/>
  <c r="K1671" i="55"/>
  <c r="J1671" i="55"/>
  <c r="I1671" i="55"/>
  <c r="K1670" i="55"/>
  <c r="J1670" i="55"/>
  <c r="I1670" i="55"/>
  <c r="K1664" i="55"/>
  <c r="J1664" i="55"/>
  <c r="I1664" i="55"/>
  <c r="K1659" i="55"/>
  <c r="J1659" i="55"/>
  <c r="I1659" i="55"/>
  <c r="K1654" i="55"/>
  <c r="J1654" i="55"/>
  <c r="I1654" i="55"/>
  <c r="K1649" i="55"/>
  <c r="J1649" i="55"/>
  <c r="I1649" i="55"/>
  <c r="K1644" i="55"/>
  <c r="J1644" i="55"/>
  <c r="I1644" i="55"/>
  <c r="J1639" i="55"/>
  <c r="I1639" i="55"/>
  <c r="K1635" i="55"/>
  <c r="K1634" i="55" s="1"/>
  <c r="J1635" i="55"/>
  <c r="J1634" i="55" s="1"/>
  <c r="I1635" i="55"/>
  <c r="I1634" i="55" s="1"/>
  <c r="K1628" i="55"/>
  <c r="J1628" i="55"/>
  <c r="I1628" i="55"/>
  <c r="K1623" i="55"/>
  <c r="J1623" i="55"/>
  <c r="I1623" i="55"/>
  <c r="K1618" i="55"/>
  <c r="J1618" i="55"/>
  <c r="I1618" i="55"/>
  <c r="K1613" i="55"/>
  <c r="J1613" i="55"/>
  <c r="I1613" i="55"/>
  <c r="K1608" i="55"/>
  <c r="J1608" i="55"/>
  <c r="I1608" i="55"/>
  <c r="K1603" i="55"/>
  <c r="J1603" i="55"/>
  <c r="I1603" i="55"/>
  <c r="K1598" i="55"/>
  <c r="J1598" i="55"/>
  <c r="I1598" i="55"/>
  <c r="K1593" i="55"/>
  <c r="J1593" i="55"/>
  <c r="I1593" i="55"/>
  <c r="K1588" i="55"/>
  <c r="J1588" i="55"/>
  <c r="I1588" i="55"/>
  <c r="K1583" i="55"/>
  <c r="J1583" i="55"/>
  <c r="I1583" i="55"/>
  <c r="K1578" i="55"/>
  <c r="J1578" i="55"/>
  <c r="I1578" i="55"/>
  <c r="K1573" i="55"/>
  <c r="J1573" i="55"/>
  <c r="I1573" i="55"/>
  <c r="K1568" i="55"/>
  <c r="J1568" i="55"/>
  <c r="I1568" i="55"/>
  <c r="K1563" i="55"/>
  <c r="J1563" i="55"/>
  <c r="I1563" i="55"/>
  <c r="K1558" i="55"/>
  <c r="J1558" i="55"/>
  <c r="I1558" i="55"/>
  <c r="K1553" i="55"/>
  <c r="J1553" i="55"/>
  <c r="I1553" i="55"/>
  <c r="K1548" i="55"/>
  <c r="J1548" i="55"/>
  <c r="I1548" i="55"/>
  <c r="K1543" i="55"/>
  <c r="J1543" i="55"/>
  <c r="I1543" i="55"/>
  <c r="K1538" i="55"/>
  <c r="J1538" i="55"/>
  <c r="I1538" i="55"/>
  <c r="K1533" i="55"/>
  <c r="J1533" i="55"/>
  <c r="I1533" i="55"/>
  <c r="K1528" i="55"/>
  <c r="J1528" i="55"/>
  <c r="I1528" i="55"/>
  <c r="K1523" i="55"/>
  <c r="J1523" i="55"/>
  <c r="I1523" i="55"/>
  <c r="K1518" i="55"/>
  <c r="J1518" i="55"/>
  <c r="I1518" i="55"/>
  <c r="K1513" i="55"/>
  <c r="J1513" i="55"/>
  <c r="I1513" i="55"/>
  <c r="K1508" i="55"/>
  <c r="J1508" i="55"/>
  <c r="I1508" i="55"/>
  <c r="K1503" i="55"/>
  <c r="J1503" i="55"/>
  <c r="I1503" i="55"/>
  <c r="K1498" i="55"/>
  <c r="J1498" i="55"/>
  <c r="I1498" i="55"/>
  <c r="K1493" i="55"/>
  <c r="J1493" i="55"/>
  <c r="I1493" i="55"/>
  <c r="K1488" i="55"/>
  <c r="J1488" i="55"/>
  <c r="I1488" i="55"/>
  <c r="K1483" i="55"/>
  <c r="J1483" i="55"/>
  <c r="I1483" i="55"/>
  <c r="K1478" i="55"/>
  <c r="J1478" i="55"/>
  <c r="I1478" i="55"/>
  <c r="K1473" i="55"/>
  <c r="J1473" i="55"/>
  <c r="I1473" i="55"/>
  <c r="K1468" i="55"/>
  <c r="J1468" i="55"/>
  <c r="I1468" i="55"/>
  <c r="K1463" i="55"/>
  <c r="J1463" i="55"/>
  <c r="I1463" i="55"/>
  <c r="K1458" i="55"/>
  <c r="J1458" i="55"/>
  <c r="I1458" i="55"/>
  <c r="I1457" i="55"/>
  <c r="K1456" i="55"/>
  <c r="J1456" i="55"/>
  <c r="I1456" i="55"/>
  <c r="K1455" i="55"/>
  <c r="J1455" i="55"/>
  <c r="I1455" i="55"/>
  <c r="K1454" i="55"/>
  <c r="J1454" i="55"/>
  <c r="I1454" i="55"/>
  <c r="K1453" i="55"/>
  <c r="J1453" i="55"/>
  <c r="J1447" i="55"/>
  <c r="K1442" i="55"/>
  <c r="J1442" i="55"/>
  <c r="I1442" i="55"/>
  <c r="K1437" i="55"/>
  <c r="J1437" i="55"/>
  <c r="I1437" i="55"/>
  <c r="K1432" i="55"/>
  <c r="J1432" i="55"/>
  <c r="I1432" i="55"/>
  <c r="K1427" i="55"/>
  <c r="J1427" i="55"/>
  <c r="I1427" i="55"/>
  <c r="K1423" i="55"/>
  <c r="K1422" i="55" s="1"/>
  <c r="J1423" i="55"/>
  <c r="J1422" i="55" s="1"/>
  <c r="I1423" i="55"/>
  <c r="I1422" i="55" s="1"/>
  <c r="K1417" i="55"/>
  <c r="I1417" i="55"/>
  <c r="I1413" i="55"/>
  <c r="I1412" i="55" s="1"/>
  <c r="K1412" i="55"/>
  <c r="J1412" i="55"/>
  <c r="K1407" i="55"/>
  <c r="I1407" i="55"/>
  <c r="K1402" i="55"/>
  <c r="I1402" i="55"/>
  <c r="K1397" i="55"/>
  <c r="I1397" i="55"/>
  <c r="K1392" i="55"/>
  <c r="J1392" i="55"/>
  <c r="I1392" i="55"/>
  <c r="K1387" i="55"/>
  <c r="J1387" i="55"/>
  <c r="I1387" i="55"/>
  <c r="I1384" i="55"/>
  <c r="K1383" i="55"/>
  <c r="K1382" i="55" s="1"/>
  <c r="J1383" i="55"/>
  <c r="J1382" i="55" s="1"/>
  <c r="I1383" i="55"/>
  <c r="K1377" i="55"/>
  <c r="K1376" i="55" s="1"/>
  <c r="K1375" i="55" s="1"/>
  <c r="K1374" i="55" s="1"/>
  <c r="K1373" i="55" s="1"/>
  <c r="K1372" i="55" s="1"/>
  <c r="K1371" i="55" s="1"/>
  <c r="K1370" i="55" s="1"/>
  <c r="K1369" i="55" s="1"/>
  <c r="K1368" i="55" s="1"/>
  <c r="K1367" i="55" s="1"/>
  <c r="K1366" i="55" s="1"/>
  <c r="K1365" i="55" s="1"/>
  <c r="K1364" i="55" s="1"/>
  <c r="K1363" i="55" s="1"/>
  <c r="K1362" i="55" s="1"/>
  <c r="K1361" i="55" s="1"/>
  <c r="K1360" i="55" s="1"/>
  <c r="K1359" i="55" s="1"/>
  <c r="K1358" i="55" s="1"/>
  <c r="J1377" i="55"/>
  <c r="J1376" i="55" s="1"/>
  <c r="J1375" i="55" s="1"/>
  <c r="J1374" i="55" s="1"/>
  <c r="J1373" i="55" s="1"/>
  <c r="J1372" i="55" s="1"/>
  <c r="J1371" i="55" s="1"/>
  <c r="J1370" i="55" s="1"/>
  <c r="J1369" i="55" s="1"/>
  <c r="J1368" i="55" s="1"/>
  <c r="J1367" i="55" s="1"/>
  <c r="J1366" i="55" s="1"/>
  <c r="J1365" i="55" s="1"/>
  <c r="J1364" i="55" s="1"/>
  <c r="J1363" i="55" s="1"/>
  <c r="I1377" i="55"/>
  <c r="I1372" i="55"/>
  <c r="I1367" i="55"/>
  <c r="I1362" i="55"/>
  <c r="I1357" i="55"/>
  <c r="J1352" i="55"/>
  <c r="I1352" i="55"/>
  <c r="K1347" i="55"/>
  <c r="J1347" i="55"/>
  <c r="I1347" i="55"/>
  <c r="K1342" i="55"/>
  <c r="J1342" i="55"/>
  <c r="I1342" i="55"/>
  <c r="K1337" i="55"/>
  <c r="K1332" i="55"/>
  <c r="J1332" i="55"/>
  <c r="I1332" i="55"/>
  <c r="K1331" i="55"/>
  <c r="J1331" i="55"/>
  <c r="I1331" i="55"/>
  <c r="K1330" i="55"/>
  <c r="J1330" i="55"/>
  <c r="I1330" i="55"/>
  <c r="K1329" i="55"/>
  <c r="J1329" i="55"/>
  <c r="I1329" i="55"/>
  <c r="I1328" i="55"/>
  <c r="J1323" i="55"/>
  <c r="J29" i="55" s="1"/>
  <c r="J1304" i="55"/>
  <c r="I1304" i="55"/>
  <c r="K1299" i="55"/>
  <c r="K1294" i="55"/>
  <c r="J1294" i="55"/>
  <c r="I1294" i="55"/>
  <c r="K1289" i="55"/>
  <c r="J1289" i="55"/>
  <c r="I1289" i="55"/>
  <c r="K1285" i="55"/>
  <c r="K1284" i="55" s="1"/>
  <c r="J1285" i="55"/>
  <c r="J1284" i="55" s="1"/>
  <c r="I1285" i="55"/>
  <c r="I1284" i="55" s="1"/>
  <c r="K1279" i="55"/>
  <c r="J1279" i="55"/>
  <c r="I1279" i="55"/>
  <c r="K1274" i="55"/>
  <c r="J1274" i="55"/>
  <c r="I1274" i="55"/>
  <c r="K1269" i="55"/>
  <c r="J1269" i="55"/>
  <c r="I1269" i="55"/>
  <c r="K1264" i="55"/>
  <c r="J1264" i="55"/>
  <c r="I1264" i="55"/>
  <c r="K1259" i="55"/>
  <c r="J1259" i="55"/>
  <c r="I1259" i="55"/>
  <c r="K1254" i="55"/>
  <c r="J1254" i="55"/>
  <c r="I1254" i="55"/>
  <c r="K1249" i="55"/>
  <c r="J1249" i="55"/>
  <c r="I1249" i="55"/>
  <c r="K1245" i="55"/>
  <c r="K1244" i="55" s="1"/>
  <c r="J1245" i="55"/>
  <c r="I1245" i="55"/>
  <c r="I1244" i="55" s="1"/>
  <c r="K1239" i="55"/>
  <c r="J1239" i="55"/>
  <c r="I1239" i="55"/>
  <c r="K1238" i="55"/>
  <c r="J1238" i="55"/>
  <c r="I1238" i="55"/>
  <c r="K1237" i="55"/>
  <c r="J1237" i="55"/>
  <c r="I1237" i="55"/>
  <c r="K1236" i="55"/>
  <c r="J1236" i="55"/>
  <c r="I1236" i="55"/>
  <c r="K1229" i="55"/>
  <c r="J1229" i="55"/>
  <c r="I1229" i="55"/>
  <c r="K1228" i="55"/>
  <c r="K27" i="55" s="1"/>
  <c r="J1228" i="55"/>
  <c r="J27" i="55" s="1"/>
  <c r="I1228" i="55"/>
  <c r="I27" i="55" s="1"/>
  <c r="K1227" i="55"/>
  <c r="K26" i="55" s="1"/>
  <c r="J1227" i="55"/>
  <c r="J26" i="55" s="1"/>
  <c r="I1227" i="55"/>
  <c r="K1226" i="55"/>
  <c r="J1226" i="55"/>
  <c r="J25" i="55" s="1"/>
  <c r="I1226" i="55"/>
  <c r="I25" i="55" s="1"/>
  <c r="K1225" i="55"/>
  <c r="K24" i="55" s="1"/>
  <c r="J1225" i="55"/>
  <c r="J24" i="55" s="1"/>
  <c r="I1225" i="55"/>
  <c r="I24" i="55" s="1"/>
  <c r="K1219" i="55"/>
  <c r="J1219" i="55"/>
  <c r="I1219" i="55"/>
  <c r="K1218" i="55"/>
  <c r="J1218" i="55"/>
  <c r="I1218" i="55"/>
  <c r="K1217" i="55"/>
  <c r="J1217" i="55"/>
  <c r="I1217" i="55"/>
  <c r="K1216" i="55"/>
  <c r="J1216" i="55"/>
  <c r="I1216" i="55"/>
  <c r="K1215" i="55"/>
  <c r="J1215" i="55"/>
  <c r="K1209" i="55"/>
  <c r="J1209" i="55"/>
  <c r="I1209" i="55"/>
  <c r="K1208" i="55"/>
  <c r="J1208" i="55"/>
  <c r="I1208" i="55"/>
  <c r="K1207" i="55"/>
  <c r="J1207" i="55"/>
  <c r="I1207" i="55"/>
  <c r="K1206" i="55"/>
  <c r="J1206" i="55"/>
  <c r="I1206" i="55"/>
  <c r="K1205" i="55"/>
  <c r="J1205" i="55"/>
  <c r="K1199" i="55"/>
  <c r="J1199" i="55"/>
  <c r="I1199" i="55"/>
  <c r="K1198" i="55"/>
  <c r="J1198" i="55"/>
  <c r="I1198" i="55"/>
  <c r="K1197" i="55"/>
  <c r="J1197" i="55"/>
  <c r="I1197" i="55"/>
  <c r="K1196" i="55"/>
  <c r="J1196" i="55"/>
  <c r="I1196" i="55"/>
  <c r="K1195" i="55"/>
  <c r="J1195" i="55"/>
  <c r="I1195" i="55"/>
  <c r="K1189" i="55"/>
  <c r="J1189" i="55"/>
  <c r="I1189" i="55"/>
  <c r="K1188" i="55"/>
  <c r="K1152" i="55" s="1"/>
  <c r="K42" i="55" s="1"/>
  <c r="J1188" i="55"/>
  <c r="J1152" i="55" s="1"/>
  <c r="J42" i="55" s="1"/>
  <c r="I1188" i="55"/>
  <c r="K1187" i="55"/>
  <c r="K1151" i="55" s="1"/>
  <c r="K41" i="55" s="1"/>
  <c r="J1187" i="55"/>
  <c r="J1151" i="55" s="1"/>
  <c r="I1187" i="55"/>
  <c r="K1186" i="55"/>
  <c r="K1150" i="55" s="1"/>
  <c r="J1186" i="55"/>
  <c r="J1150" i="55" s="1"/>
  <c r="J40" i="55" s="1"/>
  <c r="I1186" i="55"/>
  <c r="K1185" i="55"/>
  <c r="J1185" i="55"/>
  <c r="I1185" i="55"/>
  <c r="K1179" i="55"/>
  <c r="J1179" i="55"/>
  <c r="I1179" i="55"/>
  <c r="K1174" i="55"/>
  <c r="J1174" i="55"/>
  <c r="I1174" i="55"/>
  <c r="K1170" i="55"/>
  <c r="K1169" i="55" s="1"/>
  <c r="J1170" i="55"/>
  <c r="I1170" i="55"/>
  <c r="I1169" i="55" s="1"/>
  <c r="K1164" i="55"/>
  <c r="J1164" i="55"/>
  <c r="I1164" i="55"/>
  <c r="K1159" i="55"/>
  <c r="J1159" i="55"/>
  <c r="I1159" i="55"/>
  <c r="I1158" i="55"/>
  <c r="I1157" i="55"/>
  <c r="I1156" i="55"/>
  <c r="I1153" i="55"/>
  <c r="I1152" i="55"/>
  <c r="I42" i="55" s="1"/>
  <c r="I1151" i="55"/>
  <c r="I41" i="55" s="1"/>
  <c r="K1138" i="55"/>
  <c r="J1138" i="55"/>
  <c r="I1138" i="55"/>
  <c r="K1133" i="55"/>
  <c r="J1133" i="55"/>
  <c r="I1133" i="55"/>
  <c r="K1128" i="55"/>
  <c r="J1128" i="55"/>
  <c r="I1128" i="55"/>
  <c r="K1123" i="55"/>
  <c r="J1123" i="55"/>
  <c r="I1123" i="55"/>
  <c r="K1118" i="55"/>
  <c r="J1118" i="55"/>
  <c r="I1118" i="55"/>
  <c r="K1113" i="55"/>
  <c r="J1113" i="55"/>
  <c r="I1113" i="55"/>
  <c r="K1108" i="55"/>
  <c r="J1108" i="55"/>
  <c r="I1108" i="55"/>
  <c r="K1107" i="55"/>
  <c r="K967" i="55" s="1"/>
  <c r="J1107" i="55"/>
  <c r="J967" i="55" s="1"/>
  <c r="I1107" i="55"/>
  <c r="I967" i="55" s="1"/>
  <c r="K1106" i="55"/>
  <c r="K966" i="55" s="1"/>
  <c r="J1106" i="55"/>
  <c r="J966" i="55" s="1"/>
  <c r="I1106" i="55"/>
  <c r="I966" i="55" s="1"/>
  <c r="K1105" i="55"/>
  <c r="K965" i="55" s="1"/>
  <c r="J1105" i="55"/>
  <c r="J965" i="55" s="1"/>
  <c r="I1105" i="55"/>
  <c r="I965" i="55" s="1"/>
  <c r="K1104" i="55"/>
  <c r="J1104" i="55"/>
  <c r="I1104" i="55"/>
  <c r="K1098" i="55"/>
  <c r="J1098" i="55"/>
  <c r="I1098" i="55"/>
  <c r="K1093" i="55"/>
  <c r="J1093" i="55"/>
  <c r="I1093" i="55"/>
  <c r="K1088" i="55"/>
  <c r="J1088" i="55"/>
  <c r="I1088" i="55"/>
  <c r="K1084" i="55"/>
  <c r="K1083" i="55" s="1"/>
  <c r="J1084" i="55"/>
  <c r="J1083" i="55" s="1"/>
  <c r="I1084" i="55"/>
  <c r="K1078" i="55"/>
  <c r="J1078" i="55"/>
  <c r="I1078" i="55"/>
  <c r="K1074" i="55"/>
  <c r="K1073" i="55" s="1"/>
  <c r="J1074" i="55"/>
  <c r="J1073" i="55" s="1"/>
  <c r="I1074" i="55"/>
  <c r="I1073" i="55" s="1"/>
  <c r="K1068" i="55"/>
  <c r="J1068" i="55"/>
  <c r="I1068" i="55"/>
  <c r="K1064" i="55"/>
  <c r="K1063" i="55" s="1"/>
  <c r="J1064" i="55"/>
  <c r="J1063" i="55" s="1"/>
  <c r="I1064" i="55"/>
  <c r="I1063" i="55" s="1"/>
  <c r="I1058" i="55"/>
  <c r="K1053" i="55"/>
  <c r="J1053" i="55"/>
  <c r="I1053" i="55"/>
  <c r="K1048" i="55"/>
  <c r="J1048" i="55"/>
  <c r="I1048" i="55"/>
  <c r="K1043" i="55"/>
  <c r="J1043" i="55"/>
  <c r="I1043" i="55"/>
  <c r="K1038" i="55"/>
  <c r="J1038" i="55"/>
  <c r="I1038" i="55"/>
  <c r="K1033" i="55"/>
  <c r="J1033" i="55"/>
  <c r="I1033" i="55"/>
  <c r="J1028" i="55"/>
  <c r="I1028" i="55"/>
  <c r="J1023" i="55"/>
  <c r="I1023" i="55"/>
  <c r="I1018" i="55"/>
  <c r="J1013" i="55"/>
  <c r="I1013" i="55"/>
  <c r="K1008" i="55"/>
  <c r="J1008" i="55"/>
  <c r="I1008" i="55"/>
  <c r="K1003" i="55"/>
  <c r="I1003" i="55"/>
  <c r="K998" i="55"/>
  <c r="J998" i="55"/>
  <c r="I998" i="55"/>
  <c r="K993" i="55"/>
  <c r="J993" i="55"/>
  <c r="I993" i="55"/>
  <c r="K988" i="55"/>
  <c r="J988" i="55"/>
  <c r="I988" i="55"/>
  <c r="I983" i="55"/>
  <c r="K978" i="55"/>
  <c r="J978" i="55"/>
  <c r="I978" i="55"/>
  <c r="K974" i="55"/>
  <c r="J974" i="55"/>
  <c r="I974" i="55"/>
  <c r="I973" i="55" s="1"/>
  <c r="K968" i="55"/>
  <c r="J968" i="55"/>
  <c r="I968" i="55"/>
  <c r="K958" i="55"/>
  <c r="J958" i="55"/>
  <c r="I958" i="55"/>
  <c r="K957" i="55"/>
  <c r="J957" i="55"/>
  <c r="I957" i="55"/>
  <c r="K956" i="55"/>
  <c r="J956" i="55"/>
  <c r="I956" i="55"/>
  <c r="K955" i="55"/>
  <c r="J955" i="55"/>
  <c r="I955" i="55"/>
  <c r="K954" i="55"/>
  <c r="J954" i="55"/>
  <c r="I954" i="55"/>
  <c r="K953" i="55"/>
  <c r="J953" i="55"/>
  <c r="I953" i="55"/>
  <c r="K952" i="55"/>
  <c r="J952" i="55"/>
  <c r="I952" i="55"/>
  <c r="K951" i="55"/>
  <c r="J951" i="55"/>
  <c r="I951" i="55"/>
  <c r="K950" i="55"/>
  <c r="J950" i="55"/>
  <c r="I950" i="55"/>
  <c r="K949" i="55"/>
  <c r="J949" i="55"/>
  <c r="I949" i="55"/>
  <c r="K948" i="55"/>
  <c r="J948" i="55"/>
  <c r="I948" i="55"/>
  <c r="K943" i="55"/>
  <c r="J943" i="55"/>
  <c r="I943" i="55"/>
  <c r="K938" i="55"/>
  <c r="J938" i="55"/>
  <c r="I938" i="55"/>
  <c r="K928" i="55"/>
  <c r="I928" i="55"/>
  <c r="K923" i="55"/>
  <c r="J923" i="55"/>
  <c r="I923" i="55"/>
  <c r="K918" i="55"/>
  <c r="J918" i="55"/>
  <c r="I918" i="55"/>
  <c r="K913" i="55"/>
  <c r="J913" i="55"/>
  <c r="I913" i="55"/>
  <c r="K908" i="55"/>
  <c r="J908" i="55"/>
  <c r="I908" i="55"/>
  <c r="K904" i="55"/>
  <c r="K903" i="55" s="1"/>
  <c r="J904" i="55"/>
  <c r="J903" i="55" s="1"/>
  <c r="I904" i="55"/>
  <c r="I903" i="55" s="1"/>
  <c r="K898" i="55"/>
  <c r="K893" i="55"/>
  <c r="I893" i="55"/>
  <c r="K888" i="55"/>
  <c r="I888" i="55"/>
  <c r="K883" i="55"/>
  <c r="K878" i="55"/>
  <c r="J878" i="55"/>
  <c r="I878" i="55"/>
  <c r="J873" i="55"/>
  <c r="J868" i="55"/>
  <c r="I868" i="55"/>
  <c r="J863" i="55"/>
  <c r="I863" i="55"/>
  <c r="K858" i="55"/>
  <c r="I858" i="55"/>
  <c r="I853" i="55"/>
  <c r="K848" i="55"/>
  <c r="J848" i="55"/>
  <c r="I848" i="55"/>
  <c r="I843" i="55"/>
  <c r="K838" i="55"/>
  <c r="J838" i="55"/>
  <c r="J833" i="55"/>
  <c r="K828" i="55"/>
  <c r="J828" i="55"/>
  <c r="I828" i="55"/>
  <c r="K823" i="55"/>
  <c r="J823" i="55"/>
  <c r="I823" i="55"/>
  <c r="J818" i="55"/>
  <c r="K813" i="55"/>
  <c r="J813" i="55"/>
  <c r="K808" i="55"/>
  <c r="J808" i="55"/>
  <c r="I808" i="55"/>
  <c r="K803" i="55"/>
  <c r="J803" i="55"/>
  <c r="J798" i="55"/>
  <c r="I798" i="55"/>
  <c r="K793" i="55"/>
  <c r="I793" i="55"/>
  <c r="K789" i="55"/>
  <c r="K788" i="55" s="1"/>
  <c r="J789" i="55"/>
  <c r="J788" i="55" s="1"/>
  <c r="I789" i="55"/>
  <c r="I788" i="55" s="1"/>
  <c r="K783" i="55"/>
  <c r="J783" i="55"/>
  <c r="I783" i="55"/>
  <c r="K778" i="55"/>
  <c r="J778" i="55"/>
  <c r="I778" i="55"/>
  <c r="K773" i="55"/>
  <c r="J773" i="55"/>
  <c r="I773" i="55"/>
  <c r="K768" i="55"/>
  <c r="J768" i="55"/>
  <c r="I768" i="55"/>
  <c r="K763" i="55"/>
  <c r="J763" i="55"/>
  <c r="I763" i="55"/>
  <c r="K762" i="55"/>
  <c r="K752" i="55" s="1"/>
  <c r="J762" i="55"/>
  <c r="J752" i="55" s="1"/>
  <c r="I762" i="55"/>
  <c r="I752" i="55" s="1"/>
  <c r="K761" i="55"/>
  <c r="J761" i="55"/>
  <c r="J751" i="55" s="1"/>
  <c r="I761" i="55"/>
  <c r="I751" i="55" s="1"/>
  <c r="K760" i="55"/>
  <c r="K750" i="55" s="1"/>
  <c r="J760" i="55"/>
  <c r="J750" i="55" s="1"/>
  <c r="I760" i="55"/>
  <c r="I750" i="55" s="1"/>
  <c r="K759" i="55"/>
  <c r="J759" i="55"/>
  <c r="I759" i="55"/>
  <c r="K753" i="55"/>
  <c r="J753" i="55"/>
  <c r="I753" i="55"/>
  <c r="K751" i="55"/>
  <c r="K743" i="55"/>
  <c r="J743" i="55"/>
  <c r="I743" i="55"/>
  <c r="K738" i="55"/>
  <c r="I738" i="55"/>
  <c r="J733" i="55"/>
  <c r="I728" i="55"/>
  <c r="I723" i="55"/>
  <c r="J719" i="55"/>
  <c r="J718" i="55" s="1"/>
  <c r="K718" i="55"/>
  <c r="I718" i="55"/>
  <c r="K717" i="55"/>
  <c r="K712" i="55" s="1"/>
  <c r="K707" i="55" s="1"/>
  <c r="K702" i="55" s="1"/>
  <c r="K622" i="55" s="1"/>
  <c r="J717" i="55"/>
  <c r="J712" i="55" s="1"/>
  <c r="J707" i="55" s="1"/>
  <c r="J702" i="55" s="1"/>
  <c r="J622" i="55" s="1"/>
  <c r="I717" i="55"/>
  <c r="I707" i="55" s="1"/>
  <c r="I702" i="55" s="1"/>
  <c r="I622" i="55" s="1"/>
  <c r="K716" i="55"/>
  <c r="K711" i="55" s="1"/>
  <c r="K706" i="55" s="1"/>
  <c r="K701" i="55" s="1"/>
  <c r="K621" i="55" s="1"/>
  <c r="J716" i="55"/>
  <c r="J711" i="55" s="1"/>
  <c r="J706" i="55" s="1"/>
  <c r="J701" i="55" s="1"/>
  <c r="J621" i="55" s="1"/>
  <c r="I716" i="55"/>
  <c r="I706" i="55" s="1"/>
  <c r="I701" i="55" s="1"/>
  <c r="I621" i="55" s="1"/>
  <c r="K715" i="55"/>
  <c r="K710" i="55" s="1"/>
  <c r="K705" i="55" s="1"/>
  <c r="K700" i="55" s="1"/>
  <c r="K620" i="55" s="1"/>
  <c r="J715" i="55"/>
  <c r="J710" i="55" s="1"/>
  <c r="J705" i="55" s="1"/>
  <c r="J700" i="55" s="1"/>
  <c r="J620" i="55" s="1"/>
  <c r="I715" i="55"/>
  <c r="K714" i="55"/>
  <c r="K713" i="55" s="1"/>
  <c r="I714" i="55"/>
  <c r="I713" i="55" s="1"/>
  <c r="K708" i="55"/>
  <c r="J708" i="55"/>
  <c r="I708" i="55"/>
  <c r="K703" i="55"/>
  <c r="J703" i="55"/>
  <c r="I703" i="55"/>
  <c r="I700" i="55"/>
  <c r="K699" i="55"/>
  <c r="K698" i="55" s="1"/>
  <c r="J699" i="55"/>
  <c r="J698" i="55" s="1"/>
  <c r="I699" i="55"/>
  <c r="I698" i="55" s="1"/>
  <c r="K693" i="55"/>
  <c r="K688" i="55"/>
  <c r="J683" i="55"/>
  <c r="J678" i="55"/>
  <c r="I673" i="55"/>
  <c r="I668" i="55"/>
  <c r="K664" i="55"/>
  <c r="K663" i="55" s="1"/>
  <c r="J664" i="55"/>
  <c r="J663" i="55" s="1"/>
  <c r="I664" i="55"/>
  <c r="I663" i="55" s="1"/>
  <c r="K658" i="55"/>
  <c r="J653" i="55"/>
  <c r="J648" i="55"/>
  <c r="J643" i="55"/>
  <c r="I638" i="55"/>
  <c r="K633" i="55"/>
  <c r="I633" i="55"/>
  <c r="K629" i="55"/>
  <c r="K628" i="55" s="1"/>
  <c r="J629" i="55"/>
  <c r="J628" i="55" s="1"/>
  <c r="I629" i="55"/>
  <c r="I628" i="55" s="1"/>
  <c r="K623" i="55"/>
  <c r="J623" i="55"/>
  <c r="I623" i="55"/>
  <c r="K613" i="55"/>
  <c r="J613" i="55"/>
  <c r="I613" i="55"/>
  <c r="K608" i="55"/>
  <c r="J608" i="55"/>
  <c r="I608" i="55"/>
  <c r="K603" i="55"/>
  <c r="J603" i="55"/>
  <c r="I603" i="55"/>
  <c r="K598" i="55"/>
  <c r="J598" i="55"/>
  <c r="I598" i="55"/>
  <c r="K593" i="55"/>
  <c r="J593" i="55"/>
  <c r="I593" i="55"/>
  <c r="I592" i="55"/>
  <c r="I591" i="55"/>
  <c r="I291" i="55" s="1"/>
  <c r="I590" i="55"/>
  <c r="I589" i="55"/>
  <c r="K588" i="55"/>
  <c r="J588" i="55"/>
  <c r="K583" i="55"/>
  <c r="J583" i="55"/>
  <c r="I583" i="55"/>
  <c r="K578" i="55"/>
  <c r="J578" i="55"/>
  <c r="I578" i="55"/>
  <c r="K573" i="55"/>
  <c r="J573" i="55"/>
  <c r="I573" i="55"/>
  <c r="I570" i="55"/>
  <c r="I569" i="55"/>
  <c r="K568" i="55"/>
  <c r="J568" i="55"/>
  <c r="K563" i="55"/>
  <c r="K539" i="55" s="1"/>
  <c r="K538" i="55" s="1"/>
  <c r="J563" i="55"/>
  <c r="I563" i="55"/>
  <c r="I539" i="55" s="1"/>
  <c r="I538" i="55" s="1"/>
  <c r="K558" i="55"/>
  <c r="J558" i="55"/>
  <c r="I558" i="55"/>
  <c r="K553" i="55"/>
  <c r="J553" i="55"/>
  <c r="I553" i="55"/>
  <c r="I548" i="55"/>
  <c r="K543" i="55"/>
  <c r="J543" i="55"/>
  <c r="I543" i="55"/>
  <c r="J539" i="55"/>
  <c r="J538" i="55" s="1"/>
  <c r="K533" i="55"/>
  <c r="K528" i="55"/>
  <c r="K523" i="55"/>
  <c r="K518" i="55"/>
  <c r="J518" i="55"/>
  <c r="K513" i="55"/>
  <c r="J513" i="55"/>
  <c r="K508" i="55"/>
  <c r="J508" i="55"/>
  <c r="K503" i="55"/>
  <c r="J503" i="55"/>
  <c r="I503" i="55"/>
  <c r="J498" i="55"/>
  <c r="I498" i="55"/>
  <c r="K493" i="55"/>
  <c r="J493" i="55"/>
  <c r="I493" i="55"/>
  <c r="K488" i="55"/>
  <c r="J488" i="55"/>
  <c r="K483" i="55"/>
  <c r="J483" i="55"/>
  <c r="K478" i="55"/>
  <c r="J478" i="55"/>
  <c r="I478" i="55"/>
  <c r="K473" i="55"/>
  <c r="J473" i="55"/>
  <c r="I473" i="55"/>
  <c r="K468" i="55"/>
  <c r="J468" i="55"/>
  <c r="I468" i="55"/>
  <c r="G468" i="55"/>
  <c r="G473" i="55" s="1"/>
  <c r="G478" i="55" s="1"/>
  <c r="G483" i="55" s="1"/>
  <c r="G488" i="55" s="1"/>
  <c r="F468" i="55"/>
  <c r="F473" i="55" s="1"/>
  <c r="F478" i="55" s="1"/>
  <c r="F483" i="55" s="1"/>
  <c r="K463" i="55"/>
  <c r="J463" i="55"/>
  <c r="I463" i="55"/>
  <c r="K459" i="55"/>
  <c r="K458" i="55" s="1"/>
  <c r="J459" i="55"/>
  <c r="J458" i="55" s="1"/>
  <c r="I459" i="55"/>
  <c r="I458" i="55" s="1"/>
  <c r="K453" i="55"/>
  <c r="J453" i="55"/>
  <c r="K448" i="55"/>
  <c r="J448" i="55"/>
  <c r="K443" i="55"/>
  <c r="K438" i="55"/>
  <c r="K433" i="55"/>
  <c r="J433" i="55"/>
  <c r="J428" i="55"/>
  <c r="J423" i="55"/>
  <c r="J418" i="55"/>
  <c r="K413" i="55"/>
  <c r="J413" i="55"/>
  <c r="I413" i="55"/>
  <c r="I408" i="55"/>
  <c r="I403" i="55"/>
  <c r="I398" i="55"/>
  <c r="K393" i="55"/>
  <c r="I393" i="55"/>
  <c r="K389" i="55"/>
  <c r="K388" i="55" s="1"/>
  <c r="J389" i="55"/>
  <c r="J388" i="55" s="1"/>
  <c r="I389" i="55"/>
  <c r="I388" i="55" s="1"/>
  <c r="K383" i="55"/>
  <c r="K373" i="55"/>
  <c r="K368" i="55"/>
  <c r="K363" i="55"/>
  <c r="J363" i="55"/>
  <c r="K358" i="55"/>
  <c r="J358" i="55"/>
  <c r="K353" i="55"/>
  <c r="J353" i="55"/>
  <c r="K348" i="55"/>
  <c r="J348" i="55"/>
  <c r="K343" i="55"/>
  <c r="J343" i="55"/>
  <c r="K338" i="55"/>
  <c r="J338" i="55"/>
  <c r="K333" i="55"/>
  <c r="J333" i="55"/>
  <c r="I333" i="55"/>
  <c r="K328" i="55"/>
  <c r="J328" i="55"/>
  <c r="I328" i="55"/>
  <c r="I323" i="55"/>
  <c r="I318" i="55"/>
  <c r="I313" i="55"/>
  <c r="I308" i="55"/>
  <c r="I303" i="55"/>
  <c r="K299" i="55"/>
  <c r="K298" i="55" s="1"/>
  <c r="J299" i="55"/>
  <c r="I299" i="55"/>
  <c r="I298" i="55" s="1"/>
  <c r="K293" i="55"/>
  <c r="J293" i="55"/>
  <c r="I293" i="55"/>
  <c r="K292" i="55"/>
  <c r="J292" i="55"/>
  <c r="I292" i="55"/>
  <c r="K291" i="55"/>
  <c r="J291" i="55"/>
  <c r="K290" i="55"/>
  <c r="J290" i="55"/>
  <c r="K283" i="55"/>
  <c r="J283" i="55"/>
  <c r="I283" i="55"/>
  <c r="K278" i="55"/>
  <c r="J278" i="55"/>
  <c r="I278" i="55"/>
  <c r="K273" i="55"/>
  <c r="J273" i="55"/>
  <c r="I273" i="55"/>
  <c r="K268" i="55"/>
  <c r="J268" i="55"/>
  <c r="I268" i="55"/>
  <c r="K263" i="55"/>
  <c r="J263" i="55"/>
  <c r="K258" i="55"/>
  <c r="J258" i="55"/>
  <c r="I258" i="55"/>
  <c r="K253" i="55"/>
  <c r="J253" i="55"/>
  <c r="K248" i="55"/>
  <c r="J248" i="55"/>
  <c r="I248" i="55"/>
  <c r="K247" i="55"/>
  <c r="J247" i="55"/>
  <c r="I247" i="55"/>
  <c r="K246" i="55"/>
  <c r="J246" i="55"/>
  <c r="I246" i="55"/>
  <c r="K245" i="55"/>
  <c r="J245" i="55"/>
  <c r="I245" i="55"/>
  <c r="K244" i="55"/>
  <c r="J244" i="55"/>
  <c r="I244" i="55"/>
  <c r="K238" i="55"/>
  <c r="J238" i="55"/>
  <c r="I238" i="55"/>
  <c r="K233" i="55"/>
  <c r="J233" i="55"/>
  <c r="I233" i="55"/>
  <c r="K228" i="55"/>
  <c r="J228" i="55"/>
  <c r="I228" i="55"/>
  <c r="J223" i="55"/>
  <c r="I223" i="55"/>
  <c r="K218" i="55"/>
  <c r="J218" i="55"/>
  <c r="I218" i="55"/>
  <c r="K213" i="55"/>
  <c r="J213" i="55"/>
  <c r="I213" i="55"/>
  <c r="K208" i="55"/>
  <c r="J208" i="55"/>
  <c r="I208" i="55"/>
  <c r="K203" i="55"/>
  <c r="J203" i="55"/>
  <c r="I203" i="55"/>
  <c r="K198" i="55"/>
  <c r="J198" i="55"/>
  <c r="I198" i="55"/>
  <c r="K193" i="55"/>
  <c r="J193" i="55"/>
  <c r="I193" i="55"/>
  <c r="K188" i="55"/>
  <c r="J188" i="55"/>
  <c r="I188" i="55"/>
  <c r="K183" i="55"/>
  <c r="J183" i="55"/>
  <c r="I183" i="55"/>
  <c r="K178" i="55"/>
  <c r="J178" i="55"/>
  <c r="I178" i="55"/>
  <c r="K173" i="55"/>
  <c r="I173" i="55"/>
  <c r="K168" i="55"/>
  <c r="I168" i="55"/>
  <c r="K163" i="55"/>
  <c r="I163" i="55"/>
  <c r="K158" i="55"/>
  <c r="I158" i="55"/>
  <c r="K153" i="55"/>
  <c r="J153" i="55"/>
  <c r="I153" i="55"/>
  <c r="K148" i="55"/>
  <c r="J148" i="55"/>
  <c r="I148" i="55"/>
  <c r="K143" i="55"/>
  <c r="J143" i="55"/>
  <c r="I143" i="55"/>
  <c r="K138" i="55"/>
  <c r="J138" i="55"/>
  <c r="I138" i="55"/>
  <c r="K133" i="55"/>
  <c r="J133" i="55"/>
  <c r="I133" i="55"/>
  <c r="K128" i="55"/>
  <c r="J128" i="55"/>
  <c r="I123" i="55"/>
  <c r="I118" i="55"/>
  <c r="I113" i="55"/>
  <c r="I108" i="55"/>
  <c r="I103" i="55"/>
  <c r="K102" i="55"/>
  <c r="J102" i="55"/>
  <c r="I102" i="55"/>
  <c r="I101" i="55"/>
  <c r="K100" i="55"/>
  <c r="J100" i="55"/>
  <c r="I100" i="55"/>
  <c r="K99" i="55"/>
  <c r="J99" i="55"/>
  <c r="I99" i="55"/>
  <c r="K93" i="55"/>
  <c r="J93" i="55"/>
  <c r="I93" i="55"/>
  <c r="K88" i="55"/>
  <c r="J88" i="55"/>
  <c r="I88" i="55"/>
  <c r="K83" i="55"/>
  <c r="J83" i="55"/>
  <c r="I83" i="55"/>
  <c r="K78" i="55"/>
  <c r="J78" i="55"/>
  <c r="I78" i="55"/>
  <c r="K77" i="55"/>
  <c r="J77" i="55"/>
  <c r="I77" i="55"/>
  <c r="K76" i="55"/>
  <c r="J76" i="55"/>
  <c r="I76" i="55"/>
  <c r="K75" i="55"/>
  <c r="J75" i="55"/>
  <c r="I75" i="55"/>
  <c r="K74" i="55"/>
  <c r="J74" i="55"/>
  <c r="I74" i="55"/>
  <c r="K68" i="55"/>
  <c r="J68" i="55"/>
  <c r="I68" i="55"/>
  <c r="K63" i="55"/>
  <c r="J63" i="55"/>
  <c r="I63" i="55"/>
  <c r="K62" i="55"/>
  <c r="J62" i="55"/>
  <c r="I62" i="55"/>
  <c r="K61" i="55"/>
  <c r="J61" i="55"/>
  <c r="I61" i="55"/>
  <c r="K60" i="55"/>
  <c r="J60" i="55"/>
  <c r="I60" i="55"/>
  <c r="K59" i="55"/>
  <c r="J59" i="55"/>
  <c r="I59" i="55"/>
  <c r="K53" i="55"/>
  <c r="J53" i="55"/>
  <c r="I53" i="55"/>
  <c r="K52" i="55"/>
  <c r="J52" i="55"/>
  <c r="I52" i="55"/>
  <c r="K51" i="55"/>
  <c r="J51" i="55"/>
  <c r="I51" i="55"/>
  <c r="J50" i="55"/>
  <c r="I50" i="55"/>
  <c r="K47" i="55"/>
  <c r="J47" i="55"/>
  <c r="I47" i="55"/>
  <c r="K46" i="55"/>
  <c r="J46" i="55"/>
  <c r="I46" i="55"/>
  <c r="J45" i="55"/>
  <c r="I34" i="55"/>
  <c r="K32" i="55"/>
  <c r="J32" i="55"/>
  <c r="I32" i="55"/>
  <c r="K31" i="55"/>
  <c r="J31" i="55"/>
  <c r="I31" i="55"/>
  <c r="I26" i="55"/>
  <c r="K25" i="55"/>
  <c r="I1729" i="55" l="1"/>
  <c r="I1146" i="55"/>
  <c r="I36" i="55" s="1"/>
  <c r="J749" i="55"/>
  <c r="J748" i="55" s="1"/>
  <c r="I1832" i="55"/>
  <c r="I290" i="55"/>
  <c r="K1764" i="55"/>
  <c r="I1699" i="55"/>
  <c r="I1739" i="55"/>
  <c r="K1769" i="55"/>
  <c r="J758" i="55"/>
  <c r="J1719" i="55"/>
  <c r="I1147" i="55"/>
  <c r="I37" i="55" s="1"/>
  <c r="K1709" i="55"/>
  <c r="I1719" i="55"/>
  <c r="J1318" i="55"/>
  <c r="K1319" i="55"/>
  <c r="K1452" i="55"/>
  <c r="J1452" i="55"/>
  <c r="J1709" i="55"/>
  <c r="K1320" i="55"/>
  <c r="K1312" i="55" s="1"/>
  <c r="J1739" i="55"/>
  <c r="K1979" i="55"/>
  <c r="K936" i="55"/>
  <c r="J1324" i="55"/>
  <c r="J30" i="55" s="1"/>
  <c r="K1809" i="55"/>
  <c r="J1834" i="55"/>
  <c r="K1834" i="55"/>
  <c r="J1929" i="55"/>
  <c r="J934" i="55"/>
  <c r="K935" i="55"/>
  <c r="I937" i="55"/>
  <c r="J1204" i="55"/>
  <c r="J1729" i="55"/>
  <c r="J1749" i="55"/>
  <c r="J1764" i="55"/>
  <c r="K2020" i="55"/>
  <c r="K2019" i="55" s="1"/>
  <c r="I1145" i="55"/>
  <c r="I35" i="55" s="1"/>
  <c r="K1147" i="55"/>
  <c r="K37" i="55" s="1"/>
  <c r="K1146" i="55"/>
  <c r="K36" i="55" s="1"/>
  <c r="I1149" i="55"/>
  <c r="J1147" i="55"/>
  <c r="J37" i="55" s="1"/>
  <c r="K964" i="55"/>
  <c r="K963" i="55" s="1"/>
  <c r="K2094" i="55"/>
  <c r="K44" i="55"/>
  <c r="K43" i="55" s="1"/>
  <c r="K758" i="55"/>
  <c r="I1834" i="55"/>
  <c r="I58" i="55"/>
  <c r="J58" i="55"/>
  <c r="K73" i="55"/>
  <c r="I243" i="55"/>
  <c r="J243" i="55"/>
  <c r="I568" i="55"/>
  <c r="I934" i="55"/>
  <c r="J935" i="55"/>
  <c r="K1145" i="55"/>
  <c r="K35" i="55" s="1"/>
  <c r="J1144" i="55"/>
  <c r="J34" i="55" s="1"/>
  <c r="I1318" i="55"/>
  <c r="I1311" i="55" s="1"/>
  <c r="K1689" i="55"/>
  <c r="K1729" i="55"/>
  <c r="K1749" i="55"/>
  <c r="K1759" i="55"/>
  <c r="I1809" i="55"/>
  <c r="J1809" i="55"/>
  <c r="J1830" i="55"/>
  <c r="I588" i="55"/>
  <c r="J1759" i="55"/>
  <c r="I1929" i="55"/>
  <c r="I2139" i="55"/>
  <c r="K973" i="55"/>
  <c r="J1103" i="55"/>
  <c r="K1144" i="55"/>
  <c r="K34" i="55" s="1"/>
  <c r="J1146" i="55"/>
  <c r="J36" i="55" s="1"/>
  <c r="J1169" i="55"/>
  <c r="I1320" i="55"/>
  <c r="I1312" i="55" s="1"/>
  <c r="K1719" i="55"/>
  <c r="K1739" i="55"/>
  <c r="I1769" i="55"/>
  <c r="K1831" i="55"/>
  <c r="K1829" i="55" s="1"/>
  <c r="I1979" i="55"/>
  <c r="I23" i="55"/>
  <c r="I1830" i="55"/>
  <c r="K1929" i="55"/>
  <c r="I2020" i="55"/>
  <c r="I2019" i="55" s="1"/>
  <c r="J2139" i="55"/>
  <c r="J1831" i="55"/>
  <c r="J1769" i="55"/>
  <c r="K1318" i="55"/>
  <c r="K1311" i="55" s="1"/>
  <c r="J1319" i="55"/>
  <c r="J1699" i="55"/>
  <c r="I1709" i="55"/>
  <c r="I39" i="55"/>
  <c r="I38" i="55" s="1"/>
  <c r="J1979" i="55"/>
  <c r="I2099" i="55"/>
  <c r="K2139" i="55"/>
  <c r="I619" i="55"/>
  <c r="I620" i="55"/>
  <c r="I935" i="55"/>
  <c r="J936" i="55"/>
  <c r="K937" i="55"/>
  <c r="J1194" i="55"/>
  <c r="K1214" i="55"/>
  <c r="J2020" i="55"/>
  <c r="J2019" i="55" s="1"/>
  <c r="I2096" i="55"/>
  <c r="I45" i="55" s="1"/>
  <c r="I43" i="55" s="1"/>
  <c r="J28" i="55"/>
  <c r="K58" i="55"/>
  <c r="I73" i="55"/>
  <c r="I49" i="55" s="1"/>
  <c r="K243" i="55"/>
  <c r="I289" i="55"/>
  <c r="I749" i="55"/>
  <c r="I748" i="55" s="1"/>
  <c r="I964" i="55"/>
  <c r="I963" i="55" s="1"/>
  <c r="J1145" i="55"/>
  <c r="J35" i="55" s="1"/>
  <c r="J1224" i="55"/>
  <c r="I1452" i="55"/>
  <c r="I1689" i="55"/>
  <c r="J1689" i="55"/>
  <c r="K1699" i="55"/>
  <c r="I1831" i="55"/>
  <c r="I2179" i="55"/>
  <c r="J49" i="55"/>
  <c r="J48" i="55" s="1"/>
  <c r="J714" i="55"/>
  <c r="J713" i="55" s="1"/>
  <c r="K934" i="55"/>
  <c r="I936" i="55"/>
  <c r="J937" i="55"/>
  <c r="I1214" i="55"/>
  <c r="J1214" i="55"/>
  <c r="I1319" i="55"/>
  <c r="J1320" i="55"/>
  <c r="J1312" i="55" s="1"/>
  <c r="I1679" i="55"/>
  <c r="J2095" i="55"/>
  <c r="J98" i="55"/>
  <c r="K23" i="55"/>
  <c r="K289" i="55"/>
  <c r="K288" i="55" s="1"/>
  <c r="J298" i="55"/>
  <c r="J289" i="55"/>
  <c r="J288" i="55" s="1"/>
  <c r="K619" i="55"/>
  <c r="K618" i="55" s="1"/>
  <c r="K749" i="55"/>
  <c r="K748" i="55" s="1"/>
  <c r="J973" i="55"/>
  <c r="J964" i="55"/>
  <c r="J963" i="55" s="1"/>
  <c r="J1244" i="55"/>
  <c r="J1235" i="55"/>
  <c r="J1234" i="55" s="1"/>
  <c r="K1679" i="55"/>
  <c r="J1679" i="55"/>
  <c r="J73" i="55"/>
  <c r="I98" i="55"/>
  <c r="K98" i="55"/>
  <c r="I758" i="55"/>
  <c r="I1083" i="55"/>
  <c r="I1103" i="55"/>
  <c r="K1103" i="55"/>
  <c r="I1224" i="55"/>
  <c r="I1327" i="55"/>
  <c r="I1382" i="55"/>
  <c r="K40" i="55"/>
  <c r="J41" i="55"/>
  <c r="J23" i="55"/>
  <c r="I1184" i="55"/>
  <c r="K1184" i="55"/>
  <c r="J1184" i="55"/>
  <c r="I1194" i="55"/>
  <c r="K1194" i="55"/>
  <c r="I1204" i="55"/>
  <c r="K1204" i="55"/>
  <c r="K1224" i="55"/>
  <c r="I1235" i="55"/>
  <c r="I1234" i="55" s="1"/>
  <c r="K1235" i="55"/>
  <c r="K1234" i="55" s="1"/>
  <c r="I1317" i="55"/>
  <c r="I1322" i="55"/>
  <c r="K1322" i="55"/>
  <c r="I1669" i="55"/>
  <c r="K1669" i="55"/>
  <c r="J1669" i="55"/>
  <c r="I28" i="55"/>
  <c r="K28" i="55"/>
  <c r="J1362" i="55"/>
  <c r="J1361" i="55" s="1"/>
  <c r="J1360" i="55" s="1"/>
  <c r="J1359" i="55" s="1"/>
  <c r="J1357" i="55" s="1"/>
  <c r="J1328" i="55"/>
  <c r="K1357" i="55"/>
  <c r="K1328" i="55"/>
  <c r="K49" i="55"/>
  <c r="J1322" i="55" l="1"/>
  <c r="K21" i="55"/>
  <c r="I33" i="55"/>
  <c r="I1143" i="55"/>
  <c r="I288" i="55"/>
  <c r="J21" i="55"/>
  <c r="J1829" i="55"/>
  <c r="I21" i="55"/>
  <c r="I14" i="55" s="1"/>
  <c r="K20" i="55"/>
  <c r="K13" i="55" s="1"/>
  <c r="J1311" i="55"/>
  <c r="K933" i="55"/>
  <c r="K14" i="55"/>
  <c r="I618" i="55"/>
  <c r="K19" i="55"/>
  <c r="K12" i="55" s="1"/>
  <c r="K33" i="55"/>
  <c r="J14" i="55"/>
  <c r="J33" i="55"/>
  <c r="K1143" i="55"/>
  <c r="J1143" i="55"/>
  <c r="I1829" i="55"/>
  <c r="J20" i="55"/>
  <c r="J13" i="55" s="1"/>
  <c r="J933" i="55"/>
  <c r="J19" i="55"/>
  <c r="J12" i="55" s="1"/>
  <c r="J1153" i="55"/>
  <c r="J1149" i="55" s="1"/>
  <c r="J39" i="55" s="1"/>
  <c r="J38" i="55" s="1"/>
  <c r="I2094" i="55"/>
  <c r="I20" i="55"/>
  <c r="I13" i="55" s="1"/>
  <c r="I933" i="55"/>
  <c r="J44" i="55"/>
  <c r="J43" i="55" s="1"/>
  <c r="J2094" i="55"/>
  <c r="J619" i="55"/>
  <c r="J618" i="55" s="1"/>
  <c r="I19" i="55"/>
  <c r="I12" i="55" s="1"/>
  <c r="K1153" i="55"/>
  <c r="K1149" i="55" s="1"/>
  <c r="K39" i="55" s="1"/>
  <c r="K38" i="55" s="1"/>
  <c r="I1310" i="55"/>
  <c r="I1309" i="55" s="1"/>
  <c r="I1316" i="55"/>
  <c r="K48" i="55"/>
  <c r="K1327" i="55"/>
  <c r="K1317" i="55"/>
  <c r="J1317" i="55"/>
  <c r="J1327" i="55"/>
  <c r="I18" i="55"/>
  <c r="I48" i="55"/>
  <c r="K1316" i="55" l="1"/>
  <c r="K1310" i="55"/>
  <c r="K1309" i="55" s="1"/>
  <c r="I11" i="55"/>
  <c r="I10" i="55" s="1"/>
  <c r="I17" i="55"/>
  <c r="J1310" i="55"/>
  <c r="J1309" i="55" s="1"/>
  <c r="J1316" i="55"/>
  <c r="J18" i="55"/>
  <c r="K18" i="55"/>
  <c r="J17" i="55" l="1"/>
  <c r="J11" i="55"/>
  <c r="J10" i="55" s="1"/>
  <c r="K11" i="55"/>
  <c r="K10" i="55" s="1"/>
  <c r="K17" i="55"/>
</calcChain>
</file>

<file path=xl/sharedStrings.xml><?xml version="1.0" encoding="utf-8"?>
<sst xmlns="http://schemas.openxmlformats.org/spreadsheetml/2006/main" count="3544" uniqueCount="1044">
  <si>
    <t xml:space="preserve">Контрольное событие 11.4.3 Проведение областного конкурса профессионального  мастерства «Лучший клубный работник» </t>
  </si>
  <si>
    <t xml:space="preserve">10.1.1 «Модернизация театров юного зрителя и театров кукол» </t>
  </si>
  <si>
    <t>10.1.2 «Государственная поддержка отрасли культуры (создание и модернизация учреждений культурно-досугового типа в сельской местности)»</t>
  </si>
  <si>
    <t>Региональный проект 10.1 
«Культурная среда» (в целях выполнения задач федерального проекта «Культурная среда»)</t>
  </si>
  <si>
    <t xml:space="preserve">ГАУК «Саратовский историко-патриотический комплекс «Музей боевой и трудовой славы»                    </t>
  </si>
  <si>
    <t xml:space="preserve">ГУК «Саратовский областной музей краеведения»        </t>
  </si>
  <si>
    <t>Подпрограмма 2 «Театры»</t>
  </si>
  <si>
    <t>ГАУК СО «Драматический театр города Вольска»</t>
  </si>
  <si>
    <t>ГАУК «Саратовский театр кукол «Теремок»</t>
  </si>
  <si>
    <t>Основное мероприятие 2.7. «Поддержка творческой деятельности и техническое оснащение детских и кукольных театров»</t>
  </si>
  <si>
    <t xml:space="preserve">Контрольное событие 4.4.1
Организация и проведение работ по обеспечению: соблюдения необходимых режимов хранения книжных фондов, учет библиотечных фондов, отбор и оцифровка изданий редкого фонда библиотеки для формирования электронной коллекции
</t>
  </si>
  <si>
    <t>Контрольное событие 6.2.2 Проведение фестиваля эстрадного танца всех стилей и направлений «Ритмы нового века»</t>
  </si>
  <si>
    <t>6.2.10.</t>
  </si>
  <si>
    <t>6.6.3</t>
  </si>
  <si>
    <t>6.6.4</t>
  </si>
  <si>
    <t>6.6.5</t>
  </si>
  <si>
    <t>6.6.6</t>
  </si>
  <si>
    <t>4.5.</t>
  </si>
  <si>
    <t xml:space="preserve">ГАУК «Саратовский государственный академический театр драмы им. И.А.Слонова»   </t>
  </si>
  <si>
    <t xml:space="preserve">ГАУК «Саратовский академический театр оперы и балета»                                                                  </t>
  </si>
  <si>
    <t>2.5.3.</t>
  </si>
  <si>
    <t xml:space="preserve">ГАУК  «Саратовская областная филармония им.А.Шнитке»                                      </t>
  </si>
  <si>
    <t>Контрольное событие 2.7.3 Поддержка творческой деятельности и техническое оснащение театра</t>
  </si>
  <si>
    <t>10.1.2</t>
  </si>
  <si>
    <t>10.5.2.</t>
  </si>
  <si>
    <t>10.15.</t>
  </si>
  <si>
    <t>10.15.1.</t>
  </si>
  <si>
    <t xml:space="preserve">Основное мероприятие 10.15 «Строительство пристройки и третьей очереди здания ОГУ «Государственный архив Саратовской области» 
</t>
  </si>
  <si>
    <t>10.16.</t>
  </si>
  <si>
    <t>10.16.1.</t>
  </si>
  <si>
    <t>10.17.</t>
  </si>
  <si>
    <t>10.17.1.</t>
  </si>
  <si>
    <t xml:space="preserve">ГАУК «Саратовский историко-патриотический комплекс «Музей боевой и трудовой славы»             </t>
  </si>
  <si>
    <t xml:space="preserve"> ГУК «Государственный музей К.А. Федина»                              </t>
  </si>
  <si>
    <t>местные бюджеты (прогноз)</t>
  </si>
  <si>
    <t>федеральный бюджет (прогнозно)</t>
  </si>
  <si>
    <t xml:space="preserve">Министерство культуры области органы местного самоуправления (по согласованию) </t>
  </si>
  <si>
    <t xml:space="preserve">Основное мероприятие 12.1   «Организация и проведение областных мероприятий, посвящённых государственным праздникам, значимым событиям общества, российской культуры и развитие культурного сотрудничества» </t>
  </si>
  <si>
    <t>Контрольное событие 4.4.2
Реставрация документального фонда библиотеки</t>
  </si>
  <si>
    <t>2.4.4</t>
  </si>
  <si>
    <t xml:space="preserve">Контрольное событие 11.4.8 Государственная поддержка лучших сельских учреждений культуры
</t>
  </si>
  <si>
    <t>Контрольное событие 11.4.9 Государственная поддержка лучших работников сельских учреждений культуры</t>
  </si>
  <si>
    <t>Основное мероприятие 10.18 «г.Маркс. Культурно-зрелищный комплекс для детской цирковой студии «Арт-Алле»</t>
  </si>
  <si>
    <t>Контрольное событие 10.18.1 Выполнение работ по корректировке проектной и рабочей документации объекта</t>
  </si>
  <si>
    <t>10.18.1.</t>
  </si>
  <si>
    <t>13.1.1.</t>
  </si>
  <si>
    <t>13.10.</t>
  </si>
  <si>
    <t>Основное мероприятие 13.10 «Организация мероприятий, направленных на популяризацию социального и исторического наследия российского казачества в Саратовской области».</t>
  </si>
  <si>
    <t xml:space="preserve">«Культура Саратовской области»     </t>
  </si>
  <si>
    <t xml:space="preserve"> ГУК «Государственный музей К.А. Федина»             </t>
  </si>
  <si>
    <t>Контрольное событие 1.5.2  Проведение Кассилевских чтений</t>
  </si>
  <si>
    <t>2.2.15</t>
  </si>
  <si>
    <t>2.2.16</t>
  </si>
  <si>
    <t>3.4.2</t>
  </si>
  <si>
    <t>Контрольное мероприятие 3.4.2 Концертное обслуживание населения муниципальных районов области</t>
  </si>
  <si>
    <t>4.3.14</t>
  </si>
  <si>
    <t>4.3.15</t>
  </si>
  <si>
    <t>4.3.16</t>
  </si>
  <si>
    <t>6.2.8.</t>
  </si>
  <si>
    <t>6.2.11.</t>
  </si>
  <si>
    <t>6.2.13.</t>
  </si>
  <si>
    <t>6.2.15</t>
  </si>
  <si>
    <t>11.4.1</t>
  </si>
  <si>
    <t xml:space="preserve">Контрольное событие 11.4.1 Проведение областного конкурса  профессионального мастерства «Лучший музейный работник года» </t>
  </si>
  <si>
    <t>11.4.2</t>
  </si>
  <si>
    <t>Контрольное событие   11.4.2 Проведение областного  конкурса профессионального мастерства  «Лучший библиотекарь года»</t>
  </si>
  <si>
    <t xml:space="preserve">некоммерческие организации </t>
  </si>
  <si>
    <t>некоммерческие организации</t>
  </si>
  <si>
    <t>Контрольное событие 2.6.1. Поддержка творческой деятельности и укрепление материально-технической базы театра</t>
  </si>
  <si>
    <t>Контрольное событие 2.6.2.  Поддержка творческой деятельности и укрепление материально-технической базы театра</t>
  </si>
  <si>
    <t>министерство строительства и жилищно-коммунального хозяйства области, ГКУ СО «Управление капитального строительства»</t>
  </si>
  <si>
    <t>Контрольное событие 10.16.1  Оснащение музыкальными инструментами детских школ искусств</t>
  </si>
  <si>
    <t xml:space="preserve">Основное мероприятие 10.16 «Укрепление материально-технической базы и оснащение оборудованием детских школ искусств» 
</t>
  </si>
  <si>
    <t>Контрольное событие 10.17.1 Техническое оснащение и содержание виртуальных концертных залов</t>
  </si>
  <si>
    <t xml:space="preserve">Основное мероприятие 10.17 «Поддержка виртуальных концертных залов» 
</t>
  </si>
  <si>
    <t>Контрольное событие 10.12.1 Обеспечение развития и укрепления материально-технической базы домов культуры в населенных пунктах с числом жителей до 50 тысяч человек</t>
  </si>
  <si>
    <t>Контрольное событие 9.2.4 «Организация и проведение Межрегиональной творческой школы «Волжская радуга»</t>
  </si>
  <si>
    <t>2.2.2</t>
  </si>
  <si>
    <t>2.2.3</t>
  </si>
  <si>
    <t>1.1</t>
  </si>
  <si>
    <t>1.2</t>
  </si>
  <si>
    <t>Основное мероприятие 8.1 «Обеспечение сохранности, учета документов и предоставление пользователям архивной информации»</t>
  </si>
  <si>
    <t>12.1.12.</t>
  </si>
  <si>
    <t>Основное мероприятие 1.1 «Оказание государственных услуг населению музеями»</t>
  </si>
  <si>
    <t>Основное мероприятие 2.1  «Оказание государственных услуг населению театрами»</t>
  </si>
  <si>
    <t>Основное мероприятие 3.1 Оказание государственных услуг населению концертными организациями и коллективами</t>
  </si>
  <si>
    <t xml:space="preserve">Основное мероприятие 5.1 Оказание государственных услуг населению областными образовательными организациями в сфере культуры
</t>
  </si>
  <si>
    <t>Основное мероприятие 6.1 Оказание государственных услуг населению культурно-досуговыми учреждениями</t>
  </si>
  <si>
    <t>Основное мероприятие 7.1 «Выполнение государственных работ в области охраны объектов культурного наследия области»</t>
  </si>
  <si>
    <t>Основное событие 9.3. «Обеспечение поддержки творчески одаренных детей, молодежи и их преподавателей»</t>
  </si>
  <si>
    <t>Контрольное событие 4.2.1. 
Комплектование фондов изданиями для детей и подростков на традиционных и нетрадиционных носителях»</t>
  </si>
  <si>
    <t xml:space="preserve">Контрольное событие 4.2.2. 
Комплектование  фондов ГУК «Областная специальная библиотека для слепых» и ее филиалов изданиями, в т.ч. на специальных носителях </t>
  </si>
  <si>
    <t>10.13.</t>
  </si>
  <si>
    <t>10.13.1</t>
  </si>
  <si>
    <t>министерство культуры области</t>
  </si>
  <si>
    <t xml:space="preserve">Основное мероприятие 10.19 «Сбор и обобщение информации о качестве условий оказания услуг организациями в сфере культуры»
</t>
  </si>
  <si>
    <t xml:space="preserve">Контрольное событие 10.19.1 Проведение независимой оценки качества условий оказания услуг организациями в сфере культуры
</t>
  </si>
  <si>
    <t>2.5.5.</t>
  </si>
  <si>
    <t xml:space="preserve">Основное мероприятие 4.1 «Оказание государственных услуг населению библиотеками»
</t>
  </si>
  <si>
    <t>ГУК «Областная библиотека для детей и юношества им.А.С. Пушкина»</t>
  </si>
  <si>
    <t xml:space="preserve">Основное мероприятие 4.5 «Подключение к интернету общедоступных библиотек области»
</t>
  </si>
  <si>
    <t>Контрольное событие 6.2.1 Проведение областного фестиваля патриотической песни «Победы негасимый свет»</t>
  </si>
  <si>
    <t>ГАУК «Саратовский областной центр народного творчества имени Л.А. Руслановой»</t>
  </si>
  <si>
    <t>Основное мероприятие 6.3.«Организация участия специалистов областных творческих коллективов и их исполнителей в областных, межрегиональных, всероссийских и международных мероприятиях»</t>
  </si>
  <si>
    <t>ГАУК «Саратовский областной центр народного творчество имени Л.А. Руслановой»</t>
  </si>
  <si>
    <t xml:space="preserve">Основное мероприятие 6.5 «Организация, проведение и участие государственных учреждений культурно-досугового типа в областных, межрегиональных, всероссийских и международных киномероприятиях»
</t>
  </si>
  <si>
    <t>ГПОУ «Саратовское художественное училище имени А.П.Боголюбова (техникум)»</t>
  </si>
  <si>
    <t>Основное мероприятие 10.13 «Исторический парк «Россия. Моя история»</t>
  </si>
  <si>
    <t xml:space="preserve">министерство культуры области, благотворительный фонд содействия деятельности в сфере культуры и искусства «Звезда»
</t>
  </si>
  <si>
    <t>Контрольное событие 10.13.1 Создание Исторического парка «Россия. Моя история»</t>
  </si>
  <si>
    <t>Подпрограмма 11 «Развитие кадрового потенциала сферы культуры»</t>
  </si>
  <si>
    <t>2.3.8</t>
  </si>
  <si>
    <t>11.4.4.</t>
  </si>
  <si>
    <t>11.4.5.</t>
  </si>
  <si>
    <t>2.3.6</t>
  </si>
  <si>
    <t>2.3.11</t>
  </si>
  <si>
    <t>3.3.3</t>
  </si>
  <si>
    <t xml:space="preserve">ГАУК «Саратовская областная филармония им.А.Шнитке»     </t>
  </si>
  <si>
    <t>10.6.3.</t>
  </si>
  <si>
    <t>9.1.</t>
  </si>
  <si>
    <t>11.2.</t>
  </si>
  <si>
    <t>Основное мероприятие 11.3 Создание системы профессиональной ориентации молодежи, направленной на повышение привлекательности профессий в сфере культуры</t>
  </si>
  <si>
    <t>12.</t>
  </si>
  <si>
    <t>Подпрограмма 12 «Популяризация культурных традиций»</t>
  </si>
  <si>
    <t>12.1.</t>
  </si>
  <si>
    <t>12.1.1.</t>
  </si>
  <si>
    <t xml:space="preserve">Контрольное событие 12.1.1  Обеспечение культурных программ в рамках официальных мероприятий Правительства Саратовской области  </t>
  </si>
  <si>
    <t>12.1.2.</t>
  </si>
  <si>
    <t>12.1.3.</t>
  </si>
  <si>
    <t>12.1.4.</t>
  </si>
  <si>
    <t>12.1.5.</t>
  </si>
  <si>
    <t>12.1.6.</t>
  </si>
  <si>
    <t>12.1.7.</t>
  </si>
  <si>
    <t>12.1.8.</t>
  </si>
  <si>
    <t>12.1.9.</t>
  </si>
  <si>
    <t>12.1.10.</t>
  </si>
  <si>
    <t>12.1.11.</t>
  </si>
  <si>
    <t>12.1.13.</t>
  </si>
  <si>
    <t>13.</t>
  </si>
  <si>
    <t>13.1.</t>
  </si>
  <si>
    <t>13.2.</t>
  </si>
  <si>
    <t>13.4.</t>
  </si>
  <si>
    <t xml:space="preserve"> 4.4.</t>
  </si>
  <si>
    <t xml:space="preserve">всего </t>
  </si>
  <si>
    <t xml:space="preserve"> 4.4.2.</t>
  </si>
  <si>
    <t>5.4</t>
  </si>
  <si>
    <t>Основное мероприятие 5.4. «Обеспечение образовательных организаций сферы культуры средствами, направленными на обязательное повышение квалификации педагогических работников в установленные законом сроки»</t>
  </si>
  <si>
    <t>ГАУ ДПО "Саратовский областной учебно-методический центр"</t>
  </si>
  <si>
    <t>Основное мероприятие 5.5 «Обеспечение социальных гарантий участников образовательного процесса областных образовательных организаций»</t>
  </si>
  <si>
    <t>5.</t>
  </si>
  <si>
    <t>10.</t>
  </si>
  <si>
    <t>10.1.</t>
  </si>
  <si>
    <t>Основное мероприятие 10.1 «Укрепление материально-технической базы областных учреждений музейного типа»</t>
  </si>
  <si>
    <t>10.2.</t>
  </si>
  <si>
    <t>Подпрограмма 4 «Библиотеки»</t>
  </si>
  <si>
    <t>3.</t>
  </si>
  <si>
    <t>4.3.10.</t>
  </si>
  <si>
    <t>4.3.11.</t>
  </si>
  <si>
    <t>Подпрограмма 5 «Система образования в сфере культуры»</t>
  </si>
  <si>
    <t>5.1</t>
  </si>
  <si>
    <t>5.2</t>
  </si>
  <si>
    <t xml:space="preserve">Основное мероприятие 5.2. «Введение новых специальностей (специализаций) в областных профессиональных образовательных организациях» </t>
  </si>
  <si>
    <t>5.3</t>
  </si>
  <si>
    <t>Основное мероприятие 5.3. «Разработка и внедрение новых программ повышения квалификации педагогических работников и других специалистов областных учреждений сферы культуры, проведение семинаров, мастер-классов, тренингов и других подобных мероприятий»</t>
  </si>
  <si>
    <t>2.2.9</t>
  </si>
  <si>
    <t>2.2.10</t>
  </si>
  <si>
    <t>2.2.11</t>
  </si>
  <si>
    <t>Основное мероприятие 10.2 «Укрепление материально-технической базы областных театров»</t>
  </si>
  <si>
    <t>10.2.1.</t>
  </si>
  <si>
    <t>10.2.2.</t>
  </si>
  <si>
    <t>10.3.</t>
  </si>
  <si>
    <t>10.4.</t>
  </si>
  <si>
    <t>10.5.</t>
  </si>
  <si>
    <t>10.5.1.</t>
  </si>
  <si>
    <t>Основное мероприятие 10.3 «Укрепление материально-технической базы областных концертных организаций»</t>
  </si>
  <si>
    <t>Основное мероприятие 10.4 «Укрепление материально-технической базы областных учреждений библиотечного типа»</t>
  </si>
  <si>
    <t>Основное мероприятие 10.5 «Укрепление материально-технической базы областных организаций образования в сфере культуры»</t>
  </si>
  <si>
    <t>Подпрограмма 13 «Гармонизация межнациональных отношений и этнокультурное развитие народов Саратовской области».</t>
  </si>
  <si>
    <t>13.3.</t>
  </si>
  <si>
    <t>Основное мероприятие 13.3 «Организация и проведение мероприятий по профилактике этнополитического и религиозно-политического экстремизма, ксенофобии и нетерпимости».</t>
  </si>
  <si>
    <t>Основное мероприятие 13.5 «Организация и проведение культурно-массовых мероприятий на территории этнографического комплекса «Национальная деревня народов Саратовской области».</t>
  </si>
  <si>
    <t>ГУК «Областная библиотека для детей и юношества им.А.С.Пушкина»</t>
  </si>
  <si>
    <t>ГУК «Областная универсальная научная библиотека»</t>
  </si>
  <si>
    <t>Основное мероприятие 11.4 «Выплата стипендий, грантов и других именных или тематических премий участникам культурного процесса, с целью повышения мотивации к совершенствованию их деятельности и повышения престижности деятельности в сфере культуры»</t>
  </si>
  <si>
    <t xml:space="preserve">ГУК «Саратовский областной музей краеведения» </t>
  </si>
  <si>
    <t>1.5.1.</t>
  </si>
  <si>
    <t>1.5.2.</t>
  </si>
  <si>
    <t>Министерство культуры области</t>
  </si>
  <si>
    <t>местные бюджеты (прогнозно)</t>
  </si>
  <si>
    <t>внебюджетные источники  (прогнозно)</t>
  </si>
  <si>
    <t xml:space="preserve">внебюджетные источники (прогнозно) </t>
  </si>
  <si>
    <t>Основное мероприятие 1.3 «Обеспечение пополнения и комплектования фондов областных музеев новыми уникальными экспонатами»</t>
  </si>
  <si>
    <t>1.3.</t>
  </si>
  <si>
    <t>1.3.1.</t>
  </si>
  <si>
    <t>Контрольное событие 1.3.2 Проведение археологической экспедиции</t>
  </si>
  <si>
    <t>1.3.2.</t>
  </si>
  <si>
    <t>1.3.3.</t>
  </si>
  <si>
    <t>4.1.</t>
  </si>
  <si>
    <t>4.2.</t>
  </si>
  <si>
    <t>4.2.1.</t>
  </si>
  <si>
    <t>4.2.2.</t>
  </si>
  <si>
    <t>4.2.3.</t>
  </si>
  <si>
    <t>4.3.</t>
  </si>
  <si>
    <t>4.3.2.</t>
  </si>
  <si>
    <t>4.3.3.</t>
  </si>
  <si>
    <t>4.3.6.</t>
  </si>
  <si>
    <t>4.4.1.</t>
  </si>
  <si>
    <t>6.</t>
  </si>
  <si>
    <t>6.1.</t>
  </si>
  <si>
    <t>6.2.</t>
  </si>
  <si>
    <t>6.2.1.</t>
  </si>
  <si>
    <t>6.2.2.</t>
  </si>
  <si>
    <t>6.2.5.</t>
  </si>
  <si>
    <t>6.2.6.</t>
  </si>
  <si>
    <t>6.2.7.</t>
  </si>
  <si>
    <t>6.3.</t>
  </si>
  <si>
    <t>6.4.</t>
  </si>
  <si>
    <t>6.4.1.</t>
  </si>
  <si>
    <t>6.5.</t>
  </si>
  <si>
    <t>6.5.2.</t>
  </si>
  <si>
    <t>6.5.3.</t>
  </si>
  <si>
    <t>6.6.</t>
  </si>
  <si>
    <t>6.6.1.</t>
  </si>
  <si>
    <t>в том числе по исполнителям</t>
  </si>
  <si>
    <t xml:space="preserve">Министерство культуры области </t>
  </si>
  <si>
    <t>Подпрограмма 6 «Культурно-досуговые учреждения»</t>
  </si>
  <si>
    <t>Основное мероприятие 6.2 «Организация, проведение и участие областных государственных учреждений культуры в областных, межрегиональных, всероссийских и международных фестивалях, праздниках, выставках»</t>
  </si>
  <si>
    <t xml:space="preserve">ГАУК «Саратовский областной Дом работников искусств» </t>
  </si>
  <si>
    <t>Основное мероприятие 6.4  Организация и пополнение фильмофонда ГАУК «Саратовский областной методический киновидеоцентр»</t>
  </si>
  <si>
    <t xml:space="preserve">ГАУК «Саратовский областной методический киновидеоцентр» </t>
  </si>
  <si>
    <t>Основное мероприятие 6.6 Организация и проведение мероприятий по популяризации народного творчества и культурно-досуговой деятельности</t>
  </si>
  <si>
    <t xml:space="preserve">Основное мероприятие 4.2 «Комплектование фондов библиотек области» </t>
  </si>
  <si>
    <t>ГУК «Саратовский областной Дом работников искусств»</t>
  </si>
  <si>
    <t>10.1.1</t>
  </si>
  <si>
    <t>10.4.3.</t>
  </si>
  <si>
    <t>9.2.3.</t>
  </si>
  <si>
    <t>9.2.4.</t>
  </si>
  <si>
    <t>9.</t>
  </si>
  <si>
    <t>9.2</t>
  </si>
  <si>
    <t>9.2.1.</t>
  </si>
  <si>
    <t>9.2.2.</t>
  </si>
  <si>
    <t>9.2.6.</t>
  </si>
  <si>
    <t>9.3.1.</t>
  </si>
  <si>
    <t>9.3.2.</t>
  </si>
  <si>
    <t>1.5.4.</t>
  </si>
  <si>
    <t>3.4.1</t>
  </si>
  <si>
    <t>Контрольное мероприятие 3.4.1 Концертное обслуживание населения муниципальных районов области</t>
  </si>
  <si>
    <t>3.5.</t>
  </si>
  <si>
    <t>Основное мероприятие 3.5. «Организация и проведение мероприятий по популяризации концертной деятельности»</t>
  </si>
  <si>
    <t>3.5.1.</t>
  </si>
  <si>
    <t>3.5.2</t>
  </si>
  <si>
    <t>3.5.3</t>
  </si>
  <si>
    <t>3.5.4</t>
  </si>
  <si>
    <t>4.</t>
  </si>
  <si>
    <t>13.5.</t>
  </si>
  <si>
    <t>13.6.</t>
  </si>
  <si>
    <t>Основное мероприятие 13.6 «Организация мероприятий, направленных на популяризацию социального и исторического наследия российского казачества в Саратовской области»</t>
  </si>
  <si>
    <t>13.7.</t>
  </si>
  <si>
    <t>Основное мероприятие 13.7 «Организация и проведение мониторинга межнациональных отношений и раннего предупреждения межнациональных конфликтов на территории области»</t>
  </si>
  <si>
    <t>Контрольное событие 9.3.1 Выплата губернаторских стипендий одаренным детям</t>
  </si>
  <si>
    <t>10.4.2.</t>
  </si>
  <si>
    <t>Контрольное мероприятие 7.3.1 «Обеспечение мероприятий по выявлению новых объектов культурного наследия»</t>
  </si>
  <si>
    <t>1.5.6.</t>
  </si>
  <si>
    <t>1.5.5.</t>
  </si>
  <si>
    <t>2.</t>
  </si>
  <si>
    <t>Министерство культуры области, органы местного самоуправления (по согласованию)</t>
  </si>
  <si>
    <t>2.1.</t>
  </si>
  <si>
    <t>Основное мероприятие 2.2.  «Создание новых спектаклей в областных театрах»</t>
  </si>
  <si>
    <t>2.2.1.</t>
  </si>
  <si>
    <t>министерство культуры области, органы местного самоуправления (по согласованию)</t>
  </si>
  <si>
    <t xml:space="preserve">Министерство культуры области, органы местного самоуправления (по согласованию) </t>
  </si>
  <si>
    <t xml:space="preserve">органы местного самоуправления (по согласованию) </t>
  </si>
  <si>
    <t>Министерство культуры области органы местного самоуправления (по согласованию)</t>
  </si>
  <si>
    <t>Контрольное событие 6.3.1 Участие областных творческих коллективов и исполнителей  в областных, межрегиональных, всероссийских и международных мероприятиях</t>
  </si>
  <si>
    <t>Управление по охране объектов культурного наследия Правительства Саратовской области</t>
  </si>
  <si>
    <t>4.3.4.</t>
  </si>
  <si>
    <t>4.3.5.</t>
  </si>
  <si>
    <t>6.5.1.</t>
  </si>
  <si>
    <t>1.5.3.</t>
  </si>
  <si>
    <t>Управление делами области Правительства области</t>
  </si>
  <si>
    <t>Контрольное событие 6.4.1 Приобретение киновидеофильмов</t>
  </si>
  <si>
    <t xml:space="preserve">ГУК «Областная универсальная научная библиотека» </t>
  </si>
  <si>
    <t>1.3.4.</t>
  </si>
  <si>
    <t>Основное мероприятие 1.4 «Организация и проведение выставочной деятельности областных музеев на территории Саратовской области, в субъектах Российской Федерации и в зарубежных странах»</t>
  </si>
  <si>
    <t>областной бюджет</t>
  </si>
  <si>
    <t>1.4.</t>
  </si>
  <si>
    <t>ГУК «Саратовский областной музей краеведения»</t>
  </si>
  <si>
    <t xml:space="preserve">ГУК «Саратовский областной музей краеведения»    </t>
  </si>
  <si>
    <t xml:space="preserve">ПЛАН-ГРАФИК </t>
  </si>
  <si>
    <t>Наименование</t>
  </si>
  <si>
    <t>Ответственный исполнитель и ответственный сотрудник</t>
  </si>
  <si>
    <t>Срок начала реализации</t>
  </si>
  <si>
    <t>Срок окончания реализации (дата контрольного события)</t>
  </si>
  <si>
    <t>Объем финансового обеспечения, тыс. рублей</t>
  </si>
  <si>
    <t>№ п/п</t>
  </si>
  <si>
    <t>1.</t>
  </si>
  <si>
    <t>Подпрограмма 1 «Музеи»</t>
  </si>
  <si>
    <t>всего</t>
  </si>
  <si>
    <t xml:space="preserve">областной бюджет </t>
  </si>
  <si>
    <t xml:space="preserve">федеральный бюджет (прогнозно) </t>
  </si>
  <si>
    <t xml:space="preserve">местные бюджеты (прогнозно) </t>
  </si>
  <si>
    <t>Основное мероприятие 1.2 «Обеспечение сохранности музейных предметов и музейных коллекций, находящихся в государственной собственности»</t>
  </si>
  <si>
    <t>1.2.1</t>
  </si>
  <si>
    <t xml:space="preserve">ГУК «Государственный музей К.А. Федина»             </t>
  </si>
  <si>
    <t>11.</t>
  </si>
  <si>
    <t>11.4.</t>
  </si>
  <si>
    <t>11.4.3.</t>
  </si>
  <si>
    <t>11.4.6.</t>
  </si>
  <si>
    <t>Источники финансового обеспечения</t>
  </si>
  <si>
    <t xml:space="preserve">Министерство культуры области                           </t>
  </si>
  <si>
    <t xml:space="preserve">ГУК «Саратовский областной музей краеведения»     </t>
  </si>
  <si>
    <t xml:space="preserve">Министерство культуры области                            </t>
  </si>
  <si>
    <t xml:space="preserve">Министерство культуры области                             </t>
  </si>
  <si>
    <t>Контрольное мероприятие 7.5.1 «Обеспечение проведения историко-культурной экспертизы объектов культурного наследия регионального значения»</t>
  </si>
  <si>
    <t>7.6.1.</t>
  </si>
  <si>
    <t>Контрольное мероприятие 7.6.1 «Популяризация объектов культурного наследия регионального значения»</t>
  </si>
  <si>
    <t xml:space="preserve"> ГАУК «Саратовский областной центр народного творчества имени Л.А. Руслановой»</t>
  </si>
  <si>
    <t>6.3.1</t>
  </si>
  <si>
    <t>Основное мероприятие 4.4  «Организация и проведение мероприятий по сохранности библиотечных фондов государственных библиотек области»</t>
  </si>
  <si>
    <t>ГУК «Областная специальная библиотека для слепых»</t>
  </si>
  <si>
    <t>ГАУК СО  «Дворец культуры «Россия»</t>
  </si>
  <si>
    <t>1.5</t>
  </si>
  <si>
    <t>4.3.8.</t>
  </si>
  <si>
    <t>4.3.9.</t>
  </si>
  <si>
    <t>1.2.2</t>
  </si>
  <si>
    <t>2.3.9</t>
  </si>
  <si>
    <t>2.3.10</t>
  </si>
  <si>
    <t>Основное мероприятие 13.1 «Информационное сопровождение деятельности в сфере общественных, национальных, государственно-конфессиональных отношений и укрепления единства российской нации».</t>
  </si>
  <si>
    <t>Основное мероприятие 13.4 «Организация семинаров (совещаний), дополнительного профессионального образования государственных гражданских и муниципальных служащих, работающих в сфере межнациональных отношений»</t>
  </si>
  <si>
    <t>2.4</t>
  </si>
  <si>
    <t>Основное мероприятие 2.4 «Осуществление гастрольной деятельности областных театров на территории Саратовской области, в субъектах Российской Федерации и в зарубежных странах»</t>
  </si>
  <si>
    <t>2.4.1.</t>
  </si>
  <si>
    <t>2.4.2</t>
  </si>
  <si>
    <t>2.4.3</t>
  </si>
  <si>
    <t>2.5.</t>
  </si>
  <si>
    <t xml:space="preserve">Министерство культуры области                         </t>
  </si>
  <si>
    <t>2.5.1.</t>
  </si>
  <si>
    <t>Подпрограмма 3. «Концертные организации»</t>
  </si>
  <si>
    <t>3.1.</t>
  </si>
  <si>
    <t>3.2.</t>
  </si>
  <si>
    <t>Основное мероприятие 3.2   «Создание областными концертными организациями новых концертных программ»</t>
  </si>
  <si>
    <t>3.2.1</t>
  </si>
  <si>
    <t xml:space="preserve">ГАУК «Саратовская областная филармония им.А.Шнитке»                       </t>
  </si>
  <si>
    <t>3.2.2</t>
  </si>
  <si>
    <t>3.2.3</t>
  </si>
  <si>
    <t>3.2.4</t>
  </si>
  <si>
    <t>3.4.</t>
  </si>
  <si>
    <t>2.2.12</t>
  </si>
  <si>
    <t>2.2.13</t>
  </si>
  <si>
    <t>2.2.14</t>
  </si>
  <si>
    <t>2.3</t>
  </si>
  <si>
    <t>Основное мероприятие 2.3 «Осуществление областными театрами фестивальной деятельности»</t>
  </si>
  <si>
    <t>2.3.1</t>
  </si>
  <si>
    <t xml:space="preserve">ГАУК «Саратовский академический театр оперы и балета»                                                        </t>
  </si>
  <si>
    <t>2.3.2</t>
  </si>
  <si>
    <t>2.3.3</t>
  </si>
  <si>
    <t>ГАУК «Саратовский академический театр юного зрителя им.Ю.П.Киселева»</t>
  </si>
  <si>
    <t>2.3.4</t>
  </si>
  <si>
    <t>2.3.5</t>
  </si>
  <si>
    <t>местный бюджет (прогнозно)</t>
  </si>
  <si>
    <t xml:space="preserve">Подпрограмма 10 «Укрепление материально-технической базы учреждений в сфере культуры» </t>
  </si>
  <si>
    <t xml:space="preserve">Министерство культуры области
</t>
  </si>
  <si>
    <t>2.6.</t>
  </si>
  <si>
    <t>Основное мероприятие 2.6 «Поддержка театров малых городов»</t>
  </si>
  <si>
    <t>Основное мероприятие 2.5 «Организация и проведение мероприятий по популяризации театрального дела»</t>
  </si>
  <si>
    <t>2.6.1</t>
  </si>
  <si>
    <t>2.6.2</t>
  </si>
  <si>
    <t>2.6.3</t>
  </si>
  <si>
    <t>Основное мероприятие 10.12 «Поддержка муниципальных учреждений культуры»</t>
  </si>
  <si>
    <t>2.2.</t>
  </si>
  <si>
    <t xml:space="preserve">Министерство культуры области, органы местного самоуправления (по согласованию)                             </t>
  </si>
  <si>
    <t>Подпрограмма 9 «Творческое развитие детей и молодежи в сфере культуры»</t>
  </si>
  <si>
    <t>Основное мероприятие 9.1 «Мероприятия по оказанию государственных услуг физическим и (или) юридическим лицам и содержанию особо ценного движимого или недвижимого имущества»</t>
  </si>
  <si>
    <t>Основное мероприятие 9.2 «Организация и проведение мероприятий по обеспечению участия детей и молодежи в творческих и интеллектуальных соревновательных мероприятиях областного, межрегионального, всероссийского и международного уровней»</t>
  </si>
  <si>
    <t>Контрольное событие 9.2.2 Участие делегации Саратовской области в Молодежных Дельфийских играх России</t>
  </si>
  <si>
    <t>Основное мероприятие 10.6 «Укрепление материально-технической базы областных культурно-досуговых учреждений»</t>
  </si>
  <si>
    <t>10.4.1.</t>
  </si>
  <si>
    <t>10.6.</t>
  </si>
  <si>
    <t>10.6.1.</t>
  </si>
  <si>
    <t>10.6.2.</t>
  </si>
  <si>
    <t>7.</t>
  </si>
  <si>
    <t>Подпрограмма 7 «Государственная охрана, сохранение и популяризация объектов культурного наследия»</t>
  </si>
  <si>
    <t>7.1.</t>
  </si>
  <si>
    <t>7.2.</t>
  </si>
  <si>
    <t>Основное мероприятие 7.2 «Организация и проведение мероприятий по обеспечению удовлетворительного состояния объектов культурного наследия регионального значения»</t>
  </si>
  <si>
    <t>7.3.</t>
  </si>
  <si>
    <t>Основное мероприятие 7.3 «Обеспечение мероприятий по выявлению новых объектов культурного наследия»</t>
  </si>
  <si>
    <t>7.4.</t>
  </si>
  <si>
    <t>Основное мероприятие 7.4 «Обеспечение мероприятий по государственному учету объектов культурного наследия регионального значения»</t>
  </si>
  <si>
    <t>7.3.1.</t>
  </si>
  <si>
    <t>7.5.</t>
  </si>
  <si>
    <t>Основное мероприятие 7.5 «Обеспечение проведения историко-культурной экспертизы объектов культурного наследия регионального значения»</t>
  </si>
  <si>
    <t>7.6.</t>
  </si>
  <si>
    <t>Основное мероприятие 7.6 «Популяризация объектов культурного наследия регионального значения»</t>
  </si>
  <si>
    <t>7.5.1.</t>
  </si>
  <si>
    <t>Подпрограмма 8 «Архивы»</t>
  </si>
  <si>
    <t>8.1.</t>
  </si>
  <si>
    <t>3.3</t>
  </si>
  <si>
    <t>3.3.1</t>
  </si>
  <si>
    <t>Основное мероприятие 11.2 «Повышение профессионального образования работников культуры»</t>
  </si>
  <si>
    <t xml:space="preserve">Управление делами правительства области
</t>
  </si>
  <si>
    <t>9.3.</t>
  </si>
  <si>
    <t>2.3.7</t>
  </si>
  <si>
    <t>2.7.</t>
  </si>
  <si>
    <t>2.7.1</t>
  </si>
  <si>
    <t>2.7.2</t>
  </si>
  <si>
    <t>2.7.3</t>
  </si>
  <si>
    <t xml:space="preserve">Министерство культуры </t>
  </si>
  <si>
    <t>3.3.2</t>
  </si>
  <si>
    <t>9.3.3.</t>
  </si>
  <si>
    <t>9.2.5</t>
  </si>
  <si>
    <t>Контрольное событие 1.2.1 Реставрация предметов документального, изобразительного фонда, коллекции керамики и мебели</t>
  </si>
  <si>
    <t>1.5.8.</t>
  </si>
  <si>
    <t>ГУК «Областная библиотека для детей и юношества им. А.С. Пушкина»</t>
  </si>
  <si>
    <t>ГАУК "Исторический парк "Моя история"</t>
  </si>
  <si>
    <t>Основное мероприятие 13.2 «Организация и проведение культурно-массовых мероприятий, направленных на сохранение традиций и укрепление межнациональных отношений, совместно с национально-культурными автономиями и социально-ориентированными некоммерческими организациями</t>
  </si>
  <si>
    <t>Контрольное событие 4.2.3 Комплектование ГУК «Областная универсальная научная библиотека» изданиями на традиционных и нетрадиционных носителях</t>
  </si>
  <si>
    <t>Контрольное событие 12.1.2 Проведение культурной программы для участников соревнований по лыжным гонкам в рамках открытой Всероссийской массовой лыжной гонки "Лыжня России"</t>
  </si>
  <si>
    <t xml:space="preserve">Министерство культуры области
Начальник отдела проектов в сфере культуры и искусства О.Ю.Покровская 
ГАУК «Саратовский областной центр народного творчества имени Л.А. Руслановой» (В.И.Зимин, директор)    </t>
  </si>
  <si>
    <t xml:space="preserve"> 4.4.3.</t>
  </si>
  <si>
    <t>4.4.4.</t>
  </si>
  <si>
    <t>ГАУК «Саратовский театр оперетты»</t>
  </si>
  <si>
    <t>10.1.3</t>
  </si>
  <si>
    <t>Контрольное событие 10.15.1 «Завершение строительства и ввод в эксплуатацию пристройки и третьей очереди здания ОГУ «Государственный архив Саратовской области»</t>
  </si>
  <si>
    <t>на 2022 год (плановый)</t>
  </si>
  <si>
    <t>ГУК «Государственный музей К.А. Федина»</t>
  </si>
  <si>
    <t>1.5.7</t>
  </si>
  <si>
    <t xml:space="preserve">Контрольное событие 4.4.3. Репродуцирование изданий на специальные носители для слепых и  слабовидящих
</t>
  </si>
  <si>
    <t xml:space="preserve">Контрольное событие 4.4.4 Проведение оцифровки изданий
</t>
  </si>
  <si>
    <t>1.4.1</t>
  </si>
  <si>
    <t>1.4.2</t>
  </si>
  <si>
    <t>1.4.3</t>
  </si>
  <si>
    <t>1.4.4</t>
  </si>
  <si>
    <t>1.4.5</t>
  </si>
  <si>
    <t>1.4.6</t>
  </si>
  <si>
    <t>1.4.7</t>
  </si>
  <si>
    <t>1.4.8</t>
  </si>
  <si>
    <t>1.4.9</t>
  </si>
  <si>
    <t>1.4.10</t>
  </si>
  <si>
    <t>1.4.11</t>
  </si>
  <si>
    <t>1.4.12</t>
  </si>
  <si>
    <t>1.4.13</t>
  </si>
  <si>
    <t>1.4.14</t>
  </si>
  <si>
    <t xml:space="preserve">ГУК «Государственный музей К.А. Федина»                              </t>
  </si>
  <si>
    <t>1.4.15</t>
  </si>
  <si>
    <t>1.4.16</t>
  </si>
  <si>
    <t>1.4.17</t>
  </si>
  <si>
    <t>1.4.18</t>
  </si>
  <si>
    <t>1.4.19</t>
  </si>
  <si>
    <t>4.3.7.</t>
  </si>
  <si>
    <t>4.3.17</t>
  </si>
  <si>
    <t xml:space="preserve">Контрольное событие 4.3.5 Областной фестиваль "С книгой мир добрей и ярче"  </t>
  </si>
  <si>
    <t>4.3.1.</t>
  </si>
  <si>
    <t>4.3.12.</t>
  </si>
  <si>
    <t>4.3.13.</t>
  </si>
  <si>
    <t>Контрольное событие 4.3.2 
Областной творческий конкурс  «Александр Невский: жизнь, ставшая житием»</t>
  </si>
  <si>
    <t xml:space="preserve">Контрольное событие 4.3.3 
Областной фестиваль   «Все начинается с детства» </t>
  </si>
  <si>
    <t>Контрольное событие 4.3.4 Реализация мероприятий комплексной программы «Сохраним читающее детство»</t>
  </si>
  <si>
    <t>Контрольное событие 4.3.11
Областной фестиваль творчества инвалидов по зрению «Ему имя - Невский», посвященный 800-летию со дня рождения русского великого полководца Александра Невского.</t>
  </si>
  <si>
    <t>Контрольное событие 4.3.12.  Мобильный проект «Зримый Саратов»</t>
  </si>
  <si>
    <t>2.2.6</t>
  </si>
  <si>
    <t>ГАУК  "Саратовский академический театр оперы и балета"</t>
  </si>
  <si>
    <t>ГАУК "Саратовский государственный академический театр драмы имени И.А.Слонова</t>
  </si>
  <si>
    <t>2.2.4</t>
  </si>
  <si>
    <t>ГАУК "Саратовский государственный академический театр драмы имени И.А.Слонова"</t>
  </si>
  <si>
    <t>2.2.5</t>
  </si>
  <si>
    <t>2.2.7</t>
  </si>
  <si>
    <t>2.2.8</t>
  </si>
  <si>
    <t>ГАУК "Драматический театр города Вольска"</t>
  </si>
  <si>
    <t xml:space="preserve">  ГАУК "Саратовский академический театр оперы и балета"</t>
  </si>
  <si>
    <t xml:space="preserve">ГАУК «Саратовский академический театр юного зрителя им.Ю.П.Киселева </t>
  </si>
  <si>
    <t>ГАУК "Саратовский академический театр оперы и балета"</t>
  </si>
  <si>
    <t>\областной бюджет</t>
  </si>
  <si>
    <t>местные бюджеты</t>
  </si>
  <si>
    <t xml:space="preserve">ГАУК «Саратовский академический театр оперы и балета"                                  </t>
  </si>
  <si>
    <t>ГАУК СО "Драматический театр города Вольска"</t>
  </si>
  <si>
    <t>местные бюджеты )прогнозно)</t>
  </si>
  <si>
    <t>областной  бюджет</t>
  </si>
  <si>
    <t xml:space="preserve">ГАУК  «Саратовская областная филармония им.А.Шнитке"                                      </t>
  </si>
  <si>
    <t xml:space="preserve">ГАУК «Саратовская областная филармония им.А.Шнитке </t>
  </si>
  <si>
    <t>3.2.5</t>
  </si>
  <si>
    <t>ГАУК "Саратовская областная филармония им.А.Шнитке</t>
  </si>
  <si>
    <t>Контрольное событие 3.3.3 XVI Фестиваль им.Г.Г.Нейгауза , посвященный 95-летию М.Ростроповича</t>
  </si>
  <si>
    <t xml:space="preserve">ГАУК "Саратовская областная концертная организация "Поволжье" </t>
  </si>
  <si>
    <t>ГАУК "Саратовская областная филармония им.А.Шнитке"</t>
  </si>
  <si>
    <t>Министерство культуры области,         ГАУ ДПО "Саратовский областной учебно - методический центр"</t>
  </si>
  <si>
    <t>ГАУ ДПО "Саратовский областной  учебно-методический центр"</t>
  </si>
  <si>
    <t>Контрольное событие 9.2.3 Выступление участников Детского хора России от Саратовской области в Государственном Кремлевском Дворце</t>
  </si>
  <si>
    <t>ГАУ ДПО "Саратовский областной учебно-методический центр</t>
  </si>
  <si>
    <t xml:space="preserve">ГАУК " Саратовский областной Дом работников искусств" </t>
  </si>
  <si>
    <t>Контрольное событие 9.2.1 "Проведение Детских и юношеских ассамблей искусств"</t>
  </si>
  <si>
    <t>Контрольное событие 9.2.6 Проведение торжественной церемонии награждения именными Губернаторскими стипендиями и Гала-концерта</t>
  </si>
  <si>
    <t>Контрольное событие 9.3.2  Выплата поощрений педагогам профессиональных образовательных организаций культуры и искусства области, работающих с одаренными детьми и молодежью.</t>
  </si>
  <si>
    <t>Контрольное событие 9.3.3 Проведение областного конкурса "Лучшие детские школы искусств Саратовской области"</t>
  </si>
  <si>
    <t>9.3.4.</t>
  </si>
  <si>
    <t xml:space="preserve">Основное мероприятие 4.3 «Организация и проведение мероприятий, направленных на популяризацию чтения и библиотечного дела» </t>
  </si>
  <si>
    <t>Основное мероприятие 1.5 «Организация и проведение мероприятий по популяризации музейного дела»</t>
  </si>
  <si>
    <t>11.1.</t>
  </si>
  <si>
    <t xml:space="preserve">Основное мероприятие 11.1 «Организация и обеспечение деятельности образовательных организаций, музеев, библиотек, культурно-досуговых учреждений» </t>
  </si>
  <si>
    <t>11.1.2</t>
  </si>
  <si>
    <t>11.1.3</t>
  </si>
  <si>
    <t>11.1.4</t>
  </si>
  <si>
    <t>11.1.5</t>
  </si>
  <si>
    <t>11.1.6</t>
  </si>
  <si>
    <t>11.1.7</t>
  </si>
  <si>
    <t>11.1.8</t>
  </si>
  <si>
    <t>11.1.9</t>
  </si>
  <si>
    <t>11.1.10</t>
  </si>
  <si>
    <t>11.1.11</t>
  </si>
  <si>
    <t>11.1.12</t>
  </si>
  <si>
    <t>Контрольное событие 11.4.7  Вручение литературных премий Саратовской области имени М.Н.Алексеева</t>
  </si>
  <si>
    <t xml:space="preserve">ГУК «Государственный музей  К.А. Федина»                              </t>
  </si>
  <si>
    <t>Контрольное событие 2.6.3.  Поддержка творческой деятельности и укрепление материально-технической базы театров</t>
  </si>
  <si>
    <t xml:space="preserve">Контрольное событие 9.3.4. Проведение областного конкурса профессионального мастерства  "Призвание" </t>
  </si>
  <si>
    <t>11.1.1</t>
  </si>
  <si>
    <t>Контрольное событие 11.1.5 Проведение областного семинара-практикума для руководителей хореографических коллективов</t>
  </si>
  <si>
    <t>Контрольное событие 11.1.6   Проведение областного семинара - практикума для руководителей фольклорных коллективов</t>
  </si>
  <si>
    <t xml:space="preserve">Контрольное событие 11.1.7 Проведение областного семинара  - практикума для руководителей и режиссеров театральных коллективов </t>
  </si>
  <si>
    <t xml:space="preserve">Контрольное событие  11.1.9 Проведение областного семинара практикума- для руководителей эстрадных коллективов </t>
  </si>
  <si>
    <t xml:space="preserve">Контрольное событие 11.1.10 Проведение областного семинара - практикума для руководителей оркестров, ансамблей народных инструментов </t>
  </si>
  <si>
    <t>Контрольное событие 11.1.11  Проведение областных семинаров-практикумов для руководителей студий декоративно-прикладного творчества</t>
  </si>
  <si>
    <t>Контрольное событие 11.1.12 Проведение областного семинара-практикума для руководителей духовых оркестров</t>
  </si>
  <si>
    <t>Контрольное событие 11.1.13 Региональный форум педагогических работников сферы культуры</t>
  </si>
  <si>
    <t>Контрольное событие 13.8.2 «Организация и проведение мероприятий, посвященных Дням славянской письменности и культуры»</t>
  </si>
  <si>
    <t>внебюджетные источники (прогнозно)</t>
  </si>
  <si>
    <t>Контрольное событие 9.2.5 Проведение областного фестиваля "Одаренные дети. Путь к мастерству"</t>
  </si>
  <si>
    <t xml:space="preserve">Министерство культуры области, органы местного самоуправления (по согласованию), комитет по реализации инвестиционных проектов в строительстве Саратовской области
</t>
  </si>
  <si>
    <t xml:space="preserve">комитет по реализации инвестиционных проектов в строительстве Саратовской области
</t>
  </si>
  <si>
    <t xml:space="preserve">Основное мероприятие 10.24 «Сохранение объекта культурного наследия регионального значения «Театр оперы и балета, 1864 г., 1959-1961 гг., расположенного по адресу: г. Саратов, пл.Театральная, 1» 
</t>
  </si>
  <si>
    <t>10.1.4 «Создание модельных муниципальных библиотек»</t>
  </si>
  <si>
    <t>10.1.7 «Создание центров культурного развития в городах с числом жителей до 300 тысяч человек»</t>
  </si>
  <si>
    <t>10.1.8 «Государственная поддержка отрасли культуры (приобретение музыкальных инструментов, оборудования и материалов для детских школ искусств по видам искусств и профессиональных образовательных организаций)»</t>
  </si>
  <si>
    <t xml:space="preserve">Региональный проект 10.2 
«Цифровизация услуг и формирование информационного пространства в сфере культуры" (в целях выполнения задач федерального проекта "Цифровая культура")
</t>
  </si>
  <si>
    <t xml:space="preserve">10.2.1 «Создание виртуальных концертных залов» </t>
  </si>
  <si>
    <t>10.5.3.</t>
  </si>
  <si>
    <t>ГПОУ«Саратовский областной колледж искусств»</t>
  </si>
  <si>
    <t>Контрольное событие 10.4.1 Проведение ремонтных работ  ГУК «Областная специальная библиотека для слепых»</t>
  </si>
  <si>
    <t>ГУК "Областная универсальная научная библиотека"</t>
  </si>
  <si>
    <t>Контрольное событие 10.4.3 Проведение работ по замене электропроводки ГУК "Областная библиотека для детей и юношества имени А.С.Пушкина"</t>
  </si>
  <si>
    <t xml:space="preserve"> ГУК "Областная библиотека для детей и юношества имени А.С.Пушкина"</t>
  </si>
  <si>
    <t>Контрольное событие 10.24.1 Проведение реставрационных работ здания ГАУК  «Саратовский академический  театр оперы и балета"</t>
  </si>
  <si>
    <t xml:space="preserve">Министерство культуры области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ГАУ ДПО в сфере культуры и искусства "Саратовский областной учебно-методический центр" (С.А. Неводчикова, директор)          </t>
  </si>
  <si>
    <t>2.3.12</t>
  </si>
  <si>
    <t>2.5.4.</t>
  </si>
  <si>
    <t>2.5.2</t>
  </si>
  <si>
    <t>Контрольное событие 2.4.1  Театрально-концертное обслуживание населения муниципальных районов области</t>
  </si>
  <si>
    <t>Контрольное событие 2.4.2  Театрально-концертное обслуживание населения муниципальных районов области</t>
  </si>
  <si>
    <t>Контрольное событие 2.4.3  Театрально-концертное обслуживание населения муниципальных районов области</t>
  </si>
  <si>
    <t>Контрольное событие 2.4.4  Театрально-концертное обслуживание населения муниципальных районов области</t>
  </si>
  <si>
    <t xml:space="preserve">ГАУК «Саратовский академический театр юного зрителя им. Ю.П. Киселева»                                                        </t>
  </si>
  <si>
    <t>2.4.5</t>
  </si>
  <si>
    <t>Контрольное событие 2.4.5  Театрально-концертное обслуживание населения муниципальных районов области</t>
  </si>
  <si>
    <t>2.4.6</t>
  </si>
  <si>
    <t>Контрольное событие 2.4.6  Театрально-концертное обслуживание населения муниципальных районов области</t>
  </si>
  <si>
    <t xml:space="preserve">ГАУК СО «Драматический театр города Вольск»                                                 </t>
  </si>
  <si>
    <t>2.4.7</t>
  </si>
  <si>
    <t>2.4.8</t>
  </si>
  <si>
    <t>2.4.9</t>
  </si>
  <si>
    <t>Контрольное событие 2.4.8  Гастроли в Уфе</t>
  </si>
  <si>
    <t>Контрольное событие 2.4.7 Гастроли в Пензе</t>
  </si>
  <si>
    <t>Контрольное событие 4.3.17 Областной фестиваль "По следам великого поэта" к 210-летию Бородинского сражения в Отечественной войне 1812 года и 185-летию стихотворения М.Ю. Лермонтова "Бородино"</t>
  </si>
  <si>
    <t>4.3.18</t>
  </si>
  <si>
    <t>6.2.17</t>
  </si>
  <si>
    <t xml:space="preserve"> Контрольное событие 6.6.1. Реализация проекта «Золотой фонд народного творчества»</t>
  </si>
  <si>
    <t>6.6.2.</t>
  </si>
  <si>
    <t>Контрольное событие 6.6.3. Проведение творческих встреч с кинематографистами, актерами и режиссерами</t>
  </si>
  <si>
    <t>Контрольное событие 6.6.4. Проведение областного поэтического конкурса «Турнир поэтов»</t>
  </si>
  <si>
    <t xml:space="preserve">Контрольное событие 6.6.5. Проведение областного литературного конкурса среди детей и подростков «Здравствуй, племя младое, незнакомое» </t>
  </si>
  <si>
    <t>6.6.7</t>
  </si>
  <si>
    <t xml:space="preserve">Контрольное событие 6.6.7 Проведение торжественного мероприятия 
для  участников Великой Отечественной войны 1941-1945 гг. - «С пожеланием добра и счастья»
</t>
  </si>
  <si>
    <t xml:space="preserve">Контрольное событие 4.3.18. Проведение Литературных вечеров совместно с региональным отделением "Союз писателей России" </t>
  </si>
  <si>
    <t>Контрольное событие 11.1.8 Проведение областного семинара режиссеров театрализованных представлений и праздников</t>
  </si>
  <si>
    <t>Контрольное событие 11.3.1  Областной фестиваль «Сохраняя профессиональные традиции»</t>
  </si>
  <si>
    <t>Контрольное событие 13.8.1 «Организация и проведение областного традиционного праздника «Наурыз»</t>
  </si>
  <si>
    <t>Контрольное событие 13.8.3 «Организация и проведение областного традиционного национального праздника «Сабантуй»</t>
  </si>
  <si>
    <t>Контрольное событие 13.8.4 «Организация и проведение фестиваля национальных культур «Мы – вместе!»</t>
  </si>
  <si>
    <t xml:space="preserve">Контрольное событие 1.5.1  Проведение Фединских чтений </t>
  </si>
  <si>
    <t>Контрольное событие 1.5.3 Издание каталогов  по коллекциям музея</t>
  </si>
  <si>
    <t>Основное мероприятие 3.3. "Осуществление областными концертными организациями фестивальной деятельности"</t>
  </si>
  <si>
    <t>3.5.5</t>
  </si>
  <si>
    <t>10.1.4</t>
  </si>
  <si>
    <t>10.1.5</t>
  </si>
  <si>
    <t>10.1.6</t>
  </si>
  <si>
    <t>10.1.7</t>
  </si>
  <si>
    <t>10.1.8</t>
  </si>
  <si>
    <t>10.1.9</t>
  </si>
  <si>
    <t>ГУК "Государственный музей К.А. Федина"</t>
  </si>
  <si>
    <t>10.1.10</t>
  </si>
  <si>
    <t>10.2.5.</t>
  </si>
  <si>
    <t>10.2.6.</t>
  </si>
  <si>
    <t xml:space="preserve">ГАУК "Саратовский академический театр оперы и балета" </t>
  </si>
  <si>
    <t>10.3.1.</t>
  </si>
  <si>
    <t>Контрольное событие 10.3.1. Приобретение звукового оборудования</t>
  </si>
  <si>
    <t xml:space="preserve">ГАУК "Саратовская областная филармония имени А. Шнитке" </t>
  </si>
  <si>
    <t>10.4.4.</t>
  </si>
  <si>
    <t>Контрольное событие 10.4.4 Приобретение автомобильного транспорта для ГУК «Областная специальная библиотека для слепых»</t>
  </si>
  <si>
    <t>10.4.5.</t>
  </si>
  <si>
    <t>Контрольное событие 10.4.5. Ремонт системы отопления, горячего и холодного водоснабжения (оборудования) в помещениях ГУК "Областная универсальная научная библиотека"</t>
  </si>
  <si>
    <t>10.5.4.</t>
  </si>
  <si>
    <t>10.5.5.</t>
  </si>
  <si>
    <t>10.5.6.</t>
  </si>
  <si>
    <t>10.5.7.</t>
  </si>
  <si>
    <t>10.5.8.</t>
  </si>
  <si>
    <t>10.5.9.</t>
  </si>
  <si>
    <t>10.6.4.</t>
  </si>
  <si>
    <t>10.6.5.</t>
  </si>
  <si>
    <t>10.6.6.</t>
  </si>
  <si>
    <t>комитет по реализации инвестиционных проектов в строительстве Саратовской области, ГКУ СО «Управление капитального строительства»</t>
  </si>
  <si>
    <t xml:space="preserve">Основное мероприятие 10.25 "Парк покорителей космоса имени Ю.А. Гагарина в Энгельсском районе" 
</t>
  </si>
  <si>
    <t xml:space="preserve">Региональный проект 11.1 
«Создание условий для реализации творческого потенциала нации" (в целях выполнения задач федерального проекта "Творческие люди")
</t>
  </si>
  <si>
    <t xml:space="preserve">11.1.3 «Поддержка творческих проектов, направленных на укрепление российской гражданской идентичности на основе духовно-нравственных и культурных ценностей народов Российской Федерации, включая мероприятия, направленные на популяризацию русского язака и литературы, народных художественных промыслов и ремесел, поддержку изобразительного искусства» </t>
  </si>
  <si>
    <t xml:space="preserve">11.1.6 «Поддержка всероссийских, международных и межрегиональных творческих проектов в области музыкального и театрального искусства» </t>
  </si>
  <si>
    <t>Р.В. Карякин</t>
  </si>
  <si>
    <t>Управляющий делами Правительства области</t>
  </si>
  <si>
    <t>Председатель комитета по реализации инвестиционных проектов в строительстве области</t>
  </si>
  <si>
    <t>Министр внутренней политики и общественных отношений области</t>
  </si>
  <si>
    <t>___________________________</t>
  </si>
  <si>
    <t>П.Г. Точилкин</t>
  </si>
  <si>
    <t>Н.В. Трошина</t>
  </si>
  <si>
    <t>В.В. Мухин</t>
  </si>
  <si>
    <t>СОГЛАСОВАНО:</t>
  </si>
  <si>
    <t>министерства культуры области</t>
  </si>
  <si>
    <t>Управление по охране объектов культурного наследия Правительства области</t>
  </si>
  <si>
    <t xml:space="preserve">Комитет по реализации инвестиционных проектов в строительстве области
</t>
  </si>
  <si>
    <t>Управление делами Правительства области</t>
  </si>
  <si>
    <t>Приложение к приказу</t>
  </si>
  <si>
    <t xml:space="preserve">реализации государственной программы Саратовской области «Культура Саратовской области» на 2021 год и на плановый период 2022 и 2023 годов                                                                             </t>
  </si>
  <si>
    <t>Контрольное событие 1.2.2 Этномологическое обследование помещений музея Л. Кассиля, биообработка фондохранилищ и экспозиционных залов</t>
  </si>
  <si>
    <t>Контрольное событие 1.3.1 Приобретение уникальных и редких предметов материальной и духовной культуры</t>
  </si>
  <si>
    <t>Контрольное событие 1.3.3  Комплектование фондов музея рукописно-документальными, изобразительными и фотографическими материалами, редкими книжными изданиями, отражающими литературный процесс XIX-XX вв., а также предметами быта и декоративно-прикладного искусства</t>
  </si>
  <si>
    <t>Контрольное событие 1.4.2 Экспонирование выставки к 100-летию объединения писателей «Серапионовы братья»</t>
  </si>
  <si>
    <t>Контрольное событие 1.4.3 Экспонирование выставки  "Играй, сражайся и прячься" с Томом Сойером (игровая выставка по произведениям Марка Твена)</t>
  </si>
  <si>
    <t>Контрольное событие 1.4.4 Экспонирование выставки  «Он живой и светится» по произведениям В.Ю. Драгунского</t>
  </si>
  <si>
    <t>Контрольное событие 1.4.6 Экспонирование выставки "В любви всецело. Федин и Германия"</t>
  </si>
  <si>
    <t>Контрольное событие 1.4.7  Экспонирование выставки "Писатели - детям"</t>
  </si>
  <si>
    <t>Контрольное событие 1.4.8 Экспонирование выставки в рамках проекта "Литературные музеи России"</t>
  </si>
  <si>
    <t>Контрольное событие 1.4.9 Экспонирование выставки "Литературная сказка XIX века"</t>
  </si>
  <si>
    <t>Контрольное событие 1.4.10 Экспонирование выставки "Связь времен, переплетение судеб"</t>
  </si>
  <si>
    <t>Контрольное событие 1.4.11 Экспонирование выставки из фондов Государственного музея К.А. Федина</t>
  </si>
  <si>
    <t>Контрольное событие  1.4.12 Экспонирование выставки в рамках проекта "Литературные музеи России"</t>
  </si>
  <si>
    <t>Контрольное событие  1.4.13 Экспонирование выставки "Русские народные сказки"</t>
  </si>
  <si>
    <t>Контрольное событие  1.4.14 Экспонирование выставки "Современные писатели - детям"</t>
  </si>
  <si>
    <t>Контрольное событие  1.4.15 Экспонирование выставки "Еще одна грань…"</t>
  </si>
  <si>
    <t>Контрольное событие  1.4.16 Экспонирование выставок в Историческом парке "Моя история" из фондов ведущих музеев РФ</t>
  </si>
  <si>
    <t>Контрольное событие 1.5.4. Издание каталогов по  музейным коллекциям</t>
  </si>
  <si>
    <t>Контрольное событие 1.5.5. Проведение юбилейных краеведческих чтений к 135-летию музея</t>
  </si>
  <si>
    <t xml:space="preserve">Контрольное событие 1.5.6. Подготовка площадки «Археологический раскоп» для проведения фестиваля исторической реконструкции «Укек. Один день жизни средневекового города»   </t>
  </si>
  <si>
    <t>Контрольное событие 1.5.7. Проведение художественных выставок совместно с Саратовским региональным отделением союза художников России</t>
  </si>
  <si>
    <t>Контрольное событие 1.5.8 Поддержка социально ориентированных некоммерческих организаций в области культуры</t>
  </si>
  <si>
    <t xml:space="preserve">Контрольное событие 2.2.7 Постановка спектакля А.Островский "Свои люди - сочтемся"                </t>
  </si>
  <si>
    <t>Контрольное событие 2.2.10  Постановка спектакля А.Милн "Ариадна или бизнес, прежде всего"</t>
  </si>
  <si>
    <t>Контрольное событие 2.2.11  Постановка спектакля Ю.Олеша "Заговор чувств"</t>
  </si>
  <si>
    <t>2.2.17</t>
  </si>
  <si>
    <t>Контрольное событие 2.2.13  Постановка спектакля А.Островский "Гроза"</t>
  </si>
  <si>
    <t>Контрольное событие 2.2.15  Постановка спектакля  по произведениям А.Островского</t>
  </si>
  <si>
    <t>Контрольное событие 2.2.17 Постановка спектакля Спектакль по рассказам М.Горького</t>
  </si>
  <si>
    <t>2.3.13</t>
  </si>
  <si>
    <t>Контрольное событие 2.3.2 V Всероссийский  фестиваль "Театральное Прихоперье"</t>
  </si>
  <si>
    <t>Контрольное событие 2.3.3. XXXIV Собиновский музыкальный фестиваль</t>
  </si>
  <si>
    <t>ГАУК «Саратовский государственный  академический театр драмы имени И.А.Слонова"</t>
  </si>
  <si>
    <t xml:space="preserve">Контрольное событие 2.3.5. Участие в международном фестивале театров кукол им.С.Образцова </t>
  </si>
  <si>
    <t xml:space="preserve">Контрольное событие 2.3.6  VI Всероссийский фестиваль "Театральное Прихоперье"             </t>
  </si>
  <si>
    <t>Контрольное событие 2.3.7  V Всероссийский фестиваль имени О.Янковского</t>
  </si>
  <si>
    <t>Контрольное событие 2.3.8 XXXV Собиновский музыкальный фестиваль</t>
  </si>
  <si>
    <t>Контрольное событие 2.3.9     Вскроссийский фнстиваль театральных практие "СНЕГ"</t>
  </si>
  <si>
    <t>Контрольное событие 2.3.10 Фестиваль "Уроки Табакова"</t>
  </si>
  <si>
    <t>Контрольное событие 2.3.11  VI Всероссийский фестиваль "Театральное Прихоперье"</t>
  </si>
  <si>
    <t>Контрольное событие 2.3.12 XI театральный фестиваль "Золотой Арлекин"</t>
  </si>
  <si>
    <t>Контрольное событие 2.3.13 Всероссийский фестиваль театральных практик "СНЕГ"</t>
  </si>
  <si>
    <t>2.4.10</t>
  </si>
  <si>
    <t>2.4.11</t>
  </si>
  <si>
    <t>2.4.12</t>
  </si>
  <si>
    <t>2.4.13</t>
  </si>
  <si>
    <t>2.4.14</t>
  </si>
  <si>
    <t>Контрольное событие 2.4.10  Гастроли в Ульяновске</t>
  </si>
  <si>
    <t>Контрольное событие 2.4. 11 Гастроли в Волгограде</t>
  </si>
  <si>
    <t>Контрольное событие 2.4. 13  Гастроли в Самаре</t>
  </si>
  <si>
    <t>Контрольное событие 2.4. 14  Гастроли в Ярославле</t>
  </si>
  <si>
    <t>Контрольно событие 2.4.15 Обменные гастроли с Иркутским академическим драматическим театром им.Н.П.Охлопкова</t>
  </si>
  <si>
    <t xml:space="preserve">ГАУК «Саратовский театр оперетты»                                                        </t>
  </si>
  <si>
    <t>Контрольное событие 2.5.2 .Торжественное мероприятие, посвященное 85-летию театра кукол "Теремок"</t>
  </si>
  <si>
    <t xml:space="preserve">Контрольное событие 2.5.3 Пропаганда музыкального оперного наследия. Проект "Звезды российской оперы на саратовской сцене"                  </t>
  </si>
  <si>
    <t xml:space="preserve">Контрольное событие 2.5.4. Контрольное событие 2.5.2 .Пропаганда  искусства балета.. Проект "Звезды мирового балета в Саратове"                  </t>
  </si>
  <si>
    <t>Контрольное событие 2.5.5. Поддержка социально ориентированных некоммерческих организаций в области культуры</t>
  </si>
  <si>
    <t>ГАУК «Саратовская областная филармония им.А.Шнитке"</t>
  </si>
  <si>
    <t>3.2.6</t>
  </si>
  <si>
    <t>Контрольное событие   3.2.2. Концертная программа "Дружбы добрый хоровод"</t>
  </si>
  <si>
    <t>Контрольное событие 3.2.3 Концертная программа, посвященная 350-летию Петра 1 "Русская музыка петровского времени"</t>
  </si>
  <si>
    <t>Контрольное событие 3.2.4 Концертная программа "Партитуры XX века" (к 90-летию Р.Щедрина)</t>
  </si>
  <si>
    <t>Контрольное событие 3.2.5 Концертная программа "Солнечный круг"</t>
  </si>
  <si>
    <t>Контрольное событие 3.2.6. Концертная программа, посвященная 150-летию С.В.Рахманинова</t>
  </si>
  <si>
    <t>3.3.4</t>
  </si>
  <si>
    <t>3.3.5</t>
  </si>
  <si>
    <t>3.3.6</t>
  </si>
  <si>
    <t>Контрольное событие 3.3.4                                       VII  межрегиональный песенный фестиаль "Хоперский вальс"</t>
  </si>
  <si>
    <t>Контрольное мероприятие 3.3.5 Фестиваль "Шнитке и современники"</t>
  </si>
  <si>
    <t>Контрольное событие 3.3.6 Фестиваль национального творчества "Большая Волга"</t>
  </si>
  <si>
    <t>Основное мероприятие 3.4. «Осуществление гастрольной деятельности областных концертных организаций на территории Саратовской области, в субъектах Российской Федерации и в зарубежных странах</t>
  </si>
  <si>
    <t>3.5.6</t>
  </si>
  <si>
    <t>Контрольное событие 3.5.4 К 85-летию Саратовской областной филармонии им.А.Шнитке                                           Выступление академического симфонического оркестра в Москве</t>
  </si>
  <si>
    <t>Контрольное событие 3.5.5 Пропаганда творчества саратовскийх композиторов</t>
  </si>
  <si>
    <t>Контрольное событие 3.5.6 Поддержка социально ориентированных некоммерческих организаций в области культуры</t>
  </si>
  <si>
    <t>4.3.19.</t>
  </si>
  <si>
    <t>4.3.20.</t>
  </si>
  <si>
    <t>4.3.21.</t>
  </si>
  <si>
    <t>4.3.22.</t>
  </si>
  <si>
    <t>Контрольное событие 4.3.1 
Межрегиональный культурный марафон «Книжная радуга детства»</t>
  </si>
  <si>
    <t>Контрольное событие 4.3.6 Реализация мероприятий комплексной программы "Год детского чтения в Саратовской области"</t>
  </si>
  <si>
    <t>Контрольное событие 4.3.7 Ежегодные Пушкинские научные чтения</t>
  </si>
  <si>
    <t xml:space="preserve">Контрольное событие 4.3.8 Проект «Большое чтение в Саратовской области» </t>
  </si>
  <si>
    <t>Контрольное событие 4.3.9 Областной творческий конкурс "Интеллектуальный марафон «Отечество мое, мой край, моя Россия»"</t>
  </si>
  <si>
    <t xml:space="preserve">Контрольное событие 4.3.10
Областной конкурс среди людей с нарушением зрения «Книга в радость» </t>
  </si>
  <si>
    <t>Контрольное событие 4.3.13 Инклюзивный проект «Страна, покорившая космос», посвященный 60-летию первого полета человека в космос</t>
  </si>
  <si>
    <t>Контрольное событие 4.3.14 Краеведческий проект «Иван Паницкий - легенда саратовского баяна» к 115-летию И.Я.Паницкого</t>
  </si>
  <si>
    <t>Контрольное событие 4.3.15  Областной фестиваль "Недаром помнит вся Россия про день Бородина!" к 210 -летию Бородинского сражения в Отечественной войне 1812 года и 185-летию стихотворения М.Ю. Лермонтова "Бородино"</t>
  </si>
  <si>
    <t xml:space="preserve">Контрольное событие 4.3.16 Всероссийская научно-практическая конференция «Специальная библиотека: из настоящего в будущее», посвящённая 85-летию ГУК «Областная специальная библиотека для слепых» </t>
  </si>
  <si>
    <t>Контрольное событие 4.3.19 Областной творческий конкурс "С чего начинается Родина"</t>
  </si>
  <si>
    <t>Контрольное событие 4.3.20 Научно-практическая конференция "Саратовская областная универсальная научная библиотека - интеллектульный и культурный потенциал региона"</t>
  </si>
  <si>
    <t>Контрольное событие 4.3.21 Краеведческие чтения</t>
  </si>
  <si>
    <t>Контрольное событие 4.3.22 Научно-практическая конференция "Библиотека в мире инновационных технологий: автоматизация, ресурсы, сервисы и инновации"</t>
  </si>
  <si>
    <t>2021</t>
  </si>
  <si>
    <t>2023</t>
  </si>
  <si>
    <t>Контрольное событие 6.2.3 Проведение областного конкурса детского рисунка «Яркие краски детства»</t>
  </si>
  <si>
    <t>Контрольное событие 6.2.4 Проведение фольклорного праздника «Казачьи забавы»</t>
  </si>
  <si>
    <t>Контрольное событие  6.2.5.   Проведение открытого областного бала "Васильев вечер"</t>
  </si>
  <si>
    <t>Контрольное событие 6.2.6. Проведение Всероссийского фестиваля-конкурса исполнителей народной песни им.Л.А.Руслановой</t>
  </si>
  <si>
    <t>Контрольное событие 6.2.7   Проведение областного конкурса исполнителей народной песни им.Л.А.Руслановой</t>
  </si>
  <si>
    <t>Контрольное событие 6.2.8  Проведение III Парада достижений народного творчества «Огней так много золотых»</t>
  </si>
  <si>
    <t>Контрольное событие 6.2.9. Проведение Всероссийского этнофестиваля национальных культур «Волжское подворье»</t>
  </si>
  <si>
    <t xml:space="preserve">Контрольное событие 6.2.10. Инклюзивный творческий фестиваль «Культура без границ»
</t>
  </si>
  <si>
    <t>Контрольное событие 6.2.11.  Проведение фестиваля юных дарований «Звезды завтрашнего дня»</t>
  </si>
  <si>
    <t>Контрольное событие 6.2.12.  Проведение молодежной акции «Счастье в моих руках»</t>
  </si>
  <si>
    <t xml:space="preserve">Контрольное событие 6.2.13. Проведение Шестой межрегиональной академической выставки-конкурса «Красные ворота/Против течения» и выплата Премий в сфере современного изобразительного искусства имени К.С. Петрова-Водкина
</t>
  </si>
  <si>
    <t xml:space="preserve">Контрольное событие 6.2.14. Проведение Межрегионального фестиваль творчества "Хвалынские этюды К.П. Петрова-Водкина"
</t>
  </si>
  <si>
    <t xml:space="preserve">Контрольное событие 6.2.15.  Проведение Международной конференции "Искусство и власть"
</t>
  </si>
  <si>
    <t>Контрольное событие 6.2.16.  Проведение выставок из цикла "Мастера Академии художеств"</t>
  </si>
  <si>
    <t>6.2.3.</t>
  </si>
  <si>
    <t>6.2.4.</t>
  </si>
  <si>
    <t>6.2.9.</t>
  </si>
  <si>
    <t>6.2.12</t>
  </si>
  <si>
    <t>6.2.14</t>
  </si>
  <si>
    <t>6.2.16</t>
  </si>
  <si>
    <t>Контрольное событие 6.2.17.  Проведение выставочного проекта к 76-летию Победы "День Победы со слезами на глазах"</t>
  </si>
  <si>
    <t>ГАУК «Саратовский областной Дом работников искусств»</t>
  </si>
  <si>
    <t xml:space="preserve">Контрольное событие 6.5.1. Проведение открытого  кинофестиваля -конкурса детского кино «Киновертикаль» </t>
  </si>
  <si>
    <t xml:space="preserve">Контрольное событие 6.5.2.Проведение мероприятий, посвященных Дню российского кино </t>
  </si>
  <si>
    <t>Контрольное событие 6.5.3.  Поддержка социально ориентированных некоммерческих организаций в области культуры</t>
  </si>
  <si>
    <t xml:space="preserve"> Контрольное событие 6.6.2.Проект "Творческий полет", посвещенный 60-летию полета первого человека в космос</t>
  </si>
  <si>
    <t>Министерство культуры области, ГАУ ДПО "Саратовский областной  учебно-методический центр"</t>
  </si>
  <si>
    <t>Контрольное событие 10.1.2 ГУК "Саратовский областной музей К.Федина" ремонт помещений</t>
  </si>
  <si>
    <t xml:space="preserve">ГУК «Государственный музей  К.А. Федина»              </t>
  </si>
  <si>
    <t>Контрольное событие 10.1.5. ГАУК "Исторический парк "Моя история" приобретение ламп для проекторов</t>
  </si>
  <si>
    <t>ГАУК «Исторический парк «Моя история»</t>
  </si>
  <si>
    <t xml:space="preserve">Контрольное событие 10.1.4. ГУК «Саратовский областной музей краеведения» Проведение ремонта внутренних помещений здания Аткарского музея  </t>
  </si>
  <si>
    <t>ГАУК СО  "Драматический театр города Вольска"</t>
  </si>
  <si>
    <t xml:space="preserve">Контрольное событие 10.2.1 «Текущий ремонт кровли, помещений, системы отопления  здания ГАУК СО «Драматический театр города Вольска» </t>
  </si>
  <si>
    <t xml:space="preserve">Контрольное событие 10.2.2 "Приобретение компьтерной техники, офисного софита для  ГАУК СО «Драматический театр г.Вольск»   </t>
  </si>
  <si>
    <t>Контрольное событие 10.4.2  Изготовление проектной документации и проведение работ по ремонту фасада, помещений, системы отопления  ГУК "Областная библиотека для детей и юношества имени А.С.Пушкина"</t>
  </si>
  <si>
    <t>10.5.10.</t>
  </si>
  <si>
    <t>Контрольное событие 10.5.1   Приобретение компьютеров и оргтехники для ГПОУ«Саратовское художественное училище имени А.П.Боголюбова (техникум)»</t>
  </si>
  <si>
    <t>Контрольное событие 10.5.2   Проведение текущего ремонта помещений здания  ГПОУ«Саратовский областной колледж искусств»</t>
  </si>
  <si>
    <t>Контрольное событие 10.5.3   Приобретение и монтаж архитектурной подсветки здания ГАУК "Саратовский областной учебно-методический центр"</t>
  </si>
  <si>
    <t>ГБУ ДО "Детская школа искусств" р.п. Самойловка</t>
  </si>
  <si>
    <t xml:space="preserve"> ГБУ ДО "Детская школа искусств" с.Святославка</t>
  </si>
  <si>
    <t>10.5.18</t>
  </si>
  <si>
    <t>10.5.19</t>
  </si>
  <si>
    <t>10.5.20</t>
  </si>
  <si>
    <t>10.5.21</t>
  </si>
  <si>
    <t>10.5.22</t>
  </si>
  <si>
    <t>10.5.23</t>
  </si>
  <si>
    <t>10.5.24</t>
  </si>
  <si>
    <t>10.5.25</t>
  </si>
  <si>
    <t>10.5.26</t>
  </si>
  <si>
    <t>10.5.27</t>
  </si>
  <si>
    <t>10.5.28</t>
  </si>
  <si>
    <t>10.5.29</t>
  </si>
  <si>
    <t>10.5.30</t>
  </si>
  <si>
    <t>10.5.31</t>
  </si>
  <si>
    <t>ГУ ДО Детская школа искусств №1 г.Маркса Саратовской области</t>
  </si>
  <si>
    <t>ГУ ДО "Детская школа искусств №1" г.Балашова</t>
  </si>
  <si>
    <t xml:space="preserve"> ГУ ДО "Детская школа искусств №2" г.Балашова</t>
  </si>
  <si>
    <t xml:space="preserve"> ГУ ДО "Детская школа искусств №1 г.Вольска"</t>
  </si>
  <si>
    <t>ГУ ДО "Детская школа искусств №1 г.Вольска"</t>
  </si>
  <si>
    <t>ГБУ ДО "Детская школа искусств р.п. Новые Бурасы Саратовской области"</t>
  </si>
  <si>
    <t>ГУ ДО "Детская школа искусств р.п Сенной"</t>
  </si>
  <si>
    <t>Контрольное событие 10.5.5  Приобретение оргтехники (компьютер) для ГБУ ДО "Детская школа искусств г.Аркадака"</t>
  </si>
  <si>
    <t>ГБУ ДО "Детская школа искусств г.Аркадака"</t>
  </si>
  <si>
    <t>ГАУ ДО "Детская школа искусств" Аткарского муниципального района Саратовской области</t>
  </si>
  <si>
    <t>ГУ ДО "Детская школа искусств №5 Вольского муниципального района"</t>
  </si>
  <si>
    <t xml:space="preserve"> ГБУ ДО "Детская школа искусств №2"  города Шиханы Саратовской области</t>
  </si>
  <si>
    <t>ГУ ДО "Детская школа искусств" р.п. Екатериновка Саратовской области</t>
  </si>
  <si>
    <t>ГБУ ДО "Детская школа искусств г.Красноармейска Саратовской области"</t>
  </si>
  <si>
    <t>ГБУ ДО "Детская школа искусств города Хвалынска"</t>
  </si>
  <si>
    <t>Контрольное событие 10.5.6 Приобретение оргтехники (компьютер) для ГБУ ДО "Детская школа искусств" р.п. Самойловка</t>
  </si>
  <si>
    <t>Контрольное событие 10.5.7 Приобретение   оргтехники (компьютер) для ГБУ ДО "Детская школа искусств" с.Святославка</t>
  </si>
  <si>
    <t>Контрольное событие 10.5.8 Приобретение мебели (стол учителя) для ГАУ ДО "Детская школа искусств" Аткарского муниципального района Саратовской области</t>
  </si>
  <si>
    <t>Контрольное событие 10.5.9 Проведение капитального ремонта кровли в ГАУ ДО "Детская школа искусств" Аткарского муниципального района Саратовской области</t>
  </si>
  <si>
    <t>Контрольное событие 10.5.10 Ремонт здания  ГУ ДО "Детская школа искусств №1" г.Балашова</t>
  </si>
  <si>
    <t>10.5.11</t>
  </si>
  <si>
    <t>10.5.12</t>
  </si>
  <si>
    <t>10.5.13</t>
  </si>
  <si>
    <t>10.5.14</t>
  </si>
  <si>
    <t>10.5.15</t>
  </si>
  <si>
    <t>10.5.16</t>
  </si>
  <si>
    <t>10.5.17</t>
  </si>
  <si>
    <t>Контрольное событие 10.5.4 Текущий ремонт здания ГАУК "Саратовский областной учебно-методический центр"</t>
  </si>
  <si>
    <t>Контрольное событие 10.5.11 Проведение капитального ремонта кровли  ГУ ДО "Детская школа искусств №2" г.Балашова</t>
  </si>
  <si>
    <t>Контрольное событие 10.5.12 Приобретение   оргтехники (компьютер) для ГУ ДО "Детская школа искусств №2" г.Балашова</t>
  </si>
  <si>
    <t>Контрольное событие 10.5.13 Приобретение  мебели (столы, стулья) для ГУ ДО "Детская школа искусств №2" г.Балашова</t>
  </si>
  <si>
    <t>Контрольное событие 10.5.14 Разработка проектно-сметной документации на капитальный ремонт ГУ ДО "Детская школа искусств №1 г.Вольска"</t>
  </si>
  <si>
    <t>Контрольное событие 10.5.15 Приобретение   оргтехники (компьютер) для ГУ ДО "Детская школа искусств №1 г.Вольска"</t>
  </si>
  <si>
    <t>Контрольное событие 10.5.16 Приобретение  мебели (столы, банкетка,стулья) для ГУ ДО "Детская школа искусств №1 г.Вольска"</t>
  </si>
  <si>
    <t>Контрольное событие 10.5.17 Приобретение   оргтехники (компьютер, МФУ, ноутбук) для ГУ ДО "Детская школа искусств №5 Вольского муниципального района"</t>
  </si>
  <si>
    <t>Контрольное событие 10.5.18 Текущий ремонт замена оконных блоков в ГУ ДО "Детская школа искусств №5 Вольского муниципального района"</t>
  </si>
  <si>
    <t>Контрольное событие 10.5.19 Приобретение оборудования, материальных запасов и проведение текущего ремонта ГУ ДО "Детская школа искусств р.п Сенной"</t>
  </si>
  <si>
    <t>Контрольное событие 10.5.20 Приобретение  оргтехники (ноутбук), оборудования (телевизор) для ГБУ ДО "Детская школа искусств №2" города Шиханы Саратовской области</t>
  </si>
  <si>
    <t>Контрольное событие 10.5.23 Приобретение мебели (шкаф) для ГУ ДО "Детская школа искусств" р.п. Екатериновка Саратовской области</t>
  </si>
  <si>
    <t>Контрольное событие 10.5.24 Приобретение оргтехники (компьютер, МФУ) для ГУ ДО "Детская школа искусств" р.п. Екатериновка Саратовской области</t>
  </si>
  <si>
    <t>Контрольное событие 10.5.25 Приобретение оборудования и проведение текущего ремонта (котельной, канализации и водопровода) ГБУ ДО "Детская школа искусств р.п. Новые Бурасы Саратовской области"</t>
  </si>
  <si>
    <t>Контрольное событие 10.5.26 Приобретение мебели (столы, стулья, магнитно-маркерная доска) для ГБУ ДО "Детская школа искусств р.п. Новые Бурасы Саратовской области"</t>
  </si>
  <si>
    <t>Контрольное событие 10.5.27 Приобретение оргтехники (ноутбук, цветной принтер) для БУ ДО "Детская школа искусств р.п. Новые Бурасы Саратовской области"</t>
  </si>
  <si>
    <t>Контрольное событие 10.5.28 Текущий ремонт отопительной системы ГБУ ДО "Детская школа искусств города Хвалынска"</t>
  </si>
  <si>
    <t>Контрольное событие 10.5.29 Приобретение оргтехники (МФУ, компьютер) для ГБУ ДО "Детская школа искусств города Хвалынска"</t>
  </si>
  <si>
    <t>Контрольное событие 10.5.30 Приобретение оргтехники (компьютер) для ГБУ ДО "Детская школа искусств г.Красноармейска Саратовской области"</t>
  </si>
  <si>
    <t xml:space="preserve">Контрольное событие 10.5.31 Капитальный ремонт ДШИ </t>
  </si>
  <si>
    <t>Контрольное событие 10.6.2  Приобретение оборудования, транспорта  ГАУК «Саратовский областной центр народного творчества имени Л.А. Руслановой»</t>
  </si>
  <si>
    <t>Контрольное событие 10.6.4 Приобретение кондиционеров  ГАУК "Саратовский областной дом работников искусств"</t>
  </si>
  <si>
    <t xml:space="preserve">Основное мероприятие 10.21 «Строительство (реконструкция) объектов культурного назначения»
</t>
  </si>
  <si>
    <t>Контрольное событие 10.21.1 Осуществление работ по сохранению объектов культурного наследия, расположенных на территории Саратовской области</t>
  </si>
  <si>
    <t>10.1.9 «Государственная поддержка отрасли культуры (модернизация региональных и муниципальных детских школ искусств по видам искусств)»</t>
  </si>
  <si>
    <t xml:space="preserve">Контрольное событие 11.1.1
Межрегиональная научно-практическая конференция «Вечных истин немеркнущий свет»
</t>
  </si>
  <si>
    <t>Контрольное событие 11.1.2
Областной семинар для специалистов библиотек, обслуживающих инвалидов</t>
  </si>
  <si>
    <t xml:space="preserve">ГУК «Саратовский областной музей краеведения»  </t>
  </si>
  <si>
    <t>11.1.13</t>
  </si>
  <si>
    <t>Контрольное событие 11.1.3 Проведение конференции к 100-летию объединения писателей «Серапионовы братья»</t>
  </si>
  <si>
    <t>Контрольное событие 11.1.4 Проведение областного семинара музейных работников</t>
  </si>
  <si>
    <t xml:space="preserve"> ГУК «Государственный музей К.А. Федина»           </t>
  </si>
  <si>
    <t xml:space="preserve">Контрольное событие 12.1.3 Государственный праздник  -Международный женский день 8 марта </t>
  </si>
  <si>
    <t>Министерство культуры области Начальник отдела проектов в сфере культуры и искусства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t>
  </si>
  <si>
    <t xml:space="preserve">Контрольное событие 12.1.4 День работника культуры </t>
  </si>
  <si>
    <t xml:space="preserve">Контрольное событие 12.1.5 Всемирный День авиации и космонавтики - первый полет человека в космос </t>
  </si>
  <si>
    <t xml:space="preserve">Контрольное событие 12.1.6 Государственный праздник - День Победы в Великой Отечественной войне 1941-1945 годов 
</t>
  </si>
  <si>
    <t xml:space="preserve">Контрольное событие 12.1.7 День славянской письменности и культуры
</t>
  </si>
  <si>
    <t>Контрольное событие 12.1.8 Государственный праздник - День России</t>
  </si>
  <si>
    <t>Контрольное событие 12.1.9 Организация и проведение Праздника духовой музыки</t>
  </si>
  <si>
    <t>Контрольное событие 12.1.10 Государственный праздник - День народного единства</t>
  </si>
  <si>
    <t>Контрольное событие 12.1.11 День конституции Российской Федерации</t>
  </si>
  <si>
    <t>Контрольное событие 12.1.12 Государственный праздник - Встреча наступающего Нового года</t>
  </si>
  <si>
    <t>Контрольное событие 12.1.13 Обеспечение мероприятий сферы культуры</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</si>
  <si>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СО «Дворец культуры «Россия» (О.П.Сынкина,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</si>
  <si>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Дом работников искусств» (И.Б.Десницкая, директор), ГАУ ДПО в сфере культуры и искусства "Саратовский областной учебно-методический центр" (С.А. Неводчикова,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</si>
  <si>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«Саратовская областная филармония им.А.Шнитке» (А.В. Николаева, директор)        </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</si>
  <si>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СО «Дворец культуры «Россия» (О.П.Сынкина, директор)   ГАУК "Саратовский областной центр народного творчества имени Л.А.Руслановой" (В.И.Зимин)</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</si>
  <si>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центр народного творчества имени Л.А. Руслановой» (В.И.Зимин, директор)
ГАУК «Саратовская областная филармония им.А.Шнитке» (А.В. Николаева, директор) </t>
  </si>
  <si>
    <t>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t>
  </si>
  <si>
    <t>Контрольное событие 13.1.1 «Проведение мониторинга межнациональных отношений в Саратовской области и издание результатов»</t>
  </si>
  <si>
    <t>Контрольное событие 13.8.5 «Организация и проведение Межрегионального методического семинара-практикума для педагогов образовательных учреждений с казачьим компонентом в обучении и воспитании «Реализация задач Стратегии государственной политики РФ в отношении российского казачества на 2021-2030 годы по содействию воспитанию подрастающего поколения в духе патриотизма, гражданской ответственности и готовности к служению Отечеству»</t>
  </si>
  <si>
    <t>Контрольное событие 13.8.7 «Организация и проведение Фестиваля казачьей культуры и творчества</t>
  </si>
  <si>
    <t>Контрольное событие 13.9.1 «Организация и проведение мероприятия, посвященного Дню народного единства: Фестиваль национальных культур».</t>
  </si>
  <si>
    <t>Контрольное событие 13.9.2  «Организация и проведение Форума «XIX Межрегиональные образовательные «Пименовские чтения».</t>
  </si>
  <si>
    <t>на 2021 год (финансовый)</t>
  </si>
  <si>
    <t>на 2023 год (плановый)</t>
  </si>
  <si>
    <t>Государственные учреждения "Детские школы искусств"</t>
  </si>
  <si>
    <t>Контрольное событие  1.4.17 Экспонирование выставки "Андрей Сахаров - человек эпохи"</t>
  </si>
  <si>
    <t>Контрольное событие  1.4.18 Экспонирование выставки "Рождает Родина Героев" (материалы из фонда ФГБУ "Военно-исторический музей артиллерии, инженерных войск и войск связи Минобороны РФ")</t>
  </si>
  <si>
    <t>Контрольное событие  1.4.19 Экспонирование выставки "Броня крепка и танки наши быстры" (материалы из фонда ФГБУК "Государственный историко-мемориальный музей-заповедник "Сталинградская битва")</t>
  </si>
  <si>
    <t>1.4.20</t>
  </si>
  <si>
    <t>Контрольное событие 1.4.20 Экспонирование выставок в Музее боевой и трудовой славы из фондов ведущих военно-исторических музеев РФ</t>
  </si>
  <si>
    <t>1.4.21</t>
  </si>
  <si>
    <t>Контрольное событие 1.4.21 Экспонирование выставки "С лейкой и блокнотом" (материалы из фонда ФГБУК "Государственный историко-мемориальный музей-заповедник "Сталинградская битва")</t>
  </si>
  <si>
    <t>1.4.22</t>
  </si>
  <si>
    <t>Контрольное событие 1.4.22 Экспонирование выставок в Саратовском областном музее краеведения из фондов ведущих музеев РФ</t>
  </si>
  <si>
    <t>1.4.23</t>
  </si>
  <si>
    <t>1.4.24</t>
  </si>
  <si>
    <t>1.4.25</t>
  </si>
  <si>
    <t>Контрольное событие 1.4.23 Экспонирование выставки "Сокол, Орлан и другие птицы. Истории космической одежды" (из фондов ГБУК г. Москвы "Мемориальный музей космонавтики")</t>
  </si>
  <si>
    <t>Контрольное событие 1.4.24 Экспонирование выставки "Наградное и подарочное оружие" (из фондов ФГБУ "Центральный музей Вооруженных сил РФ" Минобороны России)</t>
  </si>
  <si>
    <t>Контрольное событие 1.4.25 Экспонирование выставки "Реликвии и шедевры" (из фондов ГБУК "Государственный исторический музей")</t>
  </si>
  <si>
    <t>1.4.26</t>
  </si>
  <si>
    <t>Контрольное событие 1.4.26 Создание выставки "Аркадакский район в годы Великой Отечественной войны"в филиале ГУК "Саратовский областной музей краеведения"</t>
  </si>
  <si>
    <t>1.4.27</t>
  </si>
  <si>
    <t>Контрольное событие 1.4.27 Создание выставок в филиале ГУК "Саратовский областной музей краеведения"</t>
  </si>
  <si>
    <t xml:space="preserve">11.1.7 «Государственная поддержка отрасли культуры (Оказание государственной поддержки лучшим сельским учреждениям культуры" </t>
  </si>
  <si>
    <t xml:space="preserve">11.1.8 «Государственная поддержка отрасли культуры (Оказание государственной поддержки лучшим работникам сельских учреждений культуры" </t>
  </si>
  <si>
    <t>Контрольное событие 2.2.3.Постановка спектакля  С. Тьери "Деньги как дождь"</t>
  </si>
  <si>
    <t>Контрольное событие 2.2.4.Постановка спектакля А. Володин "С любимыми не расставайтесь"</t>
  </si>
  <si>
    <t>Контрольное событие 2.2.5 Постановка спектакля Н.Г. Чернышевский "Что делать"</t>
  </si>
  <si>
    <t>Контрольное событие 2.2.6 Постановка спектакля  Ю. Воронова  "Мы живем в чудесное время, Оля!"</t>
  </si>
  <si>
    <t>9.2.7.</t>
  </si>
  <si>
    <t>Контрольное событие 2.3.4.                                  Всероссийский фестиваль новогодних театральных практик "#СНЕГ"</t>
  </si>
  <si>
    <t>Контрольное событие 11.3.2  Проведение межрегионального открытого конкурса по академическому рисунку и живописи, посвященного 125-летию основания Саратовского художественного училища имени А.П. Боголюбова</t>
  </si>
  <si>
    <t>Контрольное событие 2.3.1  Проведение культурно-образовательного проекта-фестиваля "Уроки Табакова"</t>
  </si>
  <si>
    <t>Контрольное событие  11.4.4 Проведение областного конкурса «Лучший кинозал Саратовской области»</t>
  </si>
  <si>
    <t>Основное мероприятие 13.8 «Организация и проведение мероприятий, направленных на этнокультурное развитие народов Саратовской области, совместно с национально-культурными автономиями и социально ориентированными некоммерческими организациями».</t>
  </si>
  <si>
    <t>Контрольное событие 13.8.6 «Организация и проведение Фестиваля археологии и реконструкции "Укек"</t>
  </si>
  <si>
    <t>Основное мероприятие 13.9 «Организация и
проведение мероприятий, направленных на укрепление общероссийского гражданского единства совместно с национально-культурными автономиями и социально ориентированными некоммерческими организациями».</t>
  </si>
  <si>
    <t>10.18.</t>
  </si>
  <si>
    <t>10.19.</t>
  </si>
  <si>
    <t>10.19.1.</t>
  </si>
  <si>
    <t>Контрольное событие 10.1.3.  ГУК «Саратовский областной музей краеведения» Замена газового оборудования котельной музея истории г. Балаково</t>
  </si>
  <si>
    <t>Контрольное событие 10.1.6. ГУК "Государственный музей К.А. Федина" Ремонт здания музея"</t>
  </si>
  <si>
    <t>Контрольное событие 10.1.7. ГАУК "Исторический парк "Моя история" приобретение электроавтобусов</t>
  </si>
  <si>
    <t xml:space="preserve">Контрольное событие 10.1.10. ГАУК "Исторический парк "Моя история" </t>
  </si>
  <si>
    <t xml:space="preserve">Контрольное событие 10.1.8. ГАУК "Исторический парк "Моя история" приобретение спецодежды, инвентаря и специальной техники </t>
  </si>
  <si>
    <t>Контрольное событие 10.1.9. ГАУК "Исторический парк "Моя история" Монтаж систем оповещения, монтаж видеонаблюдения и оптики, монтаж наружных сетей связи (умная опора)</t>
  </si>
  <si>
    <t>10.2.3.</t>
  </si>
  <si>
    <t xml:space="preserve">Контрольное событие 10.2.3 Капитальный ремонт кровли  ГАУК «Саратовский государственный академический театр драмы им. И.А.Слонова» </t>
  </si>
  <si>
    <t>10.5.32.</t>
  </si>
  <si>
    <t>Контрольное событие 10.5.32   Приобретение оргтехники (компьютер) для ГПОУ«Саратовский областной колледж искусств»</t>
  </si>
  <si>
    <t>Контрольное событие 10.5.22 Приобретение мебели (стулья) для ГБУ ДО "Детская школа искусств  п. Горный Краснопартизанского района Саратовской области"</t>
  </si>
  <si>
    <t>ГБУ ДО "Детская школа искусств п. Горный Краснопартизанского района Саратовской области"</t>
  </si>
  <si>
    <t>Контрольное событие 10.5.21 Капитальный ремонт здания, подключение к централизованной системе канализации ГУ ДО Детская школа искусств №1 г.Маркса Саратовской области</t>
  </si>
  <si>
    <t>Контрольное событие 10.6.1 Проведение ремонта  кровли здания  ГАУК «Саратовский областной центр народного творчества имени Л.А. Руслановой»</t>
  </si>
  <si>
    <t>Контрольное событие 10.6.5  Приобретение оборудования и сплит-систем  для ГАУК СО «Дворец культуры "Россия»</t>
  </si>
  <si>
    <t>Контрольное событие 10.6.6  Приобретение сплит-систем  для ГАУК СО «Дворец культуры "Россия»</t>
  </si>
  <si>
    <t>министерство внутренней политики и общественных отношений области</t>
  </si>
  <si>
    <t>11.1.14</t>
  </si>
  <si>
    <t>Контрольное событие 11.1.14   Проведение областного семинара - практикума для руководителей фольклорных коллективов</t>
  </si>
  <si>
    <t xml:space="preserve">министерство внутренней политики и общественных отношений области </t>
  </si>
  <si>
    <t xml:space="preserve">министерство внутренней политики и общественных отношений области 
</t>
  </si>
  <si>
    <t xml:space="preserve">министерство внутренней политики и общественных отношений области 
</t>
  </si>
  <si>
    <t xml:space="preserve">министерство внутренней политики и общественных отношений области
</t>
  </si>
  <si>
    <t>Министерство внутренней политики и общественных отношений области</t>
  </si>
  <si>
    <t>Контрольное событие 9.2.7 Участие делегации Саратовской области в I Детском культурном форуме (г. Москва)</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</si>
  <si>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центр народного творчества имени Л.А. Руслановой» (В.И.Зимин, директор), ГАУК «Саратовский областной Дом работников искусств» (И.Б.Десницкая, директор), ГАУК СО «Дворец культуры «Россия» (О.П.Сынкина, директор), ГАУК СО "Исторический Парк "Моя История" (Д.А. Кубанкин,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</si>
  <si>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«Саратовская областная филармония им.А.Шнитке» (А.В. Николаева, директор), ГАУК «Саратовский областной Дом работников искусств» (И.Б.Десницкая, директор), ГАУК «Саратовский областной центр народного творчества имени Л.А. Руслановой» (В.И.Зимин, директор), ГАУК «Саратовский театр драмы имени И. А. Слонова» (В.В. Петренко, директор)        </t>
  </si>
  <si>
    <t xml:space="preserve">Министерство культуры области
Заместитель начальника управления реализации культурной политики - начальник отдела поддержки искусства и массовых мероприятий О.Ю.Покровская 
ГАУК «Саратовский областной методический киновидеоцентр»  (И.Т. Бережная, директор)  
ГАУК «Саратовский областной центр народного творчества имени Л.А. Руслановой» (В.И.Зимин, директор), ГАУК СО "Исторический Парк "Моя История" (Д.А. Кубанкин, директор)        </t>
  </si>
  <si>
    <t>5.5.</t>
  </si>
  <si>
    <t>10.12.</t>
  </si>
  <si>
    <t>10.12.1.</t>
  </si>
  <si>
    <t>10.21.</t>
  </si>
  <si>
    <t>10.21.1.</t>
  </si>
  <si>
    <t>10.24.</t>
  </si>
  <si>
    <t>10.24.1.</t>
  </si>
  <si>
    <t>10.25.</t>
  </si>
  <si>
    <t>10.1.1.</t>
  </si>
  <si>
    <t>10.1.2.</t>
  </si>
  <si>
    <t>10.1.4.</t>
  </si>
  <si>
    <t>10.1.5.</t>
  </si>
  <si>
    <t>10.1.7.</t>
  </si>
  <si>
    <t>10.1.8.</t>
  </si>
  <si>
    <t>10.1.9.</t>
  </si>
  <si>
    <t>11.3</t>
  </si>
  <si>
    <t>11.3.1</t>
  </si>
  <si>
    <t>11.3.2</t>
  </si>
  <si>
    <t>11.4.7.</t>
  </si>
  <si>
    <t>11.4.8.</t>
  </si>
  <si>
    <t>11.4.9.</t>
  </si>
  <si>
    <t>11.1.3.</t>
  </si>
  <si>
    <t>11.1.6.</t>
  </si>
  <si>
    <t>11.1.7.</t>
  </si>
  <si>
    <t>11.1.8.</t>
  </si>
  <si>
    <t>13.8.</t>
  </si>
  <si>
    <t>13.8.1.</t>
  </si>
  <si>
    <t>13.8.2.</t>
  </si>
  <si>
    <t>13.8.3.</t>
  </si>
  <si>
    <t>13.8.4.</t>
  </si>
  <si>
    <t>13.8.5.</t>
  </si>
  <si>
    <t>13.8.6.</t>
  </si>
  <si>
    <t>13.8.7.</t>
  </si>
  <si>
    <t>13.9.</t>
  </si>
  <si>
    <t>13.9.1.</t>
  </si>
  <si>
    <t>13.9.2.</t>
  </si>
  <si>
    <t>Контрольное событие 2.4.9 Обменные гастроли с Абаканским русским академическим театром драмы имени М.Ю. Лермонтова</t>
  </si>
  <si>
    <t>Контрольное событие 2.4.12 Обменные гастроли c Краснодарским академическим театром имени М.Горького</t>
  </si>
  <si>
    <t>Контрольное событие 1.3.4 Приобретение предметов вооружения, снаряжения, обмундирования армий Российской Империи, СССР, РФ и иностранных государств, а также предметов нумизматики и фалеристики периода XIX - XXI веков</t>
  </si>
  <si>
    <t>Контрольное событие 1.4.1 Экспонирование выставки "Ф.М. Достоевский.Жизнь и творчество глазами художников" (к 200-летию со дня рождения писателя)</t>
  </si>
  <si>
    <t>1.4.28</t>
  </si>
  <si>
    <t xml:space="preserve">Контрольное событие 1.4.28 Экспонирование выставки "Наши на киноэкранах" из фондов ФГБУК "Государственный центральный музей кино" </t>
  </si>
  <si>
    <t>Контрольное событие 2.2.1 Постановка балета Ф.Амиров "1000 и одна ночь"</t>
  </si>
  <si>
    <t>Контрольное событие 2.2.2 Постановка оперы Ж. Бизе "Кармен"</t>
  </si>
  <si>
    <t>Контрольное событие 2.2.8 Постановка балета С. Прокофьев "Любовь к трем апельсинам"</t>
  </si>
  <si>
    <t>Контрольное событие 2.2.9 Постановка балета Р.Глиэр "Медный всадник"</t>
  </si>
  <si>
    <t xml:space="preserve">Контрольное событие 2.2.12 Постановка спектакля  (Губернатоская елка)       </t>
  </si>
  <si>
    <t xml:space="preserve">Контрольное событие 2.2.14  Постановка оперы Г.Гендель "Юлий Цезарь"                                     </t>
  </si>
  <si>
    <t>Контрольное событие 2.2.16 Постановка новогоднего спектакля для детей (Губернаторская елка)</t>
  </si>
  <si>
    <t>Контрольное событие 2.5.1. Межрегиональная культурно - познавательная кампания "Доступный театр - Живой урок школьной классики как новый тип взаимодействия школы и театра"</t>
  </si>
  <si>
    <t>Контрольное событие 3.2.1.   Концертная программа, посвященная 100-летию Т. Докшицера</t>
  </si>
  <si>
    <r>
      <t>К</t>
    </r>
    <r>
      <rPr>
        <sz val="11"/>
        <rFont val="Times New Roman"/>
        <family val="1"/>
        <charset val="204"/>
      </rPr>
      <t>онтрольное событие 3.3.2 V региональный фестиваль-конкурс детского национального творчества "Дружные нотки"</t>
    </r>
  </si>
  <si>
    <t xml:space="preserve">Контрольное событие 3.5.1  Цикл концертов "Музыка в парках  и скверах" </t>
  </si>
  <si>
    <t>Контрольное событие 3.5.2  Концертная программа "Музыка Д. Шостаковича в современном мире", посвященная 115-летию со дня рождения композитора</t>
  </si>
  <si>
    <t>Контрольное событие 3.5.3 Торжественное мероприятие "Поволжью - 25", посвященное 25 - летию Саратовской областной концертной организации "Поволжье"</t>
  </si>
  <si>
    <t xml:space="preserve">Контрольное событие 6.6.6 Проведение торжественного мероприятия «Поклонимся великим тем годам», посвященного празднованию годовщины Победы в Великой Отечественной войне 1941-1945 годов, для участников  Великой Отечественной войны 1941-1945 годов - ветеранов отрасли "Культура" </t>
  </si>
  <si>
    <t>10.1.5 «Модернизация театров юного зрителя и театров кукол (в рамках достижения соответствующих задач федерального проекта)</t>
  </si>
  <si>
    <t>Контрольное событие 11.4.5 Выплаты стипендий Губернатора Саратовской области выдающимся деятелям культуры и искусства, имеющим звание «Народный артист СССР», «Народный артист Российской Федерации», «Народный художник Российской Федерации»</t>
  </si>
  <si>
    <t>Контрольное событие 11.4.6 Выплаты именных творческих стипендий Губернатора Саратовской области молодым одаренным артистам</t>
  </si>
  <si>
    <t>Контрольное событие 10.6.3 Приобретение звукового оборудования, компьютерной техники и мебели  ГАУК "Саратовский областной дом работников искусств"</t>
  </si>
  <si>
    <t>Контрольное событие 1.4.5 Экспонирование выставки  «Память сильнее времени»</t>
  </si>
  <si>
    <t>Контрольное событие 3.3.1  Фестиваль симфонической музыки,  посвященный  75-летию Академического симфонического оркестра филармонии</t>
  </si>
  <si>
    <t>4.2.4.</t>
  </si>
  <si>
    <t>ГУК «Областная библиотека для детей и юношества им. А.С. Пушкина»; 
ГУК «Областная универсальная научная библиотека»;
ГУК «Областная специальная библиотека для слепых»</t>
  </si>
  <si>
    <t>4.2.5.</t>
  </si>
  <si>
    <t>Контрольное событие 4.2.4.  Комплектование книжных фондов государственных общедоступных библиотек за счет средств резервного фонда Правительства РФ</t>
  </si>
  <si>
    <t>Контрольное событие 4.2.5. Комплектование книжных фондов государственных общедоступных библиотек за счет средств резервного фонда Правительства РФ</t>
  </si>
  <si>
    <t>2.7.5</t>
  </si>
  <si>
    <t>Контрольное событие 2.7.1. Поддержка творческой деятельности и техническое оснащение театра</t>
  </si>
  <si>
    <t xml:space="preserve">Контрольное событие 2.7.2. Поддержка творческой деятельности и техническое оснащение театра </t>
  </si>
  <si>
    <t>Контрольное событие 2.7.5. Поддержка творческой деятельности и техническое оснащение детских и кукольных театров за счет средств резервного фонда Правительства РФ</t>
  </si>
  <si>
    <t>2.7.6</t>
  </si>
  <si>
    <t>Контрольное событие 2.7.6. Поддержка творческой деятельности и техническое оснащение детских и кукольных театров за счет средств резервного фонда Правительства РФ</t>
  </si>
  <si>
    <t>Контрольное событие 10.1.1 ГАУК «Саратовский историко-патриотический комплекс «Музей боевой и трудовой славы» Приобретение аналога самолета Як-3</t>
  </si>
  <si>
    <t>Контрольное событие 10.2.6. Технологическое присоединение энергопринимающих устройств</t>
  </si>
  <si>
    <r>
      <t xml:space="preserve">Контрольное событие 10.2.5 </t>
    </r>
    <r>
      <rPr>
        <sz val="11"/>
        <color theme="1"/>
        <rFont val="Times New Roman"/>
        <family val="1"/>
        <charset val="204"/>
      </rPr>
      <t>Приобретение оборудования для организации допуска зрителей на мероприятия, приобретение оргтехники</t>
    </r>
  </si>
  <si>
    <t>государственные внебюджетные фонды и иные безвозмездные поступления целевой направленности (прогнозно)</t>
  </si>
  <si>
    <t xml:space="preserve">ГПОУ«Саратовский областной колледж искусств»;
ГПОУ «Саратовское художественное училище имени А.П.Боголюбова (техникум)»
</t>
  </si>
  <si>
    <t>Контрольное событие 10.5.33 Приобретение оборудования (проектор, экран напольный, стойка акустическая, пюпитр) для  ГБУ ДО "Детская школа искусств с. Ивантеевка" Саратовской области</t>
  </si>
  <si>
    <t>10.5.33</t>
  </si>
  <si>
    <t>10.5.34</t>
  </si>
  <si>
    <t>Контрольное событие 10.5.34 Приобретение музыкальных инструментов для  ГБУ ДО "Детская школа искусств" р.п. Ровное Саратовской области</t>
  </si>
  <si>
    <t>10.26.</t>
  </si>
  <si>
    <t xml:space="preserve">Основное мероприятие 10.26 "Разработка проектно-сметной документации по объекту "Дом офицеров Красной Армии, арх. Каракис И.Ю. " г. Энгельс, мкр. Энгельс-1, з/у 15б" 
</t>
  </si>
  <si>
    <t>7.7.</t>
  </si>
  <si>
    <t>7.7.1.</t>
  </si>
  <si>
    <t>министерство строительства и жилищно-коммунального хозяйства области</t>
  </si>
  <si>
    <t>Основное мероприятие 7.7 «Сохранение объектов культурного наследия»</t>
  </si>
  <si>
    <t>Управление по охране объектов культурного наследия Правительства Саратовской области;
министерство строительства и жилищно-коммунального хозяйства области</t>
  </si>
  <si>
    <t>7.8.</t>
  </si>
  <si>
    <t>7.8.1.</t>
  </si>
  <si>
    <t>Контрольное мероприятие 7.7.1 «Сохранение объекта культуры регионального значения  «Здание гимназии женской, рубеж ХIХ-ХХ вв. г. Аткарск, ул. Чапаева, 52 (угол с ул. Советской)»</t>
  </si>
  <si>
    <t>Основное мероприятие 7.8 «Разработка проектно-сметной документации в отношении объектов, находящихся в муниципальной собственности, в целях сохранения культурно-исторического облика муниципальных районов и городских округов области»</t>
  </si>
  <si>
    <t>Контрольное мероприятие 7.8.1 «Разработка проектно-сметной документации в отношении объектов, находящихся в муниципальной собственности, в целях сохранения культурно-исторического облика муниципальных районов и городских округов области»</t>
  </si>
  <si>
    <t>Министерство строительства и жилищно-коммунального хозяйства области</t>
  </si>
  <si>
    <t>Министр области - председатель комитета культурного наследия Саратовской области</t>
  </si>
  <si>
    <t>от   30.12.2021   № 01-01-06/800</t>
  </si>
  <si>
    <t>10.5.36.</t>
  </si>
  <si>
    <t>Контрольное событие 10.5.36   Оснащение и укрепление материально-технической базы подведомственных профессиональных образовательных организаций (за счет II из г. Москвы)</t>
  </si>
  <si>
    <t>10.2.2. "Создание выставочных проектов, снабженных цифровыми гидами в формате дополненной реальности</t>
  </si>
  <si>
    <t>10.2.3. "Проведение онлайн-трансляций мероприятий, размещаемых на портале "Культура.РФ"</t>
  </si>
  <si>
    <t>11.1.1.</t>
  </si>
  <si>
    <t>11.1.2.</t>
  </si>
  <si>
    <t>11.1.1 "Повышение квалификации на базе Центров непрерывного образования и повышения квалификации творческих и управленческих кадров в сфере культуры"</t>
  </si>
  <si>
    <t>11.1.2 "Любительские творческие коллективы, получившие грантовую поддержку"</t>
  </si>
  <si>
    <t>11.1.4.</t>
  </si>
  <si>
    <t>11.1.4 "Волонтеры, вовлеченные в программу "Волонтеры культуры"</t>
  </si>
  <si>
    <t>13.11.</t>
  </si>
  <si>
    <t>13.12.</t>
  </si>
  <si>
    <t>13.13.</t>
  </si>
  <si>
    <t>13.14.</t>
  </si>
  <si>
    <t>13.15.</t>
  </si>
  <si>
    <t>Основное мероприятие 13.11 "Содействие привлечению российского казачества к государственной и иной службе"</t>
  </si>
  <si>
    <t>Основное мероприятие 13.12 "Организация и проведение мероприятий по сохранению и поддержке русского языка как государственного языка Российской Федерации"</t>
  </si>
  <si>
    <t>Основное мероприятие 13.13 "Организация и проведение мероприятий по социально-культурной адаптации и интеграции иностранных граждан в Саратовской области"</t>
  </si>
  <si>
    <t>Основное мероприятие 13.14 "Организация и проведение мероприятий по развитию государственно-общественного партнерства в сфере государственной национальной политики Российской Федерации"</t>
  </si>
  <si>
    <t>Основное мероприятие 13.15 "Участие в организации и проведении мероприятий по профилактике экстремизма на национальной и религиозной почве"</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</si>
</sst>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0.00_р_._-;\-* #,##0.00_р_._-;_-* &quot;-&quot;??_р_._-;_-@_-"/>
    <numFmt numFmtId="165" formatCode="_-* #,##0.0_р_._-;\-* #,##0.0_р_._-;_-* &quot;-&quot;??_р_._-;_-@_-"/>
    <numFmt numFmtId="166" formatCode="_-* #,##0.0_р_._-;\-* #,##0.0_р_._-;_-* &quot;-&quot;?_р_._-;_-@_-"/>
    <numFmt numFmtId="167" formatCode="#,##0.0"/>
    <numFmt numFmtId="168" formatCode="_-* #,##0.0\ _₽_-;\-* #,##0.0\ _₽_-;_-* &quot;-&quot;??\ _₽_-;_-@_-"/>
    <numFmt numFmtId="169" formatCode="0.0"/>
  </numFmts>
  <fonts count="24" x14ac:knownFonts="1">
    <font>
      <sz val="11"/>
      <color theme="1"/>
      <name val="Calibri"/>
      <family val="2"/>
      <charset val="204"/>
      <scheme val="minor"/>
    </font>
    <font>
      <sz val="11"/>
      <color indexed="8"/>
      <name val="Calibri"/>
      <family val="2"/>
      <charset val="204"/>
    </font>
    <font>
      <sz val="11"/>
      <color indexed="8"/>
      <name val="Calibri"/>
      <family val="2"/>
      <charset val="204"/>
    </font>
    <font>
      <sz val="11"/>
      <name val="Calibri"/>
      <family val="2"/>
      <charset val="204"/>
    </font>
    <font>
      <sz val="10"/>
      <color indexed="8"/>
      <name val="Times New Roman"/>
      <family val="1"/>
      <charset val="204"/>
    </font>
    <font>
      <b/>
      <sz val="11"/>
      <color indexed="8"/>
      <name val="Calibri"/>
      <family val="2"/>
      <charset val="204"/>
    </font>
    <font>
      <sz val="11"/>
      <color indexed="10"/>
      <name val="Calibri"/>
      <family val="2"/>
      <charset val="204"/>
    </font>
    <font>
      <sz val="11"/>
      <name val="Calibri"/>
      <family val="2"/>
      <charset val="204"/>
      <scheme val="minor"/>
    </font>
    <font>
      <sz val="11"/>
      <color theme="1"/>
      <name val="Times New Roman"/>
      <family val="1"/>
      <charset val="204"/>
    </font>
    <font>
      <b/>
      <sz val="11"/>
      <color theme="1"/>
      <name val="Times New Roman"/>
      <family val="1"/>
      <charset val="204"/>
    </font>
    <font>
      <sz val="11"/>
      <color theme="1"/>
      <name val="Calibri"/>
      <family val="2"/>
      <charset val="204"/>
    </font>
    <font>
      <sz val="11.5"/>
      <color theme="1"/>
      <name val="Times New Roman"/>
      <family val="1"/>
      <charset val="204"/>
    </font>
    <font>
      <b/>
      <sz val="14"/>
      <color theme="1"/>
      <name val="Times New Roman"/>
      <family val="1"/>
      <charset val="204"/>
    </font>
    <font>
      <sz val="14"/>
      <color theme="1"/>
      <name val="Times New Roman"/>
      <family val="1"/>
      <charset val="204"/>
    </font>
    <font>
      <b/>
      <sz val="12"/>
      <color theme="1"/>
      <name val="Times New Roman"/>
      <family val="1"/>
      <charset val="204"/>
    </font>
    <font>
      <b/>
      <sz val="10"/>
      <color theme="1"/>
      <name val="Times New Roman"/>
      <family val="1"/>
      <charset val="204"/>
    </font>
    <font>
      <sz val="10"/>
      <color theme="1"/>
      <name val="Times New Roman"/>
      <family val="1"/>
      <charset val="204"/>
    </font>
    <font>
      <sz val="11"/>
      <name val="Times New Roman"/>
      <family val="1"/>
      <charset val="204"/>
    </font>
    <font>
      <b/>
      <sz val="11"/>
      <name val="Times New Roman"/>
      <family val="1"/>
      <charset val="204"/>
    </font>
    <font>
      <sz val="10"/>
      <name val="Times New Roman"/>
      <family val="1"/>
      <charset val="204"/>
    </font>
    <font>
      <b/>
      <sz val="10"/>
      <name val="Times New Roman"/>
      <family val="1"/>
      <charset val="204"/>
    </font>
    <font>
      <sz val="12"/>
      <color theme="1"/>
      <name val="Calibri"/>
      <family val="2"/>
      <charset val="204"/>
      <scheme val="minor"/>
    </font>
    <font>
      <sz val="12"/>
      <color theme="1"/>
      <name val="Calibri"/>
      <family val="2"/>
      <charset val="204"/>
    </font>
    <font>
      <sz val="12"/>
      <color theme="1"/>
      <name val="Times New Roman"/>
      <family val="1"/>
      <charset val="20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164" fontId="2" fillId="0" borderId="0" applyFont="0" applyFill="0" applyBorder="0" applyAlignment="0" applyProtection="0"/>
    <xf numFmtId="164" fontId="1" fillId="0" borderId="0" applyFont="0" applyFill="0" applyBorder="0" applyAlignment="0" applyProtection="0"/>
  </cellStyleXfs>
  <cellXfs count="232">
    <xf numFmtId="0" fontId="0" fillId="0" borderId="0" xfId="0"/>
    <xf numFmtId="165" fontId="8" fillId="2" borderId="1" xfId="1" applyNumberFormat="1" applyFont="1" applyFill="1" applyBorder="1" applyAlignment="1">
      <alignment horizontal="right" vertical="center" wrapText="1"/>
    </xf>
    <xf numFmtId="0" fontId="8" fillId="2" borderId="1" xfId="0" applyFont="1" applyFill="1" applyBorder="1" applyAlignment="1">
      <alignment vertical="top" wrapText="1"/>
    </xf>
    <xf numFmtId="165" fontId="17" fillId="2" borderId="1" xfId="2" applyNumberFormat="1" applyFont="1" applyFill="1" applyBorder="1" applyAlignment="1">
      <alignment horizontal="right" vertical="center" wrapText="1"/>
    </xf>
    <xf numFmtId="165" fontId="17" fillId="2" borderId="1" xfId="2" quotePrefix="1" applyNumberFormat="1" applyFont="1" applyFill="1" applyBorder="1" applyAlignment="1">
      <alignment horizontal="right" vertical="center" wrapText="1"/>
    </xf>
    <xf numFmtId="0" fontId="8" fillId="2" borderId="0" xfId="0" applyFont="1" applyFill="1" applyAlignment="1">
      <alignment horizontal="center"/>
    </xf>
    <xf numFmtId="0" fontId="10" fillId="2" borderId="0" xfId="0" applyFont="1" applyFill="1"/>
    <xf numFmtId="0" fontId="11" fillId="2" borderId="0" xfId="0" applyFont="1" applyFill="1"/>
    <xf numFmtId="0" fontId="0" fillId="2" borderId="0" xfId="0" applyFill="1"/>
    <xf numFmtId="0" fontId="8" fillId="2" borderId="0" xfId="0" applyFont="1" applyFill="1" applyAlignment="1">
      <alignment horizontal="right" vertical="center"/>
    </xf>
    <xf numFmtId="0" fontId="10" fillId="2" borderId="0" xfId="0" applyFont="1" applyFill="1" applyAlignment="1">
      <alignment horizontal="right" vertical="center"/>
    </xf>
    <xf numFmtId="0" fontId="12" fillId="2" borderId="0" xfId="0" applyFont="1" applyFill="1" applyAlignment="1">
      <alignment horizontal="right" vertical="center" wrapText="1"/>
    </xf>
    <xf numFmtId="0" fontId="5" fillId="2" borderId="0" xfId="0" applyFont="1" applyFill="1"/>
    <xf numFmtId="0" fontId="14" fillId="2" borderId="1" xfId="0" applyFont="1" applyFill="1" applyBorder="1" applyAlignment="1">
      <alignment horizontal="right" vertical="center" wrapText="1"/>
    </xf>
    <xf numFmtId="0" fontId="14" fillId="2" borderId="1" xfId="0" applyFont="1" applyFill="1" applyBorder="1" applyAlignment="1">
      <alignment vertical="top" wrapText="1"/>
    </xf>
    <xf numFmtId="167" fontId="9" fillId="2" borderId="1" xfId="1" applyNumberFormat="1" applyFont="1" applyFill="1" applyBorder="1" applyAlignment="1">
      <alignment horizontal="right" vertical="center" wrapText="1"/>
    </xf>
    <xf numFmtId="165" fontId="9" fillId="2" borderId="1" xfId="1" applyNumberFormat="1" applyFont="1" applyFill="1" applyBorder="1" applyAlignment="1">
      <alignment horizontal="right" vertical="center" wrapText="1"/>
    </xf>
    <xf numFmtId="0" fontId="9" fillId="2" borderId="1" xfId="0" applyFont="1" applyFill="1" applyBorder="1" applyAlignment="1">
      <alignment vertical="top" wrapText="1"/>
    </xf>
    <xf numFmtId="0" fontId="14" fillId="2" borderId="6" xfId="0" applyFont="1" applyFill="1" applyBorder="1" applyAlignment="1">
      <alignment horizontal="center" vertical="center" wrapText="1"/>
    </xf>
    <xf numFmtId="0" fontId="15" fillId="2" borderId="1" xfId="0" applyFont="1" applyFill="1" applyBorder="1" applyAlignment="1">
      <alignment horizontal="center" vertical="top" wrapText="1"/>
    </xf>
    <xf numFmtId="0" fontId="0" fillId="2" borderId="0" xfId="0" applyFont="1" applyFill="1"/>
    <xf numFmtId="0" fontId="23" fillId="2" borderId="1" xfId="0" applyFont="1" applyFill="1" applyBorder="1" applyAlignment="1">
      <alignment horizontal="right" vertical="center" wrapText="1"/>
    </xf>
    <xf numFmtId="169" fontId="17" fillId="2" borderId="1" xfId="2" applyNumberFormat="1" applyFont="1" applyFill="1" applyBorder="1" applyAlignment="1">
      <alignment horizontal="right" vertical="center" wrapText="1"/>
    </xf>
    <xf numFmtId="169" fontId="23" fillId="2" borderId="1" xfId="0" applyNumberFormat="1" applyFont="1" applyFill="1" applyBorder="1" applyAlignment="1">
      <alignment horizontal="right" vertical="center" wrapText="1"/>
    </xf>
    <xf numFmtId="0" fontId="7" fillId="2" borderId="0" xfId="0" applyFont="1" applyFill="1"/>
    <xf numFmtId="0" fontId="3" fillId="2" borderId="0" xfId="0" applyFont="1" applyFill="1"/>
    <xf numFmtId="165" fontId="23" fillId="2" borderId="1" xfId="0" applyNumberFormat="1" applyFont="1" applyFill="1" applyBorder="1" applyAlignment="1">
      <alignment horizontal="right" vertical="center" wrapText="1"/>
    </xf>
    <xf numFmtId="0" fontId="0" fillId="2" borderId="0" xfId="0" applyFill="1" applyBorder="1"/>
    <xf numFmtId="165" fontId="8" fillId="2" borderId="1" xfId="2" applyNumberFormat="1" applyFont="1" applyFill="1" applyBorder="1" applyAlignment="1">
      <alignment horizontal="right" vertical="center" wrapText="1"/>
    </xf>
    <xf numFmtId="166" fontId="8" fillId="2" borderId="1" xfId="2" applyNumberFormat="1" applyFont="1" applyFill="1" applyBorder="1" applyAlignment="1">
      <alignment horizontal="right" vertical="center" wrapText="1"/>
    </xf>
    <xf numFmtId="167" fontId="8" fillId="2" borderId="1" xfId="2" applyNumberFormat="1" applyFont="1" applyFill="1" applyBorder="1" applyAlignment="1">
      <alignment horizontal="right" vertical="center" wrapText="1"/>
    </xf>
    <xf numFmtId="166" fontId="17" fillId="2" borderId="1" xfId="2" applyNumberFormat="1" applyFont="1" applyFill="1" applyBorder="1" applyAlignment="1">
      <alignment horizontal="right" vertical="center" wrapText="1"/>
    </xf>
    <xf numFmtId="165" fontId="9" fillId="2" borderId="1" xfId="2" applyNumberFormat="1" applyFont="1" applyFill="1" applyBorder="1" applyAlignment="1">
      <alignment horizontal="right" vertical="center" wrapText="1"/>
    </xf>
    <xf numFmtId="0" fontId="5" fillId="2" borderId="0" xfId="0" applyFont="1" applyFill="1" applyBorder="1"/>
    <xf numFmtId="0" fontId="0" fillId="2" borderId="0" xfId="0" applyFont="1" applyFill="1" applyBorder="1"/>
    <xf numFmtId="4" fontId="8" fillId="2" borderId="1" xfId="2" applyNumberFormat="1" applyFont="1" applyFill="1" applyBorder="1" applyAlignment="1">
      <alignment horizontal="right" vertical="center" wrapText="1"/>
    </xf>
    <xf numFmtId="169" fontId="8" fillId="2" borderId="1" xfId="2" applyNumberFormat="1" applyFont="1" applyFill="1" applyBorder="1" applyAlignment="1">
      <alignment horizontal="right" vertical="center" wrapText="1"/>
    </xf>
    <xf numFmtId="0" fontId="4" fillId="2" borderId="0" xfId="0" applyFont="1" applyFill="1" applyBorder="1" applyAlignment="1">
      <alignment horizontal="center" vertical="top" wrapText="1"/>
    </xf>
    <xf numFmtId="169" fontId="8" fillId="2" borderId="1" xfId="0" applyNumberFormat="1" applyFont="1" applyFill="1" applyBorder="1" applyAlignment="1">
      <alignment horizontal="right" vertical="center"/>
    </xf>
    <xf numFmtId="0" fontId="4" fillId="2" borderId="3" xfId="0" applyFont="1" applyFill="1" applyBorder="1" applyAlignment="1">
      <alignment horizontal="center" vertical="top" wrapText="1"/>
    </xf>
    <xf numFmtId="0" fontId="3" fillId="2" borderId="0" xfId="0" applyFont="1" applyFill="1" applyBorder="1"/>
    <xf numFmtId="0" fontId="7" fillId="2" borderId="0" xfId="0" applyFont="1" applyFill="1" applyBorder="1"/>
    <xf numFmtId="49" fontId="8" fillId="2" borderId="1" xfId="0" applyNumberFormat="1" applyFont="1" applyFill="1" applyBorder="1" applyAlignment="1">
      <alignment vertical="top" wrapText="1"/>
    </xf>
    <xf numFmtId="167" fontId="17" fillId="2" borderId="1" xfId="2" applyNumberFormat="1" applyFont="1" applyFill="1" applyBorder="1" applyAlignment="1">
      <alignment horizontal="right" vertical="center" wrapText="1"/>
    </xf>
    <xf numFmtId="0" fontId="6" fillId="2" borderId="0" xfId="0" applyFont="1" applyFill="1" applyBorder="1"/>
    <xf numFmtId="165" fontId="9" fillId="2" borderId="4" xfId="1" applyNumberFormat="1" applyFont="1" applyFill="1" applyBorder="1" applyAlignment="1">
      <alignment horizontal="right" vertical="center" wrapText="1"/>
    </xf>
    <xf numFmtId="0" fontId="9" fillId="2" borderId="1" xfId="0" applyFont="1" applyFill="1" applyBorder="1" applyAlignment="1">
      <alignment horizontal="left" vertical="top" wrapText="1"/>
    </xf>
    <xf numFmtId="0" fontId="8" fillId="2" borderId="7" xfId="0" applyFont="1" applyFill="1" applyBorder="1" applyAlignment="1">
      <alignment horizontal="left" vertical="top"/>
    </xf>
    <xf numFmtId="166" fontId="9" fillId="2" borderId="1" xfId="1" applyNumberFormat="1" applyFont="1" applyFill="1" applyBorder="1" applyAlignment="1">
      <alignment horizontal="right" vertical="center" wrapText="1"/>
    </xf>
    <xf numFmtId="49" fontId="9" fillId="2" borderId="1" xfId="0" applyNumberFormat="1" applyFont="1" applyFill="1" applyBorder="1" applyAlignment="1">
      <alignment horizontal="center" vertical="top" wrapText="1"/>
    </xf>
    <xf numFmtId="168" fontId="8" fillId="2" borderId="1" xfId="2" applyNumberFormat="1" applyFont="1" applyFill="1" applyBorder="1" applyAlignment="1">
      <alignment horizontal="right" vertical="center" wrapText="1"/>
    </xf>
    <xf numFmtId="167" fontId="8" fillId="2" borderId="1" xfId="0" applyNumberFormat="1" applyFont="1" applyFill="1" applyBorder="1" applyAlignment="1">
      <alignment horizontal="right" vertical="center" wrapText="1"/>
    </xf>
    <xf numFmtId="167" fontId="0" fillId="2" borderId="0" xfId="0" applyNumberFormat="1" applyFill="1" applyAlignment="1">
      <alignment horizontal="center" vertical="center"/>
    </xf>
    <xf numFmtId="165" fontId="9" fillId="2" borderId="1" xfId="2" applyNumberFormat="1" applyFont="1" applyFill="1" applyBorder="1" applyAlignment="1">
      <alignment horizontal="right" vertical="center"/>
    </xf>
    <xf numFmtId="165" fontId="8" fillId="2" borderId="1" xfId="2" applyNumberFormat="1" applyFont="1" applyFill="1" applyBorder="1" applyAlignment="1">
      <alignment horizontal="right" vertical="center"/>
    </xf>
    <xf numFmtId="0" fontId="8" fillId="2" borderId="0" xfId="0" applyFont="1" applyFill="1" applyBorder="1" applyAlignment="1">
      <alignment vertical="top" wrapText="1"/>
    </xf>
    <xf numFmtId="0" fontId="9" fillId="2" borderId="0" xfId="0" applyFont="1" applyFill="1"/>
    <xf numFmtId="0" fontId="14" fillId="2" borderId="0" xfId="0" applyFont="1" applyFill="1"/>
    <xf numFmtId="0" fontId="22" fillId="2" borderId="0" xfId="0" applyFont="1" applyFill="1"/>
    <xf numFmtId="0" fontId="14" fillId="2" borderId="0" xfId="0" applyFont="1" applyFill="1" applyBorder="1" applyAlignment="1">
      <alignment horizontal="left" vertical="top" wrapText="1" indent="7"/>
    </xf>
    <xf numFmtId="0" fontId="14" fillId="2" borderId="1" xfId="0" applyFont="1" applyFill="1" applyBorder="1" applyAlignment="1">
      <alignment horizontal="center" vertical="center" wrapText="1"/>
    </xf>
    <xf numFmtId="0" fontId="12" fillId="2" borderId="0" xfId="0" applyFont="1" applyFill="1" applyAlignment="1">
      <alignment horizontal="center" wrapText="1"/>
    </xf>
    <xf numFmtId="0" fontId="9" fillId="2" borderId="1" xfId="0" applyFont="1" applyFill="1" applyBorder="1" applyAlignment="1">
      <alignment horizontal="center" vertical="center" wrapText="1"/>
    </xf>
    <xf numFmtId="0" fontId="8" fillId="2" borderId="5" xfId="0" applyFont="1" applyFill="1" applyBorder="1" applyAlignment="1">
      <alignment vertical="top" wrapText="1"/>
    </xf>
    <xf numFmtId="0" fontId="8" fillId="2" borderId="2" xfId="0" applyFont="1" applyFill="1" applyBorder="1" applyAlignment="1">
      <alignment horizontal="center" vertical="top" wrapText="1"/>
    </xf>
    <xf numFmtId="0" fontId="8" fillId="2" borderId="4" xfId="0" applyFont="1" applyFill="1" applyBorder="1" applyAlignment="1">
      <alignment vertical="top" wrapText="1"/>
    </xf>
    <xf numFmtId="0" fontId="8" fillId="2" borderId="2" xfId="0" applyFont="1" applyFill="1" applyBorder="1" applyAlignment="1">
      <alignment vertical="top" wrapText="1"/>
    </xf>
    <xf numFmtId="0" fontId="17" fillId="2" borderId="2" xfId="0" applyFont="1" applyFill="1" applyBorder="1" applyAlignment="1">
      <alignment horizontal="center" vertical="top" wrapText="1"/>
    </xf>
    <xf numFmtId="0" fontId="9" fillId="2" borderId="4" xfId="0" applyFont="1" applyFill="1" applyBorder="1" applyAlignment="1">
      <alignment vertical="top" wrapText="1"/>
    </xf>
    <xf numFmtId="0" fontId="17" fillId="2" borderId="1" xfId="0" applyFont="1" applyFill="1" applyBorder="1" applyAlignment="1">
      <alignment vertical="top" wrapText="1"/>
    </xf>
    <xf numFmtId="49" fontId="9" fillId="2" borderId="1" xfId="0" applyNumberFormat="1" applyFont="1" applyFill="1" applyBorder="1" applyAlignment="1">
      <alignment horizontal="center" vertical="top"/>
    </xf>
    <xf numFmtId="0" fontId="9" fillId="2" borderId="1" xfId="0" applyFont="1" applyFill="1" applyBorder="1" applyAlignment="1">
      <alignment horizontal="center" vertical="top" wrapText="1"/>
    </xf>
    <xf numFmtId="0" fontId="9" fillId="2" borderId="1" xfId="0" applyFont="1" applyFill="1" applyBorder="1" applyAlignment="1">
      <alignment horizontal="center" vertical="top"/>
    </xf>
    <xf numFmtId="0" fontId="14" fillId="2" borderId="0" xfId="0" applyFont="1" applyFill="1" applyAlignment="1">
      <alignment wrapText="1"/>
    </xf>
    <xf numFmtId="0" fontId="21" fillId="2" borderId="0" xfId="0" applyFont="1" applyFill="1" applyAlignment="1">
      <alignment wrapText="1"/>
    </xf>
    <xf numFmtId="0" fontId="10" fillId="2" borderId="0" xfId="0" applyFont="1" applyFill="1" applyAlignment="1"/>
    <xf numFmtId="0" fontId="14" fillId="2" borderId="0" xfId="0" applyFont="1" applyFill="1" applyBorder="1" applyAlignment="1">
      <alignment horizontal="left" wrapText="1" indent="7"/>
    </xf>
    <xf numFmtId="0" fontId="0" fillId="2" borderId="0" xfId="0" applyFill="1" applyAlignment="1">
      <alignment horizontal="left" indent="7"/>
    </xf>
    <xf numFmtId="0" fontId="14" fillId="2" borderId="0" xfId="0" applyFont="1" applyFill="1" applyAlignment="1"/>
    <xf numFmtId="0" fontId="21" fillId="2" borderId="0" xfId="0" applyFont="1" applyFill="1" applyAlignment="1"/>
    <xf numFmtId="0" fontId="14" fillId="2" borderId="0" xfId="0" applyFont="1" applyFill="1" applyBorder="1" applyAlignment="1">
      <alignment horizontal="left" vertical="top" wrapText="1" indent="7"/>
    </xf>
    <xf numFmtId="49" fontId="8" fillId="2" borderId="1" xfId="0" applyNumberFormat="1" applyFont="1" applyFill="1" applyBorder="1" applyAlignment="1">
      <alignment horizontal="center" vertical="top"/>
    </xf>
    <xf numFmtId="0" fontId="8" fillId="2" borderId="1" xfId="0" applyFont="1" applyFill="1" applyBorder="1" applyAlignment="1">
      <alignment horizontal="left" vertical="top" wrapText="1"/>
    </xf>
    <xf numFmtId="1" fontId="16" fillId="2" borderId="1" xfId="0" applyNumberFormat="1" applyFont="1" applyFill="1" applyBorder="1" applyAlignment="1">
      <alignment horizontal="center" vertical="top" wrapText="1"/>
    </xf>
    <xf numFmtId="0" fontId="8" fillId="2" borderId="4" xfId="0" applyNumberFormat="1" applyFont="1" applyFill="1" applyBorder="1" applyAlignment="1">
      <alignment horizontal="center" vertical="top" wrapText="1"/>
    </xf>
    <xf numFmtId="0" fontId="8" fillId="2" borderId="2" xfId="0" applyNumberFormat="1" applyFont="1" applyFill="1" applyBorder="1" applyAlignment="1">
      <alignment horizontal="center" vertical="top" wrapText="1"/>
    </xf>
    <xf numFmtId="0" fontId="8" fillId="2" borderId="8" xfId="0" applyNumberFormat="1" applyFont="1" applyFill="1" applyBorder="1" applyAlignment="1">
      <alignment horizontal="center" vertical="top" wrapText="1"/>
    </xf>
    <xf numFmtId="14" fontId="8" fillId="2" borderId="4" xfId="0" applyNumberFormat="1" applyFont="1" applyFill="1" applyBorder="1" applyAlignment="1">
      <alignment horizontal="center" vertical="top"/>
    </xf>
    <xf numFmtId="0" fontId="8" fillId="2" borderId="2" xfId="0" applyFont="1" applyFill="1" applyBorder="1" applyAlignment="1">
      <alignment horizontal="center" vertical="top"/>
    </xf>
    <xf numFmtId="0" fontId="8" fillId="2" borderId="8" xfId="0" applyFont="1" applyFill="1" applyBorder="1" applyAlignment="1">
      <alignment horizontal="center" vertical="top"/>
    </xf>
    <xf numFmtId="0" fontId="8" fillId="2" borderId="5" xfId="0" applyFont="1" applyFill="1" applyBorder="1" applyAlignment="1">
      <alignment horizontal="left" vertical="top" wrapText="1"/>
    </xf>
    <xf numFmtId="1" fontId="16" fillId="2" borderId="4" xfId="0" applyNumberFormat="1" applyFont="1" applyFill="1" applyBorder="1" applyAlignment="1">
      <alignment horizontal="center" vertical="top" wrapText="1"/>
    </xf>
    <xf numFmtId="1" fontId="16" fillId="2" borderId="2" xfId="0" applyNumberFormat="1" applyFont="1" applyFill="1" applyBorder="1" applyAlignment="1">
      <alignment horizontal="center" vertical="top" wrapText="1"/>
    </xf>
    <xf numFmtId="1" fontId="16" fillId="2" borderId="8" xfId="0" applyNumberFormat="1" applyFont="1" applyFill="1" applyBorder="1" applyAlignment="1">
      <alignment horizontal="center" vertical="top" wrapText="1"/>
    </xf>
    <xf numFmtId="49" fontId="8" fillId="2" borderId="4" xfId="0" applyNumberFormat="1" applyFont="1" applyFill="1" applyBorder="1" applyAlignment="1">
      <alignment horizontal="center" vertical="top"/>
    </xf>
    <xf numFmtId="49" fontId="8" fillId="2" borderId="2" xfId="0" applyNumberFormat="1" applyFont="1" applyFill="1" applyBorder="1" applyAlignment="1">
      <alignment horizontal="center" vertical="top"/>
    </xf>
    <xf numFmtId="49" fontId="8" fillId="2" borderId="8" xfId="0" applyNumberFormat="1" applyFont="1" applyFill="1" applyBorder="1" applyAlignment="1">
      <alignment horizontal="center" vertical="top"/>
    </xf>
    <xf numFmtId="0" fontId="8" fillId="2" borderId="4" xfId="0" applyFont="1" applyFill="1" applyBorder="1" applyAlignment="1">
      <alignment horizontal="left" vertical="top" wrapText="1"/>
    </xf>
    <xf numFmtId="0" fontId="8" fillId="2" borderId="2" xfId="0" applyFont="1" applyFill="1" applyBorder="1" applyAlignment="1">
      <alignment horizontal="left" vertical="top" wrapText="1"/>
    </xf>
    <xf numFmtId="0" fontId="8" fillId="2" borderId="8" xfId="0" applyFont="1" applyFill="1" applyBorder="1" applyAlignment="1">
      <alignment horizontal="left" vertical="top" wrapText="1"/>
    </xf>
    <xf numFmtId="14" fontId="8" fillId="2" borderId="4" xfId="0" applyNumberFormat="1" applyFont="1" applyFill="1" applyBorder="1" applyAlignment="1">
      <alignment horizontal="left" vertical="top" wrapText="1"/>
    </xf>
    <xf numFmtId="14" fontId="8" fillId="2" borderId="2" xfId="0" applyNumberFormat="1" applyFont="1" applyFill="1" applyBorder="1" applyAlignment="1">
      <alignment horizontal="left" vertical="top" wrapText="1"/>
    </xf>
    <xf numFmtId="14" fontId="8" fillId="2" borderId="8" xfId="0" applyNumberFormat="1" applyFont="1" applyFill="1" applyBorder="1" applyAlignment="1">
      <alignment horizontal="left" vertical="top" wrapText="1"/>
    </xf>
    <xf numFmtId="0" fontId="8" fillId="2" borderId="4" xfId="0" applyFont="1" applyFill="1" applyBorder="1" applyAlignment="1">
      <alignment horizontal="center" vertical="top" wrapText="1"/>
    </xf>
    <xf numFmtId="0" fontId="8" fillId="2" borderId="2" xfId="0" applyFont="1" applyFill="1" applyBorder="1" applyAlignment="1">
      <alignment horizontal="center" vertical="top" wrapText="1"/>
    </xf>
    <xf numFmtId="0" fontId="8" fillId="2" borderId="8" xfId="0" applyFont="1" applyFill="1" applyBorder="1" applyAlignment="1">
      <alignment horizontal="center" vertical="top" wrapText="1"/>
    </xf>
    <xf numFmtId="1" fontId="8" fillId="2" borderId="4" xfId="0" applyNumberFormat="1" applyFont="1" applyFill="1" applyBorder="1" applyAlignment="1">
      <alignment horizontal="center" vertical="top" wrapText="1"/>
    </xf>
    <xf numFmtId="1" fontId="8" fillId="2" borderId="2" xfId="0" applyNumberFormat="1" applyFont="1" applyFill="1" applyBorder="1" applyAlignment="1">
      <alignment horizontal="center" vertical="top" wrapText="1"/>
    </xf>
    <xf numFmtId="1" fontId="8" fillId="2" borderId="8" xfId="0" applyNumberFormat="1" applyFont="1" applyFill="1" applyBorder="1" applyAlignment="1">
      <alignment horizontal="center" vertical="top" wrapText="1"/>
    </xf>
    <xf numFmtId="1" fontId="8" fillId="2" borderId="1" xfId="0" applyNumberFormat="1" applyFont="1" applyFill="1" applyBorder="1" applyAlignment="1">
      <alignment horizontal="center" vertical="top" wrapText="1"/>
    </xf>
    <xf numFmtId="0" fontId="9" fillId="2" borderId="4" xfId="0" applyFont="1" applyFill="1" applyBorder="1" applyAlignment="1">
      <alignment horizontal="left" vertical="top" wrapText="1"/>
    </xf>
    <xf numFmtId="0" fontId="9" fillId="2" borderId="2" xfId="0" applyFont="1" applyFill="1" applyBorder="1" applyAlignment="1">
      <alignment horizontal="left" vertical="top" wrapText="1"/>
    </xf>
    <xf numFmtId="0" fontId="9" fillId="2" borderId="8" xfId="0" applyFont="1" applyFill="1" applyBorder="1" applyAlignment="1">
      <alignment horizontal="left" vertical="top" wrapText="1"/>
    </xf>
    <xf numFmtId="1" fontId="9" fillId="2" borderId="4" xfId="0" applyNumberFormat="1" applyFont="1" applyFill="1" applyBorder="1" applyAlignment="1">
      <alignment horizontal="center" vertical="top" wrapText="1"/>
    </xf>
    <xf numFmtId="1" fontId="9" fillId="2" borderId="2" xfId="0" applyNumberFormat="1" applyFont="1" applyFill="1" applyBorder="1" applyAlignment="1">
      <alignment horizontal="center" vertical="top" wrapText="1"/>
    </xf>
    <xf numFmtId="1" fontId="9" fillId="2" borderId="8" xfId="0" applyNumberFormat="1" applyFont="1" applyFill="1" applyBorder="1" applyAlignment="1">
      <alignment horizontal="center" vertical="top" wrapText="1"/>
    </xf>
    <xf numFmtId="0" fontId="9" fillId="2" borderId="4" xfId="0" applyNumberFormat="1" applyFont="1" applyFill="1" applyBorder="1" applyAlignment="1">
      <alignment horizontal="center" vertical="top" wrapText="1"/>
    </xf>
    <xf numFmtId="0" fontId="9" fillId="2" borderId="2" xfId="0" applyNumberFormat="1" applyFont="1" applyFill="1" applyBorder="1" applyAlignment="1">
      <alignment horizontal="center" vertical="top" wrapText="1"/>
    </xf>
    <xf numFmtId="0" fontId="9" fillId="2" borderId="8" xfId="0" applyNumberFormat="1" applyFont="1" applyFill="1" applyBorder="1" applyAlignment="1">
      <alignment horizontal="center" vertical="top" wrapText="1"/>
    </xf>
    <xf numFmtId="49" fontId="10" fillId="2" borderId="2" xfId="0" applyNumberFormat="1" applyFont="1" applyFill="1" applyBorder="1" applyAlignment="1">
      <alignment horizontal="center" vertical="top"/>
    </xf>
    <xf numFmtId="49" fontId="10" fillId="2" borderId="8" xfId="0" applyNumberFormat="1" applyFont="1" applyFill="1" applyBorder="1" applyAlignment="1">
      <alignment horizontal="center" vertical="top"/>
    </xf>
    <xf numFmtId="1" fontId="19"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top"/>
    </xf>
    <xf numFmtId="1" fontId="9" fillId="2" borderId="1" xfId="0" applyNumberFormat="1" applyFont="1" applyFill="1" applyBorder="1" applyAlignment="1">
      <alignment horizontal="center" vertical="top" wrapText="1"/>
    </xf>
    <xf numFmtId="49" fontId="8" fillId="2" borderId="4" xfId="0" applyNumberFormat="1" applyFont="1" applyFill="1" applyBorder="1" applyAlignment="1">
      <alignment horizontal="center" vertical="top" wrapText="1"/>
    </xf>
    <xf numFmtId="49" fontId="8" fillId="2" borderId="2" xfId="0" applyNumberFormat="1" applyFont="1" applyFill="1" applyBorder="1" applyAlignment="1">
      <alignment horizontal="center" vertical="top" wrapText="1"/>
    </xf>
    <xf numFmtId="49" fontId="8" fillId="2" borderId="8" xfId="0" applyNumberFormat="1" applyFont="1" applyFill="1" applyBorder="1" applyAlignment="1">
      <alignment horizontal="center" vertical="top" wrapText="1"/>
    </xf>
    <xf numFmtId="0" fontId="8" fillId="2" borderId="1" xfId="0" applyFont="1" applyFill="1" applyBorder="1" applyAlignment="1">
      <alignment horizontal="center" vertical="top" wrapText="1"/>
    </xf>
    <xf numFmtId="0" fontId="17" fillId="2" borderId="4" xfId="0" applyFont="1" applyFill="1" applyBorder="1" applyAlignment="1">
      <alignment horizontal="left" vertical="top" wrapText="1"/>
    </xf>
    <xf numFmtId="0" fontId="17" fillId="2" borderId="2" xfId="0" applyFont="1" applyFill="1" applyBorder="1" applyAlignment="1">
      <alignment horizontal="left" vertical="top" wrapText="1"/>
    </xf>
    <xf numFmtId="0" fontId="17" fillId="2" borderId="8" xfId="0" applyFont="1" applyFill="1" applyBorder="1" applyAlignment="1">
      <alignment horizontal="left" vertical="top" wrapText="1"/>
    </xf>
    <xf numFmtId="1" fontId="17" fillId="2" borderId="4" xfId="0" applyNumberFormat="1" applyFont="1" applyFill="1" applyBorder="1" applyAlignment="1">
      <alignment horizontal="center" vertical="top" wrapText="1"/>
    </xf>
    <xf numFmtId="1" fontId="17" fillId="2" borderId="2" xfId="0" applyNumberFormat="1" applyFont="1" applyFill="1" applyBorder="1" applyAlignment="1">
      <alignment horizontal="center" vertical="top" wrapText="1"/>
    </xf>
    <xf numFmtId="1" fontId="17" fillId="2" borderId="8" xfId="0" applyNumberFormat="1" applyFont="1" applyFill="1" applyBorder="1" applyAlignment="1">
      <alignment horizontal="center" vertical="top" wrapText="1"/>
    </xf>
    <xf numFmtId="1" fontId="18" fillId="2" borderId="4" xfId="0" applyNumberFormat="1" applyFont="1" applyFill="1" applyBorder="1" applyAlignment="1">
      <alignment horizontal="center" vertical="top" wrapText="1"/>
    </xf>
    <xf numFmtId="1" fontId="18" fillId="2" borderId="2" xfId="0" applyNumberFormat="1" applyFont="1" applyFill="1" applyBorder="1" applyAlignment="1">
      <alignment horizontal="center" vertical="top" wrapText="1"/>
    </xf>
    <xf numFmtId="1" fontId="18" fillId="2" borderId="8" xfId="0" applyNumberFormat="1" applyFont="1" applyFill="1" applyBorder="1" applyAlignment="1">
      <alignment horizontal="center" vertical="top" wrapText="1"/>
    </xf>
    <xf numFmtId="0" fontId="9" fillId="2" borderId="4" xfId="0" applyFont="1" applyFill="1" applyBorder="1" applyAlignment="1">
      <alignment horizontal="center" vertical="top" wrapText="1"/>
    </xf>
    <xf numFmtId="0" fontId="9" fillId="2" borderId="2" xfId="0" applyFont="1" applyFill="1" applyBorder="1" applyAlignment="1">
      <alignment horizontal="center" vertical="top" wrapText="1"/>
    </xf>
    <xf numFmtId="0" fontId="9" fillId="2" borderId="8" xfId="0" applyFont="1" applyFill="1" applyBorder="1" applyAlignment="1">
      <alignment horizontal="center" vertical="top" wrapText="1"/>
    </xf>
    <xf numFmtId="49" fontId="17" fillId="2" borderId="1" xfId="0" applyNumberFormat="1" applyFont="1" applyFill="1" applyBorder="1" applyAlignment="1">
      <alignment horizontal="center" vertical="top"/>
    </xf>
    <xf numFmtId="0" fontId="17" fillId="2" borderId="1" xfId="0" applyNumberFormat="1" applyFont="1" applyFill="1" applyBorder="1" applyAlignment="1">
      <alignment horizontal="center" vertical="top" wrapText="1"/>
    </xf>
    <xf numFmtId="0" fontId="17" fillId="2" borderId="1" xfId="0" applyFont="1" applyFill="1" applyBorder="1" applyAlignment="1">
      <alignment horizontal="center" vertical="top" wrapText="1"/>
    </xf>
    <xf numFmtId="0" fontId="17" fillId="2" borderId="4" xfId="0" applyNumberFormat="1" applyFont="1" applyFill="1" applyBorder="1" applyAlignment="1">
      <alignment horizontal="center" vertical="top" wrapText="1"/>
    </xf>
    <xf numFmtId="0" fontId="17" fillId="2" borderId="2" xfId="0" applyNumberFormat="1" applyFont="1" applyFill="1" applyBorder="1" applyAlignment="1">
      <alignment horizontal="center" vertical="top" wrapText="1"/>
    </xf>
    <xf numFmtId="0" fontId="17" fillId="2" borderId="8" xfId="0" applyNumberFormat="1" applyFont="1" applyFill="1" applyBorder="1" applyAlignment="1">
      <alignment horizontal="center" vertical="top" wrapText="1"/>
    </xf>
    <xf numFmtId="0" fontId="8" fillId="2" borderId="1" xfId="0" applyNumberFormat="1" applyFont="1" applyFill="1" applyBorder="1" applyAlignment="1">
      <alignment horizontal="center" vertical="top" wrapText="1"/>
    </xf>
    <xf numFmtId="0" fontId="17" fillId="2" borderId="5" xfId="0" applyFont="1" applyFill="1" applyBorder="1" applyAlignment="1">
      <alignment horizontal="left" vertical="top" wrapText="1"/>
    </xf>
    <xf numFmtId="1" fontId="17" fillId="2" borderId="1" xfId="0" applyNumberFormat="1" applyFont="1" applyFill="1" applyBorder="1" applyAlignment="1">
      <alignment horizontal="center" vertical="top" wrapText="1"/>
    </xf>
    <xf numFmtId="49" fontId="17" fillId="2" borderId="4" xfId="0" applyNumberFormat="1" applyFont="1" applyFill="1" applyBorder="1" applyAlignment="1">
      <alignment horizontal="center" vertical="top"/>
    </xf>
    <xf numFmtId="49" fontId="17" fillId="2" borderId="2" xfId="0" applyNumberFormat="1" applyFont="1" applyFill="1" applyBorder="1" applyAlignment="1">
      <alignment horizontal="center" vertical="top"/>
    </xf>
    <xf numFmtId="49" fontId="17" fillId="2" borderId="8" xfId="0" applyNumberFormat="1" applyFont="1" applyFill="1" applyBorder="1" applyAlignment="1">
      <alignment horizontal="center" vertical="top"/>
    </xf>
    <xf numFmtId="0" fontId="17" fillId="2" borderId="4" xfId="0" applyFont="1" applyFill="1" applyBorder="1" applyAlignment="1">
      <alignment horizontal="center" vertical="top" wrapText="1"/>
    </xf>
    <xf numFmtId="0" fontId="17" fillId="2" borderId="2" xfId="0" applyFont="1" applyFill="1" applyBorder="1" applyAlignment="1">
      <alignment horizontal="center" vertical="top" wrapText="1"/>
    </xf>
    <xf numFmtId="0" fontId="17" fillId="2" borderId="8" xfId="0" applyFont="1" applyFill="1" applyBorder="1" applyAlignment="1">
      <alignment horizontal="center" vertical="top" wrapText="1"/>
    </xf>
    <xf numFmtId="0" fontId="17" fillId="2" borderId="5" xfId="0" applyFont="1" applyFill="1" applyBorder="1" applyAlignment="1">
      <alignment vertical="top" wrapText="1"/>
    </xf>
    <xf numFmtId="0" fontId="17" fillId="2" borderId="1" xfId="0" applyFont="1" applyFill="1" applyBorder="1" applyAlignment="1">
      <alignment vertical="top" wrapText="1"/>
    </xf>
    <xf numFmtId="0" fontId="0" fillId="2" borderId="1" xfId="0" applyFill="1" applyBorder="1" applyAlignment="1"/>
    <xf numFmtId="0" fontId="0" fillId="2" borderId="2" xfId="0" applyFill="1" applyBorder="1" applyAlignment="1">
      <alignment horizontal="center" vertical="top" wrapText="1"/>
    </xf>
    <xf numFmtId="0" fontId="0" fillId="2" borderId="8" xfId="0" applyFill="1" applyBorder="1" applyAlignment="1">
      <alignment horizontal="center" vertical="top" wrapText="1"/>
    </xf>
    <xf numFmtId="0" fontId="17" fillId="2" borderId="4" xfId="0" applyFont="1" applyFill="1" applyBorder="1" applyAlignment="1">
      <alignment vertical="top" wrapText="1"/>
    </xf>
    <xf numFmtId="0" fontId="17" fillId="2" borderId="2" xfId="0" applyFont="1" applyFill="1" applyBorder="1" applyAlignment="1">
      <alignment vertical="top" wrapText="1"/>
    </xf>
    <xf numFmtId="0" fontId="17" fillId="2" borderId="8" xfId="0" applyFont="1" applyFill="1" applyBorder="1" applyAlignment="1">
      <alignment vertical="top" wrapText="1"/>
    </xf>
    <xf numFmtId="49" fontId="9" fillId="2" borderId="4" xfId="0" applyNumberFormat="1" applyFont="1" applyFill="1" applyBorder="1" applyAlignment="1">
      <alignment horizontal="center" vertical="top"/>
    </xf>
    <xf numFmtId="49" fontId="9" fillId="2" borderId="2" xfId="0" applyNumberFormat="1" applyFont="1" applyFill="1" applyBorder="1" applyAlignment="1">
      <alignment horizontal="center" vertical="top"/>
    </xf>
    <xf numFmtId="49" fontId="9" fillId="2" borderId="8" xfId="0" applyNumberFormat="1" applyFont="1" applyFill="1" applyBorder="1" applyAlignment="1">
      <alignment horizontal="center" vertical="top"/>
    </xf>
    <xf numFmtId="0" fontId="9" fillId="2" borderId="1" xfId="0" applyFont="1" applyFill="1" applyBorder="1" applyAlignment="1">
      <alignment horizontal="center" vertical="top" wrapText="1"/>
    </xf>
    <xf numFmtId="0" fontId="0" fillId="2" borderId="2" xfId="0" applyFill="1" applyBorder="1" applyAlignment="1">
      <alignment horizontal="left" vertical="top" wrapText="1"/>
    </xf>
    <xf numFmtId="0" fontId="0" fillId="2" borderId="8" xfId="0" applyFill="1" applyBorder="1" applyAlignment="1">
      <alignment horizontal="left" vertical="top" wrapText="1"/>
    </xf>
    <xf numFmtId="49" fontId="17" fillId="2" borderId="4" xfId="0" applyNumberFormat="1" applyFont="1" applyFill="1" applyBorder="1" applyAlignment="1">
      <alignment horizontal="center" vertical="top" wrapText="1"/>
    </xf>
    <xf numFmtId="49" fontId="17" fillId="2" borderId="2" xfId="0" applyNumberFormat="1" applyFont="1" applyFill="1" applyBorder="1" applyAlignment="1">
      <alignment horizontal="center" vertical="top" wrapText="1"/>
    </xf>
    <xf numFmtId="49" fontId="17" fillId="2" borderId="8" xfId="0" applyNumberFormat="1" applyFont="1" applyFill="1" applyBorder="1" applyAlignment="1">
      <alignment horizontal="center" vertical="top" wrapText="1"/>
    </xf>
    <xf numFmtId="0" fontId="17" fillId="2" borderId="2" xfId="0" applyFont="1" applyFill="1" applyBorder="1" applyAlignment="1">
      <alignment horizontal="center" vertical="top"/>
    </xf>
    <xf numFmtId="0" fontId="17" fillId="2" borderId="8" xfId="0" applyFont="1" applyFill="1" applyBorder="1" applyAlignment="1">
      <alignment horizontal="center" vertical="top"/>
    </xf>
    <xf numFmtId="0" fontId="8" fillId="2" borderId="4" xfId="0" applyFont="1" applyFill="1" applyBorder="1" applyAlignment="1">
      <alignment vertical="top" wrapText="1"/>
    </xf>
    <xf numFmtId="0" fontId="0" fillId="2" borderId="2" xfId="0" applyFont="1" applyFill="1" applyBorder="1" applyAlignment="1">
      <alignment vertical="top" wrapText="1"/>
    </xf>
    <xf numFmtId="0" fontId="0" fillId="2" borderId="8" xfId="0" applyFont="1" applyFill="1" applyBorder="1" applyAlignment="1">
      <alignment vertical="top" wrapText="1"/>
    </xf>
    <xf numFmtId="0" fontId="18" fillId="2" borderId="1" xfId="0" applyFont="1" applyFill="1" applyBorder="1" applyAlignment="1">
      <alignment horizontal="center" vertical="top" wrapText="1"/>
    </xf>
    <xf numFmtId="49" fontId="9" fillId="2" borderId="4" xfId="0" applyNumberFormat="1" applyFont="1" applyFill="1" applyBorder="1" applyAlignment="1">
      <alignment horizontal="center" vertical="top" wrapText="1"/>
    </xf>
    <xf numFmtId="49" fontId="9" fillId="2" borderId="2" xfId="0" applyNumberFormat="1" applyFont="1" applyFill="1" applyBorder="1" applyAlignment="1">
      <alignment horizontal="center" vertical="top" wrapText="1"/>
    </xf>
    <xf numFmtId="0" fontId="20" fillId="2" borderId="4" xfId="0" applyFont="1" applyFill="1" applyBorder="1" applyAlignment="1">
      <alignment horizontal="center" vertical="top" wrapText="1"/>
    </xf>
    <xf numFmtId="0" fontId="20" fillId="2" borderId="2" xfId="0" applyFont="1" applyFill="1" applyBorder="1" applyAlignment="1">
      <alignment horizontal="center" vertical="top" wrapText="1"/>
    </xf>
    <xf numFmtId="0" fontId="8" fillId="2" borderId="4" xfId="0" applyFont="1" applyFill="1" applyBorder="1" applyAlignment="1">
      <alignment horizontal="center" vertical="top"/>
    </xf>
    <xf numFmtId="0" fontId="8" fillId="2" borderId="1" xfId="0" applyFont="1" applyFill="1" applyBorder="1" applyAlignment="1">
      <alignment horizontal="center" vertical="top"/>
    </xf>
    <xf numFmtId="0" fontId="9" fillId="2" borderId="5" xfId="0" applyFont="1" applyFill="1" applyBorder="1" applyAlignment="1">
      <alignment horizontal="left" vertical="top" wrapText="1"/>
    </xf>
    <xf numFmtId="0" fontId="9" fillId="2" borderId="1" xfId="0" applyFont="1" applyFill="1" applyBorder="1" applyAlignment="1">
      <alignment horizontal="center" vertical="top"/>
    </xf>
    <xf numFmtId="0" fontId="9" fillId="2" borderId="4" xfId="0" applyFont="1" applyFill="1" applyBorder="1" applyAlignment="1">
      <alignment horizontal="center" vertical="top"/>
    </xf>
    <xf numFmtId="0" fontId="9" fillId="2" borderId="2" xfId="0" applyFont="1" applyFill="1" applyBorder="1" applyAlignment="1">
      <alignment horizontal="center" vertical="top"/>
    </xf>
    <xf numFmtId="49" fontId="8" fillId="2" borderId="2" xfId="0" applyNumberFormat="1" applyFont="1" applyFill="1" applyBorder="1" applyAlignment="1">
      <alignment vertical="top"/>
    </xf>
    <xf numFmtId="49" fontId="8" fillId="2" borderId="8" xfId="0" applyNumberFormat="1" applyFont="1" applyFill="1" applyBorder="1" applyAlignment="1">
      <alignment vertical="top"/>
    </xf>
    <xf numFmtId="0" fontId="8" fillId="2" borderId="2" xfId="0" applyFont="1" applyFill="1" applyBorder="1" applyAlignment="1">
      <alignment vertical="top" wrapText="1"/>
    </xf>
    <xf numFmtId="0" fontId="8" fillId="2" borderId="8" xfId="0" applyFont="1" applyFill="1" applyBorder="1" applyAlignment="1">
      <alignment vertical="top" wrapText="1"/>
    </xf>
    <xf numFmtId="49" fontId="8" fillId="2" borderId="5" xfId="0" applyNumberFormat="1" applyFont="1" applyFill="1" applyBorder="1" applyAlignment="1">
      <alignment horizontal="left" vertical="top" wrapText="1"/>
    </xf>
    <xf numFmtId="49" fontId="8" fillId="2" borderId="1" xfId="0" applyNumberFormat="1" applyFont="1" applyFill="1" applyBorder="1" applyAlignment="1">
      <alignment horizontal="center" vertical="top" wrapText="1"/>
    </xf>
    <xf numFmtId="0" fontId="9" fillId="2" borderId="5" xfId="0" applyFont="1" applyFill="1" applyBorder="1" applyAlignment="1">
      <alignment vertical="top" wrapText="1"/>
    </xf>
    <xf numFmtId="0" fontId="7" fillId="2" borderId="4" xfId="0" applyFont="1" applyFill="1" applyBorder="1" applyAlignment="1">
      <alignment vertical="top" wrapText="1"/>
    </xf>
    <xf numFmtId="0" fontId="7" fillId="2" borderId="2" xfId="0" applyFont="1" applyFill="1" applyBorder="1" applyAlignment="1">
      <alignment vertical="top" wrapText="1"/>
    </xf>
    <xf numFmtId="0" fontId="7" fillId="2" borderId="8" xfId="0" applyFont="1" applyFill="1" applyBorder="1" applyAlignment="1">
      <alignment vertical="top" wrapText="1"/>
    </xf>
    <xf numFmtId="0" fontId="9" fillId="2" borderId="4" xfId="0" applyFont="1" applyFill="1" applyBorder="1" applyAlignment="1">
      <alignment vertical="top" wrapText="1"/>
    </xf>
    <xf numFmtId="0" fontId="9" fillId="2" borderId="2" xfId="0" applyFont="1" applyFill="1" applyBorder="1" applyAlignment="1">
      <alignment vertical="top" wrapText="1"/>
    </xf>
    <xf numFmtId="0" fontId="9" fillId="2" borderId="8" xfId="0" applyFont="1" applyFill="1" applyBorder="1" applyAlignment="1">
      <alignment vertical="top" wrapText="1"/>
    </xf>
    <xf numFmtId="0" fontId="17" fillId="2" borderId="1" xfId="0" applyFont="1" applyFill="1" applyBorder="1" applyAlignment="1">
      <alignment horizontal="left" vertical="top" wrapText="1"/>
    </xf>
    <xf numFmtId="49" fontId="8" fillId="2" borderId="4"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8" fillId="2" borderId="8" xfId="0" applyNumberFormat="1" applyFont="1" applyFill="1" applyBorder="1" applyAlignment="1">
      <alignment horizontal="center" vertical="center" wrapText="1"/>
    </xf>
    <xf numFmtId="0" fontId="8" fillId="2" borderId="5" xfId="0" applyFont="1" applyFill="1" applyBorder="1" applyAlignment="1">
      <alignment vertical="top" wrapText="1"/>
    </xf>
    <xf numFmtId="49" fontId="14" fillId="2" borderId="4" xfId="0" applyNumberFormat="1" applyFont="1" applyFill="1" applyBorder="1" applyAlignment="1">
      <alignment horizontal="center" vertical="center" wrapText="1"/>
    </xf>
    <xf numFmtId="49" fontId="14" fillId="2" borderId="2"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 xfId="0" applyFont="1" applyFill="1" applyBorder="1" applyAlignment="1">
      <alignment horizontal="center" vertical="center" wrapText="1"/>
    </xf>
    <xf numFmtId="49" fontId="17" fillId="2" borderId="1" xfId="0" applyNumberFormat="1" applyFont="1" applyFill="1" applyBorder="1" applyAlignment="1">
      <alignment horizontal="center" vertical="top" wrapText="1"/>
    </xf>
    <xf numFmtId="49" fontId="9" fillId="2" borderId="1" xfId="0" applyNumberFormat="1" applyFont="1" applyFill="1" applyBorder="1" applyAlignment="1">
      <alignment horizontal="center" vertical="center"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8" xfId="0" applyFont="1" applyFill="1" applyBorder="1" applyAlignment="1">
      <alignment horizontal="left" vertical="center" wrapText="1"/>
    </xf>
    <xf numFmtId="0" fontId="14" fillId="2" borderId="1" xfId="0" applyFont="1" applyFill="1" applyBorder="1" applyAlignment="1">
      <alignment horizontal="center" vertical="center" wrapText="1"/>
    </xf>
    <xf numFmtId="0" fontId="15" fillId="2" borderId="4" xfId="0" applyFont="1" applyFill="1" applyBorder="1" applyAlignment="1">
      <alignment horizontal="center" vertical="top" wrapText="1"/>
    </xf>
    <xf numFmtId="0" fontId="15" fillId="2" borderId="2" xfId="0" applyFont="1" applyFill="1" applyBorder="1" applyAlignment="1">
      <alignment horizontal="center" vertical="top" wrapText="1"/>
    </xf>
    <xf numFmtId="0" fontId="15" fillId="2" borderId="8" xfId="0" applyFont="1" applyFill="1" applyBorder="1" applyAlignment="1">
      <alignment horizontal="center" vertical="top" wrapText="1"/>
    </xf>
    <xf numFmtId="0" fontId="13" fillId="2" borderId="0" xfId="0" applyFont="1" applyFill="1" applyAlignment="1">
      <alignment horizontal="left" vertical="center"/>
    </xf>
    <xf numFmtId="0" fontId="12" fillId="2" borderId="0" xfId="0" applyFont="1" applyFill="1" applyAlignment="1">
      <alignment horizontal="center"/>
    </xf>
    <xf numFmtId="0" fontId="12" fillId="2" borderId="0" xfId="0" applyFont="1" applyFill="1" applyAlignment="1">
      <alignment horizontal="center" wrapText="1"/>
    </xf>
    <xf numFmtId="0" fontId="14" fillId="2" borderId="1" xfId="0" applyFont="1" applyFill="1" applyBorder="1" applyAlignment="1">
      <alignment horizontal="center" wrapText="1"/>
    </xf>
    <xf numFmtId="0" fontId="18" fillId="2" borderId="4" xfId="0" applyFont="1" applyFill="1" applyBorder="1" applyAlignment="1">
      <alignment horizontal="center" vertical="center" wrapText="1"/>
    </xf>
    <xf numFmtId="0" fontId="18" fillId="2" borderId="2" xfId="0" applyFont="1" applyFill="1" applyBorder="1" applyAlignment="1">
      <alignment horizontal="center" vertical="center" wrapText="1"/>
    </xf>
    <xf numFmtId="0" fontId="18" fillId="2" borderId="8" xfId="0" applyFont="1" applyFill="1" applyBorder="1" applyAlignment="1">
      <alignment horizontal="center" vertical="center" wrapText="1"/>
    </xf>
  </cellXfs>
  <cellStyles count="3">
    <cellStyle name="Обычный" xfId="0" builtinId="0"/>
    <cellStyle name="Финансовый" xfId="1" builtinId="3"/>
    <cellStyle name="Финансовый 2" xfId="2" xr:uid="{00000000-0005-0000-0000-000002000000}"/>
  </cellStyles>
  <dxfs count="0"/>
  <tableStyles count="0" defaultTableStyle="TableStyleMedium9" defaultPivotStyle="PivotStyleLight16"/>
  <colors>
    <mruColors>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239"/>
  <sheetViews>
    <sheetView tabSelected="1" topLeftCell="B2179" zoomScale="60" zoomScaleNormal="60" zoomScaleSheetLayoutView="80" workbookViewId="0">
      <selection activeCell="E73" sqref="E73:E77"/>
    </sheetView>
  </sheetViews>
  <sheetFormatPr defaultRowHeight="15" x14ac:dyDescent="0.25"/>
  <cols>
    <col min="1" max="1" width="9.5703125" style="8" hidden="1" customWidth="1"/>
    <col min="2" max="2" width="0.42578125" style="8" customWidth="1"/>
    <col min="3" max="3" width="12.28515625" style="5" customWidth="1"/>
    <col min="4" max="4" width="43.5703125" style="6" customWidth="1"/>
    <col min="5" max="5" width="33.85546875" style="6" customWidth="1"/>
    <col min="6" max="6" width="14.28515625" style="6" customWidth="1"/>
    <col min="7" max="7" width="12.5703125" style="6" customWidth="1"/>
    <col min="8" max="8" width="36.5703125" style="6" customWidth="1"/>
    <col min="9" max="9" width="15.85546875" style="10" customWidth="1"/>
    <col min="10" max="10" width="15.7109375" style="10" customWidth="1"/>
    <col min="11" max="11" width="15.85546875" style="10" customWidth="1"/>
    <col min="12" max="16384" width="9.140625" style="8"/>
  </cols>
  <sheetData>
    <row r="1" spans="3:11" ht="18.75" x14ac:dyDescent="0.25">
      <c r="H1" s="7"/>
      <c r="I1" s="225" t="s">
        <v>625</v>
      </c>
      <c r="J1" s="225"/>
      <c r="K1" s="225"/>
    </row>
    <row r="2" spans="3:11" ht="18.75" x14ac:dyDescent="0.25">
      <c r="H2" s="7"/>
      <c r="I2" s="225" t="s">
        <v>621</v>
      </c>
      <c r="J2" s="225"/>
      <c r="K2" s="225"/>
    </row>
    <row r="3" spans="3:11" ht="18.75" x14ac:dyDescent="0.25">
      <c r="H3" s="7"/>
      <c r="I3" s="225" t="s">
        <v>1023</v>
      </c>
      <c r="J3" s="225"/>
      <c r="K3" s="225"/>
    </row>
    <row r="4" spans="3:11" x14ac:dyDescent="0.25">
      <c r="I4" s="9"/>
      <c r="J4" s="9"/>
      <c r="K4" s="9"/>
    </row>
    <row r="5" spans="3:11" ht="18.75" x14ac:dyDescent="0.3">
      <c r="C5" s="226" t="s">
        <v>288</v>
      </c>
      <c r="D5" s="226"/>
      <c r="E5" s="226"/>
      <c r="F5" s="226"/>
      <c r="G5" s="226"/>
      <c r="H5" s="226"/>
      <c r="I5" s="226"/>
    </row>
    <row r="6" spans="3:11" ht="29.25" customHeight="1" x14ac:dyDescent="0.3">
      <c r="C6" s="227" t="s">
        <v>626</v>
      </c>
      <c r="D6" s="227"/>
      <c r="E6" s="227"/>
      <c r="F6" s="227"/>
      <c r="G6" s="227"/>
      <c r="H6" s="227"/>
      <c r="I6" s="227"/>
      <c r="J6" s="227"/>
      <c r="K6" s="227"/>
    </row>
    <row r="7" spans="3:11" ht="18.75" x14ac:dyDescent="0.3">
      <c r="C7" s="61"/>
      <c r="D7" s="61"/>
      <c r="E7" s="61"/>
      <c r="F7" s="61"/>
      <c r="G7" s="61"/>
      <c r="H7" s="61"/>
      <c r="I7" s="11"/>
      <c r="J7" s="11"/>
      <c r="K7" s="11"/>
    </row>
    <row r="8" spans="3:11" s="12" customFormat="1" ht="28.5" customHeight="1" x14ac:dyDescent="0.25">
      <c r="C8" s="221" t="s">
        <v>294</v>
      </c>
      <c r="D8" s="221" t="s">
        <v>289</v>
      </c>
      <c r="E8" s="221" t="s">
        <v>290</v>
      </c>
      <c r="F8" s="221" t="s">
        <v>291</v>
      </c>
      <c r="G8" s="228" t="s">
        <v>292</v>
      </c>
      <c r="H8" s="221" t="s">
        <v>293</v>
      </c>
      <c r="I8" s="221"/>
      <c r="J8" s="221"/>
      <c r="K8" s="221"/>
    </row>
    <row r="9" spans="3:11" s="12" customFormat="1" ht="80.25" customHeight="1" x14ac:dyDescent="0.25">
      <c r="C9" s="221"/>
      <c r="D9" s="221"/>
      <c r="E9" s="221"/>
      <c r="F9" s="221"/>
      <c r="G9" s="228"/>
      <c r="H9" s="60" t="s">
        <v>308</v>
      </c>
      <c r="I9" s="13" t="s">
        <v>860</v>
      </c>
      <c r="J9" s="13" t="s">
        <v>424</v>
      </c>
      <c r="K9" s="13" t="s">
        <v>861</v>
      </c>
    </row>
    <row r="10" spans="3:11" s="12" customFormat="1" ht="16.5" customHeight="1" x14ac:dyDescent="0.25">
      <c r="C10" s="209"/>
      <c r="D10" s="209" t="s">
        <v>48</v>
      </c>
      <c r="E10" s="222"/>
      <c r="F10" s="212">
        <v>2021</v>
      </c>
      <c r="G10" s="212">
        <v>2023</v>
      </c>
      <c r="H10" s="14" t="s">
        <v>297</v>
      </c>
      <c r="I10" s="15">
        <f>I11+I12+I13+I14+I15</f>
        <v>7133905.9000000004</v>
      </c>
      <c r="J10" s="16">
        <f>J11+J12+J13+J14</f>
        <v>6643110.8000000017</v>
      </c>
      <c r="K10" s="16">
        <f>K11+K12+K13+K14</f>
        <v>5769315</v>
      </c>
    </row>
    <row r="11" spans="3:11" s="12" customFormat="1" ht="19.5" customHeight="1" x14ac:dyDescent="0.25">
      <c r="C11" s="210"/>
      <c r="D11" s="210"/>
      <c r="E11" s="223"/>
      <c r="F11" s="213"/>
      <c r="G11" s="213"/>
      <c r="H11" s="14" t="s">
        <v>298</v>
      </c>
      <c r="I11" s="16">
        <f>I18+I24+I29+I34+I39+I44</f>
        <v>2815017.5</v>
      </c>
      <c r="J11" s="16">
        <f>J18+J24+J29+J34+J44</f>
        <v>2286730.6000000006</v>
      </c>
      <c r="K11" s="16">
        <f t="shared" ref="K11:K14" si="0">K18+K24+K29+K34+K44</f>
        <v>2121580.2999999998</v>
      </c>
    </row>
    <row r="12" spans="3:11" s="12" customFormat="1" ht="19.5" customHeight="1" x14ac:dyDescent="0.25">
      <c r="C12" s="210"/>
      <c r="D12" s="210"/>
      <c r="E12" s="223"/>
      <c r="F12" s="213"/>
      <c r="G12" s="213"/>
      <c r="H12" s="14" t="s">
        <v>299</v>
      </c>
      <c r="I12" s="15">
        <f>I19+I25+I30+I35+I45</f>
        <v>795682.8</v>
      </c>
      <c r="J12" s="15">
        <f>J19+J25+J30+J35+J45</f>
        <v>984996.2</v>
      </c>
      <c r="K12" s="15">
        <f t="shared" si="0"/>
        <v>243537.19999999998</v>
      </c>
    </row>
    <row r="13" spans="3:11" s="12" customFormat="1" ht="18" customHeight="1" x14ac:dyDescent="0.25">
      <c r="C13" s="210"/>
      <c r="D13" s="210"/>
      <c r="E13" s="223"/>
      <c r="F13" s="213"/>
      <c r="G13" s="213"/>
      <c r="H13" s="14" t="s">
        <v>188</v>
      </c>
      <c r="I13" s="15">
        <f>I20+I26+I31+I36+I46</f>
        <v>3148286.1</v>
      </c>
      <c r="J13" s="15">
        <f>J20+J26+J31+J36+J46</f>
        <v>2981885.3000000003</v>
      </c>
      <c r="K13" s="15">
        <f t="shared" si="0"/>
        <v>2996230.9</v>
      </c>
    </row>
    <row r="14" spans="3:11" s="12" customFormat="1" ht="20.25" customHeight="1" x14ac:dyDescent="0.25">
      <c r="C14" s="210"/>
      <c r="D14" s="210"/>
      <c r="E14" s="223"/>
      <c r="F14" s="213"/>
      <c r="G14" s="213"/>
      <c r="H14" s="14" t="s">
        <v>189</v>
      </c>
      <c r="I14" s="15">
        <f>I21+I27+I32+I37+I47</f>
        <v>371887.5</v>
      </c>
      <c r="J14" s="15">
        <f>J21+J27+J32+J37+J47</f>
        <v>389498.7</v>
      </c>
      <c r="K14" s="15">
        <f t="shared" si="0"/>
        <v>407966.6</v>
      </c>
    </row>
    <row r="15" spans="3:11" s="12" customFormat="1" ht="44.25" customHeight="1" x14ac:dyDescent="0.25">
      <c r="C15" s="211"/>
      <c r="D15" s="211"/>
      <c r="E15" s="224"/>
      <c r="F15" s="214"/>
      <c r="G15" s="214"/>
      <c r="H15" s="17" t="s">
        <v>1003</v>
      </c>
      <c r="I15" s="15">
        <f>I22</f>
        <v>3032</v>
      </c>
      <c r="J15" s="15"/>
      <c r="K15" s="15"/>
    </row>
    <row r="16" spans="3:11" s="12" customFormat="1" ht="22.5" customHeight="1" x14ac:dyDescent="0.25">
      <c r="C16" s="60"/>
      <c r="D16" s="18"/>
      <c r="E16" s="18" t="s">
        <v>223</v>
      </c>
      <c r="F16" s="19"/>
      <c r="G16" s="19"/>
      <c r="H16" s="14"/>
      <c r="I16" s="15"/>
      <c r="J16" s="16"/>
      <c r="K16" s="13"/>
    </row>
    <row r="17" spans="3:11" s="12" customFormat="1" ht="15" customHeight="1" x14ac:dyDescent="0.25">
      <c r="C17" s="209"/>
      <c r="D17" s="212"/>
      <c r="E17" s="212" t="s">
        <v>187</v>
      </c>
      <c r="F17" s="212">
        <v>2021</v>
      </c>
      <c r="G17" s="212">
        <v>2023</v>
      </c>
      <c r="H17" s="17" t="s">
        <v>297</v>
      </c>
      <c r="I17" s="15">
        <f>I18+I19+I20+I21+I22</f>
        <v>5882669.0999999996</v>
      </c>
      <c r="J17" s="16">
        <f>J18+J19+J20+J21</f>
        <v>5624088.6000000006</v>
      </c>
      <c r="K17" s="16">
        <f>K18+K19+K20+K21</f>
        <v>5620905.5</v>
      </c>
    </row>
    <row r="18" spans="3:11" s="12" customFormat="1" ht="15" customHeight="1" x14ac:dyDescent="0.25">
      <c r="C18" s="210"/>
      <c r="D18" s="213"/>
      <c r="E18" s="213"/>
      <c r="F18" s="213"/>
      <c r="G18" s="213"/>
      <c r="H18" s="17" t="s">
        <v>298</v>
      </c>
      <c r="I18" s="15">
        <f>I49+I289+I619+I749+I934+I964+I1235+I1317+I1830+I2020</f>
        <v>2117763.6</v>
      </c>
      <c r="J18" s="16">
        <f>J49+J289+J619+J749+J934+J964+J1235+J1317+J1830+J2020</f>
        <v>2037810.5000000002</v>
      </c>
      <c r="K18" s="16">
        <f>K49+K289+K619+K749+K934+K964+K1235+K1317+K1830+K2020</f>
        <v>1989460.9</v>
      </c>
    </row>
    <row r="19" spans="3:11" s="12" customFormat="1" ht="15" customHeight="1" x14ac:dyDescent="0.25">
      <c r="C19" s="210"/>
      <c r="D19" s="213"/>
      <c r="E19" s="213"/>
      <c r="F19" s="213"/>
      <c r="G19" s="213"/>
      <c r="H19" s="17" t="s">
        <v>299</v>
      </c>
      <c r="I19" s="15">
        <f>I50+I290+I620+I750+I935+I965+I1236+I1318+I1831+I2021</f>
        <v>259967.5</v>
      </c>
      <c r="J19" s="16">
        <f>J50+J290+J620+J750+J935+J965+J1236+J1318+J1831+J2021</f>
        <v>231184.2</v>
      </c>
      <c r="K19" s="16">
        <f>K50+K290+K620+K750+K935+K965+K1236+K1318+K1831+K2021</f>
        <v>243537.19999999998</v>
      </c>
    </row>
    <row r="20" spans="3:11" s="12" customFormat="1" ht="15" customHeight="1" x14ac:dyDescent="0.25">
      <c r="C20" s="210"/>
      <c r="D20" s="213"/>
      <c r="E20" s="213"/>
      <c r="F20" s="213"/>
      <c r="G20" s="213"/>
      <c r="H20" s="17" t="s">
        <v>188</v>
      </c>
      <c r="I20" s="16">
        <f>I51+I291+I621+I751+I936+I966+I1237+I1319+I1832+I2022</f>
        <v>3136118.5</v>
      </c>
      <c r="J20" s="16">
        <f>J51+J291+J621+J751+J936+J966+J1237+J1319+J1832+J2022</f>
        <v>2971695.2</v>
      </c>
      <c r="K20" s="16">
        <f>K51+K291+K621+K751+K936+K966+K1237+K1319+K1832+K2022</f>
        <v>2986040.8</v>
      </c>
    </row>
    <row r="21" spans="3:11" s="12" customFormat="1" ht="15" customHeight="1" x14ac:dyDescent="0.25">
      <c r="C21" s="210"/>
      <c r="D21" s="213"/>
      <c r="E21" s="213"/>
      <c r="F21" s="213"/>
      <c r="G21" s="213"/>
      <c r="H21" s="17" t="s">
        <v>189</v>
      </c>
      <c r="I21" s="16">
        <f>I52+I292+I622+I752+I937+I967+I1238+I1320+I1833+I2023</f>
        <v>365787.5</v>
      </c>
      <c r="J21" s="16">
        <f>J52+J292+J622+J752+J937+J967+J1238+J1320+J1833+J2023</f>
        <v>383398.7</v>
      </c>
      <c r="K21" s="16">
        <f>K52+K292+K622+K752+K937+K967+K1238+K1320+K1833+K2023</f>
        <v>401866.6</v>
      </c>
    </row>
    <row r="22" spans="3:11" s="12" customFormat="1" ht="57" x14ac:dyDescent="0.25">
      <c r="C22" s="211"/>
      <c r="D22" s="214"/>
      <c r="E22" s="214"/>
      <c r="F22" s="214"/>
      <c r="G22" s="214"/>
      <c r="H22" s="17" t="s">
        <v>1003</v>
      </c>
      <c r="I22" s="16">
        <f>I1321</f>
        <v>3032</v>
      </c>
      <c r="J22" s="16"/>
      <c r="K22" s="16"/>
    </row>
    <row r="23" spans="3:11" s="12" customFormat="1" x14ac:dyDescent="0.25">
      <c r="C23" s="209"/>
      <c r="D23" s="212"/>
      <c r="E23" s="212" t="s">
        <v>624</v>
      </c>
      <c r="F23" s="215">
        <v>2021</v>
      </c>
      <c r="G23" s="215">
        <v>2023</v>
      </c>
      <c r="H23" s="17" t="s">
        <v>297</v>
      </c>
      <c r="I23" s="16">
        <f>I24+I25+I26+I27</f>
        <v>109002.5</v>
      </c>
      <c r="J23" s="16">
        <f>J24+J25+J26+J27</f>
        <v>103592.90000000001</v>
      </c>
      <c r="K23" s="16">
        <f>K24+K25+K26+K27</f>
        <v>103596.3</v>
      </c>
    </row>
    <row r="24" spans="3:11" s="12" customFormat="1" x14ac:dyDescent="0.25">
      <c r="C24" s="210"/>
      <c r="D24" s="213"/>
      <c r="E24" s="213"/>
      <c r="F24" s="215"/>
      <c r="G24" s="215"/>
      <c r="H24" s="17" t="s">
        <v>298</v>
      </c>
      <c r="I24" s="16">
        <f t="shared" ref="I24:K27" si="1">I1225</f>
        <v>96834.9</v>
      </c>
      <c r="J24" s="16">
        <f t="shared" si="1"/>
        <v>93402.8</v>
      </c>
      <c r="K24" s="16">
        <f t="shared" si="1"/>
        <v>93406.2</v>
      </c>
    </row>
    <row r="25" spans="3:11" s="12" customFormat="1" x14ac:dyDescent="0.25">
      <c r="C25" s="210"/>
      <c r="D25" s="213"/>
      <c r="E25" s="213"/>
      <c r="F25" s="215"/>
      <c r="G25" s="215"/>
      <c r="H25" s="17" t="s">
        <v>299</v>
      </c>
      <c r="I25" s="16">
        <f t="shared" si="1"/>
        <v>0</v>
      </c>
      <c r="J25" s="16">
        <f t="shared" si="1"/>
        <v>0</v>
      </c>
      <c r="K25" s="16">
        <f t="shared" si="1"/>
        <v>0</v>
      </c>
    </row>
    <row r="26" spans="3:11" s="12" customFormat="1" x14ac:dyDescent="0.25">
      <c r="C26" s="210"/>
      <c r="D26" s="213"/>
      <c r="E26" s="213"/>
      <c r="F26" s="215"/>
      <c r="G26" s="215"/>
      <c r="H26" s="17" t="s">
        <v>188</v>
      </c>
      <c r="I26" s="16">
        <f t="shared" si="1"/>
        <v>12167.6</v>
      </c>
      <c r="J26" s="16">
        <f t="shared" si="1"/>
        <v>10190.1</v>
      </c>
      <c r="K26" s="16">
        <f t="shared" si="1"/>
        <v>10190.1</v>
      </c>
    </row>
    <row r="27" spans="3:11" s="12" customFormat="1" ht="16.5" customHeight="1" x14ac:dyDescent="0.25">
      <c r="C27" s="211"/>
      <c r="D27" s="214"/>
      <c r="E27" s="214"/>
      <c r="F27" s="215"/>
      <c r="G27" s="215"/>
      <c r="H27" s="17" t="s">
        <v>189</v>
      </c>
      <c r="I27" s="16">
        <f t="shared" si="1"/>
        <v>0</v>
      </c>
      <c r="J27" s="16">
        <f t="shared" si="1"/>
        <v>0</v>
      </c>
      <c r="K27" s="16">
        <f t="shared" si="1"/>
        <v>0</v>
      </c>
    </row>
    <row r="28" spans="3:11" ht="15" customHeight="1" x14ac:dyDescent="0.25">
      <c r="C28" s="209"/>
      <c r="D28" s="212"/>
      <c r="E28" s="229" t="s">
        <v>623</v>
      </c>
      <c r="F28" s="215">
        <v>2021</v>
      </c>
      <c r="G28" s="215">
        <v>2023</v>
      </c>
      <c r="H28" s="17" t="s">
        <v>297</v>
      </c>
      <c r="I28" s="16">
        <f>I29+I30+I31+I32</f>
        <v>895493.8</v>
      </c>
      <c r="J28" s="16">
        <f>J29+J30+J31+J32</f>
        <v>870616.1</v>
      </c>
      <c r="K28" s="16">
        <f>K29+K30+K31+K32</f>
        <v>0</v>
      </c>
    </row>
    <row r="29" spans="3:11" ht="15" customHeight="1" x14ac:dyDescent="0.25">
      <c r="C29" s="210"/>
      <c r="D29" s="213"/>
      <c r="E29" s="230"/>
      <c r="F29" s="215"/>
      <c r="G29" s="215"/>
      <c r="H29" s="2" t="s">
        <v>298</v>
      </c>
      <c r="I29" s="16">
        <f t="shared" ref="I29:K32" si="2">I1323</f>
        <v>361493.8</v>
      </c>
      <c r="J29" s="16">
        <f t="shared" si="2"/>
        <v>116804.1</v>
      </c>
      <c r="K29" s="16">
        <f t="shared" si="2"/>
        <v>0</v>
      </c>
    </row>
    <row r="30" spans="3:11" ht="18.75" customHeight="1" x14ac:dyDescent="0.25">
      <c r="C30" s="210"/>
      <c r="D30" s="213"/>
      <c r="E30" s="230"/>
      <c r="F30" s="215"/>
      <c r="G30" s="215"/>
      <c r="H30" s="2" t="s">
        <v>299</v>
      </c>
      <c r="I30" s="16">
        <f t="shared" si="2"/>
        <v>534000</v>
      </c>
      <c r="J30" s="16">
        <f t="shared" si="2"/>
        <v>753812</v>
      </c>
      <c r="K30" s="16">
        <f t="shared" si="2"/>
        <v>0</v>
      </c>
    </row>
    <row r="31" spans="3:11" ht="18.75" customHeight="1" x14ac:dyDescent="0.25">
      <c r="C31" s="210"/>
      <c r="D31" s="213"/>
      <c r="E31" s="230"/>
      <c r="F31" s="215"/>
      <c r="G31" s="215"/>
      <c r="H31" s="2" t="s">
        <v>188</v>
      </c>
      <c r="I31" s="16">
        <f t="shared" si="2"/>
        <v>0</v>
      </c>
      <c r="J31" s="16">
        <f t="shared" si="2"/>
        <v>0</v>
      </c>
      <c r="K31" s="16">
        <f t="shared" si="2"/>
        <v>0</v>
      </c>
    </row>
    <row r="32" spans="3:11" ht="15.75" customHeight="1" x14ac:dyDescent="0.25">
      <c r="C32" s="211"/>
      <c r="D32" s="214"/>
      <c r="E32" s="231"/>
      <c r="F32" s="215"/>
      <c r="G32" s="215"/>
      <c r="H32" s="2" t="s">
        <v>189</v>
      </c>
      <c r="I32" s="16">
        <f t="shared" si="2"/>
        <v>0</v>
      </c>
      <c r="J32" s="16">
        <f t="shared" si="2"/>
        <v>0</v>
      </c>
      <c r="K32" s="16">
        <f t="shared" si="2"/>
        <v>0</v>
      </c>
    </row>
    <row r="33" spans="3:11" s="12" customFormat="1" x14ac:dyDescent="0.25">
      <c r="C33" s="209"/>
      <c r="D33" s="212"/>
      <c r="E33" s="212" t="s">
        <v>622</v>
      </c>
      <c r="F33" s="215">
        <v>2021</v>
      </c>
      <c r="G33" s="215">
        <v>2023</v>
      </c>
      <c r="H33" s="17" t="s">
        <v>297</v>
      </c>
      <c r="I33" s="16">
        <f>I34+I35+I36+I37</f>
        <v>64813.2</v>
      </c>
      <c r="J33" s="16">
        <f>J34+J35+J36+J37</f>
        <v>44813.2</v>
      </c>
      <c r="K33" s="16">
        <f>K34+K35+K36+K37</f>
        <v>44813.2</v>
      </c>
    </row>
    <row r="34" spans="3:11" s="12" customFormat="1" x14ac:dyDescent="0.25">
      <c r="C34" s="210"/>
      <c r="D34" s="213"/>
      <c r="E34" s="213"/>
      <c r="F34" s="215"/>
      <c r="G34" s="215"/>
      <c r="H34" s="17" t="s">
        <v>298</v>
      </c>
      <c r="I34" s="16">
        <f>I1150</f>
        <v>58713.2</v>
      </c>
      <c r="J34" s="16">
        <f t="shared" ref="I34:K37" si="3">J1144</f>
        <v>38713.199999999997</v>
      </c>
      <c r="K34" s="16">
        <f t="shared" si="3"/>
        <v>38713.199999999997</v>
      </c>
    </row>
    <row r="35" spans="3:11" s="12" customFormat="1" x14ac:dyDescent="0.25">
      <c r="C35" s="210"/>
      <c r="D35" s="213"/>
      <c r="E35" s="213"/>
      <c r="F35" s="215"/>
      <c r="G35" s="215"/>
      <c r="H35" s="17" t="s">
        <v>299</v>
      </c>
      <c r="I35" s="16">
        <f t="shared" si="3"/>
        <v>0</v>
      </c>
      <c r="J35" s="16">
        <f t="shared" si="3"/>
        <v>0</v>
      </c>
      <c r="K35" s="16">
        <f t="shared" si="3"/>
        <v>0</v>
      </c>
    </row>
    <row r="36" spans="3:11" s="12" customFormat="1" x14ac:dyDescent="0.25">
      <c r="C36" s="210"/>
      <c r="D36" s="213"/>
      <c r="E36" s="213"/>
      <c r="F36" s="215"/>
      <c r="G36" s="215"/>
      <c r="H36" s="17" t="s">
        <v>188</v>
      </c>
      <c r="I36" s="16">
        <f t="shared" si="3"/>
        <v>0</v>
      </c>
      <c r="J36" s="16">
        <f t="shared" si="3"/>
        <v>0</v>
      </c>
      <c r="K36" s="16">
        <f t="shared" si="3"/>
        <v>0</v>
      </c>
    </row>
    <row r="37" spans="3:11" s="12" customFormat="1" ht="18.75" customHeight="1" x14ac:dyDescent="0.25">
      <c r="C37" s="211"/>
      <c r="D37" s="214"/>
      <c r="E37" s="214"/>
      <c r="F37" s="215"/>
      <c r="G37" s="215"/>
      <c r="H37" s="17" t="s">
        <v>189</v>
      </c>
      <c r="I37" s="16">
        <f t="shared" si="3"/>
        <v>6100</v>
      </c>
      <c r="J37" s="16">
        <f t="shared" si="3"/>
        <v>6100</v>
      </c>
      <c r="K37" s="16">
        <f t="shared" si="3"/>
        <v>6100</v>
      </c>
    </row>
    <row r="38" spans="3:11" s="12" customFormat="1" ht="18.75" customHeight="1" x14ac:dyDescent="0.25">
      <c r="C38" s="209"/>
      <c r="D38" s="212"/>
      <c r="E38" s="138" t="s">
        <v>1021</v>
      </c>
      <c r="F38" s="215">
        <v>2021</v>
      </c>
      <c r="G38" s="215">
        <v>2023</v>
      </c>
      <c r="H38" s="17" t="s">
        <v>297</v>
      </c>
      <c r="I38" s="16">
        <f>I39+I40+I41+I42</f>
        <v>180000</v>
      </c>
      <c r="J38" s="16">
        <f>J39+J40+J41+J42</f>
        <v>0</v>
      </c>
      <c r="K38" s="16">
        <f>K39+K40+K41+K42</f>
        <v>0</v>
      </c>
    </row>
    <row r="39" spans="3:11" s="12" customFormat="1" ht="18.75" customHeight="1" x14ac:dyDescent="0.25">
      <c r="C39" s="210"/>
      <c r="D39" s="213"/>
      <c r="E39" s="138"/>
      <c r="F39" s="215"/>
      <c r="G39" s="215"/>
      <c r="H39" s="17" t="s">
        <v>298</v>
      </c>
      <c r="I39" s="16">
        <f>I1155</f>
        <v>180000</v>
      </c>
      <c r="J39" s="16">
        <f t="shared" ref="J39:K40" si="4">J1149</f>
        <v>0</v>
      </c>
      <c r="K39" s="16">
        <f t="shared" si="4"/>
        <v>0</v>
      </c>
    </row>
    <row r="40" spans="3:11" s="12" customFormat="1" ht="18.75" customHeight="1" x14ac:dyDescent="0.25">
      <c r="C40" s="210"/>
      <c r="D40" s="213"/>
      <c r="E40" s="138"/>
      <c r="F40" s="215"/>
      <c r="G40" s="215"/>
      <c r="H40" s="17" t="s">
        <v>299</v>
      </c>
      <c r="I40" s="16"/>
      <c r="J40" s="16">
        <f t="shared" si="4"/>
        <v>0</v>
      </c>
      <c r="K40" s="16">
        <f t="shared" si="4"/>
        <v>0</v>
      </c>
    </row>
    <row r="41" spans="3:11" s="12" customFormat="1" ht="18.75" customHeight="1" x14ac:dyDescent="0.25">
      <c r="C41" s="210"/>
      <c r="D41" s="213"/>
      <c r="E41" s="138"/>
      <c r="F41" s="215"/>
      <c r="G41" s="215"/>
      <c r="H41" s="17" t="s">
        <v>188</v>
      </c>
      <c r="I41" s="16">
        <f t="shared" ref="I41:K42" si="5">I1151</f>
        <v>0</v>
      </c>
      <c r="J41" s="16">
        <f t="shared" si="5"/>
        <v>0</v>
      </c>
      <c r="K41" s="16">
        <f t="shared" si="5"/>
        <v>0</v>
      </c>
    </row>
    <row r="42" spans="3:11" s="12" customFormat="1" ht="18.75" customHeight="1" x14ac:dyDescent="0.25">
      <c r="C42" s="211"/>
      <c r="D42" s="214"/>
      <c r="E42" s="139"/>
      <c r="F42" s="215"/>
      <c r="G42" s="215"/>
      <c r="H42" s="17" t="s">
        <v>189</v>
      </c>
      <c r="I42" s="16">
        <f t="shared" si="5"/>
        <v>0</v>
      </c>
      <c r="J42" s="16">
        <f t="shared" si="5"/>
        <v>0</v>
      </c>
      <c r="K42" s="16">
        <f t="shared" si="5"/>
        <v>0</v>
      </c>
    </row>
    <row r="43" spans="3:11" s="12" customFormat="1" ht="18.75" customHeight="1" x14ac:dyDescent="0.25">
      <c r="C43" s="209"/>
      <c r="D43" s="212"/>
      <c r="E43" s="212" t="s">
        <v>915</v>
      </c>
      <c r="F43" s="212">
        <v>2021</v>
      </c>
      <c r="G43" s="212">
        <v>2023</v>
      </c>
      <c r="H43" s="17" t="s">
        <v>297</v>
      </c>
      <c r="I43" s="16">
        <f>I44+I45+I46+I47</f>
        <v>1927.3</v>
      </c>
      <c r="J43" s="16">
        <f t="shared" ref="J43:K43" si="6">J44+J45+J46+J47</f>
        <v>0</v>
      </c>
      <c r="K43" s="16">
        <f t="shared" si="6"/>
        <v>0</v>
      </c>
    </row>
    <row r="44" spans="3:11" s="12" customFormat="1" ht="18.75" customHeight="1" x14ac:dyDescent="0.25">
      <c r="C44" s="210"/>
      <c r="D44" s="213"/>
      <c r="E44" s="213"/>
      <c r="F44" s="213"/>
      <c r="G44" s="213"/>
      <c r="H44" s="17" t="s">
        <v>298</v>
      </c>
      <c r="I44" s="16">
        <f t="shared" ref="I44:K47" si="7">I2095</f>
        <v>212</v>
      </c>
      <c r="J44" s="16">
        <f t="shared" si="7"/>
        <v>0</v>
      </c>
      <c r="K44" s="16">
        <f t="shared" si="7"/>
        <v>0</v>
      </c>
    </row>
    <row r="45" spans="3:11" s="12" customFormat="1" ht="18.75" customHeight="1" x14ac:dyDescent="0.25">
      <c r="C45" s="210"/>
      <c r="D45" s="213"/>
      <c r="E45" s="213"/>
      <c r="F45" s="213"/>
      <c r="G45" s="213"/>
      <c r="H45" s="17" t="s">
        <v>299</v>
      </c>
      <c r="I45" s="16">
        <f t="shared" si="7"/>
        <v>1715.3</v>
      </c>
      <c r="J45" s="16">
        <f t="shared" si="7"/>
        <v>0</v>
      </c>
      <c r="K45" s="16">
        <f t="shared" si="7"/>
        <v>0</v>
      </c>
    </row>
    <row r="46" spans="3:11" s="12" customFormat="1" ht="18.75" customHeight="1" x14ac:dyDescent="0.25">
      <c r="C46" s="210"/>
      <c r="D46" s="213"/>
      <c r="E46" s="213"/>
      <c r="F46" s="213"/>
      <c r="G46" s="213"/>
      <c r="H46" s="17" t="s">
        <v>188</v>
      </c>
      <c r="I46" s="16">
        <f t="shared" si="7"/>
        <v>0</v>
      </c>
      <c r="J46" s="16">
        <f t="shared" si="7"/>
        <v>0</v>
      </c>
      <c r="K46" s="16">
        <f t="shared" si="7"/>
        <v>0</v>
      </c>
    </row>
    <row r="47" spans="3:11" s="12" customFormat="1" ht="18.75" customHeight="1" x14ac:dyDescent="0.25">
      <c r="C47" s="211"/>
      <c r="D47" s="214"/>
      <c r="E47" s="214"/>
      <c r="F47" s="214"/>
      <c r="G47" s="214"/>
      <c r="H47" s="17" t="s">
        <v>189</v>
      </c>
      <c r="I47" s="16">
        <f t="shared" si="7"/>
        <v>0</v>
      </c>
      <c r="J47" s="16">
        <f t="shared" si="7"/>
        <v>0</v>
      </c>
      <c r="K47" s="16">
        <f t="shared" si="7"/>
        <v>0</v>
      </c>
    </row>
    <row r="48" spans="3:11" s="12" customFormat="1" ht="18.75" customHeight="1" x14ac:dyDescent="0.25">
      <c r="C48" s="217" t="s">
        <v>295</v>
      </c>
      <c r="D48" s="218" t="s">
        <v>296</v>
      </c>
      <c r="E48" s="212" t="s">
        <v>187</v>
      </c>
      <c r="F48" s="215">
        <v>2021</v>
      </c>
      <c r="G48" s="215">
        <v>2023</v>
      </c>
      <c r="H48" s="17" t="s">
        <v>297</v>
      </c>
      <c r="I48" s="16">
        <f>I49+I50+I51+I52</f>
        <v>330129.40000000002</v>
      </c>
      <c r="J48" s="16">
        <f>J49+J50+J51+J52</f>
        <v>274467.20000000001</v>
      </c>
      <c r="K48" s="16">
        <f>K49+K50+K51+K52</f>
        <v>275867.90000000002</v>
      </c>
    </row>
    <row r="49" spans="3:11" s="12" customFormat="1" ht="17.25" customHeight="1" x14ac:dyDescent="0.25">
      <c r="C49" s="217"/>
      <c r="D49" s="219"/>
      <c r="E49" s="213"/>
      <c r="F49" s="215"/>
      <c r="G49" s="215"/>
      <c r="H49" s="17" t="s">
        <v>298</v>
      </c>
      <c r="I49" s="16">
        <f>SUM(I54,I59,I73,I99,I244)</f>
        <v>212684</v>
      </c>
      <c r="J49" s="16">
        <f>J54+J59+J74+J99+J244</f>
        <v>187432.6</v>
      </c>
      <c r="K49" s="16">
        <f>K54+K59+K74+K99+K244</f>
        <v>187432.6</v>
      </c>
    </row>
    <row r="50" spans="3:11" s="12" customFormat="1" ht="16.5" customHeight="1" x14ac:dyDescent="0.25">
      <c r="C50" s="217"/>
      <c r="D50" s="219"/>
      <c r="E50" s="213"/>
      <c r="F50" s="215"/>
      <c r="G50" s="215"/>
      <c r="H50" s="17" t="s">
        <v>299</v>
      </c>
      <c r="I50" s="16">
        <f t="shared" ref="I50:K52" si="8">I55</f>
        <v>0</v>
      </c>
      <c r="J50" s="16">
        <f t="shared" si="8"/>
        <v>0</v>
      </c>
      <c r="K50" s="16"/>
    </row>
    <row r="51" spans="3:11" s="12" customFormat="1" ht="17.25" customHeight="1" x14ac:dyDescent="0.25">
      <c r="C51" s="217"/>
      <c r="D51" s="219"/>
      <c r="E51" s="213"/>
      <c r="F51" s="215"/>
      <c r="G51" s="215"/>
      <c r="H51" s="17" t="s">
        <v>300</v>
      </c>
      <c r="I51" s="16">
        <f t="shared" si="8"/>
        <v>97688.4</v>
      </c>
      <c r="J51" s="16">
        <f t="shared" si="8"/>
        <v>66289.8</v>
      </c>
      <c r="K51" s="16">
        <f t="shared" si="8"/>
        <v>66653.3</v>
      </c>
    </row>
    <row r="52" spans="3:11" s="12" customFormat="1" ht="18" customHeight="1" x14ac:dyDescent="0.25">
      <c r="C52" s="217"/>
      <c r="D52" s="220"/>
      <c r="E52" s="214"/>
      <c r="F52" s="215"/>
      <c r="G52" s="215"/>
      <c r="H52" s="17" t="s">
        <v>189</v>
      </c>
      <c r="I52" s="16">
        <f t="shared" si="8"/>
        <v>19757</v>
      </c>
      <c r="J52" s="16">
        <f t="shared" si="8"/>
        <v>20744.8</v>
      </c>
      <c r="K52" s="16">
        <f t="shared" si="8"/>
        <v>21782</v>
      </c>
    </row>
    <row r="53" spans="3:11" s="20" customFormat="1" ht="16.5" customHeight="1" x14ac:dyDescent="0.25">
      <c r="C53" s="193" t="s">
        <v>79</v>
      </c>
      <c r="D53" s="205" t="s">
        <v>83</v>
      </c>
      <c r="E53" s="127" t="s">
        <v>311</v>
      </c>
      <c r="F53" s="103">
        <v>2021</v>
      </c>
      <c r="G53" s="103">
        <v>2023</v>
      </c>
      <c r="H53" s="2" t="s">
        <v>297</v>
      </c>
      <c r="I53" s="1">
        <f>I54+I55+I56+I57</f>
        <v>324054.40000000002</v>
      </c>
      <c r="J53" s="1">
        <f>J54+J56+J57</f>
        <v>267817.2</v>
      </c>
      <c r="K53" s="1">
        <f>K54+K56+K57</f>
        <v>269217.90000000002</v>
      </c>
    </row>
    <row r="54" spans="3:11" s="20" customFormat="1" ht="16.5" customHeight="1" x14ac:dyDescent="0.25">
      <c r="C54" s="193"/>
      <c r="D54" s="205"/>
      <c r="E54" s="127"/>
      <c r="F54" s="104"/>
      <c r="G54" s="104"/>
      <c r="H54" s="2" t="s">
        <v>298</v>
      </c>
      <c r="I54" s="1">
        <v>206609</v>
      </c>
      <c r="J54" s="1">
        <v>180782.6</v>
      </c>
      <c r="K54" s="21">
        <v>180782.6</v>
      </c>
    </row>
    <row r="55" spans="3:11" s="20" customFormat="1" ht="18" customHeight="1" x14ac:dyDescent="0.25">
      <c r="C55" s="193"/>
      <c r="D55" s="205"/>
      <c r="E55" s="127"/>
      <c r="F55" s="104"/>
      <c r="G55" s="104"/>
      <c r="H55" s="2" t="s">
        <v>299</v>
      </c>
      <c r="I55" s="1">
        <v>0</v>
      </c>
      <c r="J55" s="1">
        <v>0</v>
      </c>
      <c r="K55" s="21"/>
    </row>
    <row r="56" spans="3:11" s="20" customFormat="1" ht="15.75" x14ac:dyDescent="0.25">
      <c r="C56" s="193"/>
      <c r="D56" s="205"/>
      <c r="E56" s="127"/>
      <c r="F56" s="104"/>
      <c r="G56" s="104"/>
      <c r="H56" s="2" t="s">
        <v>300</v>
      </c>
      <c r="I56" s="1">
        <v>97688.4</v>
      </c>
      <c r="J56" s="1">
        <v>66289.8</v>
      </c>
      <c r="K56" s="21">
        <v>66653.3</v>
      </c>
    </row>
    <row r="57" spans="3:11" s="20" customFormat="1" ht="17.25" customHeight="1" x14ac:dyDescent="0.25">
      <c r="C57" s="193"/>
      <c r="D57" s="205"/>
      <c r="E57" s="127"/>
      <c r="F57" s="105"/>
      <c r="G57" s="105"/>
      <c r="H57" s="2" t="s">
        <v>190</v>
      </c>
      <c r="I57" s="1">
        <v>19757</v>
      </c>
      <c r="J57" s="1">
        <v>20744.8</v>
      </c>
      <c r="K57" s="21">
        <v>21782</v>
      </c>
    </row>
    <row r="58" spans="3:11" s="20" customFormat="1" ht="19.5" customHeight="1" x14ac:dyDescent="0.25">
      <c r="C58" s="193" t="s">
        <v>80</v>
      </c>
      <c r="D58" s="155" t="s">
        <v>301</v>
      </c>
      <c r="E58" s="142" t="s">
        <v>309</v>
      </c>
      <c r="F58" s="103">
        <v>2021</v>
      </c>
      <c r="G58" s="103">
        <v>2023</v>
      </c>
      <c r="H58" s="69" t="s">
        <v>297</v>
      </c>
      <c r="I58" s="3">
        <f>I59+I60+I61+I62</f>
        <v>225</v>
      </c>
      <c r="J58" s="3">
        <f>J59+J60+J61+J62</f>
        <v>250</v>
      </c>
      <c r="K58" s="3">
        <f>K59+K60+K61+K62</f>
        <v>250</v>
      </c>
    </row>
    <row r="59" spans="3:11" s="20" customFormat="1" ht="17.25" customHeight="1" x14ac:dyDescent="0.25">
      <c r="C59" s="193"/>
      <c r="D59" s="155"/>
      <c r="E59" s="142"/>
      <c r="F59" s="104"/>
      <c r="G59" s="104"/>
      <c r="H59" s="69" t="s">
        <v>298</v>
      </c>
      <c r="I59" s="3">
        <f>I64+I69</f>
        <v>225</v>
      </c>
      <c r="J59" s="22">
        <f>J64+J69</f>
        <v>250</v>
      </c>
      <c r="K59" s="22">
        <f>K64+K69</f>
        <v>250</v>
      </c>
    </row>
    <row r="60" spans="3:11" s="20" customFormat="1" ht="16.5" customHeight="1" x14ac:dyDescent="0.25">
      <c r="C60" s="193"/>
      <c r="D60" s="155"/>
      <c r="E60" s="142"/>
      <c r="F60" s="104"/>
      <c r="G60" s="104"/>
      <c r="H60" s="69" t="s">
        <v>299</v>
      </c>
      <c r="I60" s="3">
        <f>I65+I70</f>
        <v>0</v>
      </c>
      <c r="J60" s="3">
        <f t="shared" ref="J60:K62" si="9">J65</f>
        <v>0</v>
      </c>
      <c r="K60" s="3">
        <f t="shared" si="9"/>
        <v>0</v>
      </c>
    </row>
    <row r="61" spans="3:11" s="20" customFormat="1" ht="18" customHeight="1" x14ac:dyDescent="0.25">
      <c r="C61" s="193"/>
      <c r="D61" s="155"/>
      <c r="E61" s="142"/>
      <c r="F61" s="104"/>
      <c r="G61" s="104"/>
      <c r="H61" s="69" t="s">
        <v>300</v>
      </c>
      <c r="I61" s="3">
        <f>I66+I71</f>
        <v>0</v>
      </c>
      <c r="J61" s="3">
        <f t="shared" si="9"/>
        <v>0</v>
      </c>
      <c r="K61" s="3">
        <f t="shared" si="9"/>
        <v>0</v>
      </c>
    </row>
    <row r="62" spans="3:11" s="20" customFormat="1" ht="15.75" customHeight="1" x14ac:dyDescent="0.25">
      <c r="C62" s="193"/>
      <c r="D62" s="155"/>
      <c r="E62" s="142"/>
      <c r="F62" s="105"/>
      <c r="G62" s="105"/>
      <c r="H62" s="69" t="s">
        <v>190</v>
      </c>
      <c r="I62" s="3">
        <f>I67+I72</f>
        <v>0</v>
      </c>
      <c r="J62" s="3">
        <f t="shared" si="9"/>
        <v>0</v>
      </c>
      <c r="K62" s="3">
        <f t="shared" si="9"/>
        <v>0</v>
      </c>
    </row>
    <row r="63" spans="3:11" s="20" customFormat="1" ht="15.75" customHeight="1" x14ac:dyDescent="0.25">
      <c r="C63" s="193" t="s">
        <v>302</v>
      </c>
      <c r="D63" s="155" t="s">
        <v>411</v>
      </c>
      <c r="E63" s="142" t="s">
        <v>286</v>
      </c>
      <c r="F63" s="103">
        <v>2021</v>
      </c>
      <c r="G63" s="103">
        <v>2023</v>
      </c>
      <c r="H63" s="69" t="s">
        <v>297</v>
      </c>
      <c r="I63" s="3">
        <f>I64</f>
        <v>225</v>
      </c>
      <c r="J63" s="3">
        <f t="shared" ref="J63:K63" si="10">J64</f>
        <v>250</v>
      </c>
      <c r="K63" s="3">
        <f t="shared" si="10"/>
        <v>200</v>
      </c>
    </row>
    <row r="64" spans="3:11" s="20" customFormat="1" ht="15.75" x14ac:dyDescent="0.25">
      <c r="C64" s="193"/>
      <c r="D64" s="155"/>
      <c r="E64" s="142"/>
      <c r="F64" s="104"/>
      <c r="G64" s="104"/>
      <c r="H64" s="69" t="s">
        <v>298</v>
      </c>
      <c r="I64" s="3">
        <v>225</v>
      </c>
      <c r="J64" s="3">
        <v>250</v>
      </c>
      <c r="K64" s="23">
        <v>200</v>
      </c>
    </row>
    <row r="65" spans="3:11" s="20" customFormat="1" ht="15" customHeight="1" x14ac:dyDescent="0.25">
      <c r="C65" s="193"/>
      <c r="D65" s="155"/>
      <c r="E65" s="142"/>
      <c r="F65" s="104"/>
      <c r="G65" s="104"/>
      <c r="H65" s="69" t="s">
        <v>299</v>
      </c>
      <c r="I65" s="3">
        <v>0</v>
      </c>
      <c r="J65" s="3">
        <v>0</v>
      </c>
      <c r="K65" s="13"/>
    </row>
    <row r="66" spans="3:11" s="20" customFormat="1" ht="15.75" customHeight="1" x14ac:dyDescent="0.25">
      <c r="C66" s="193"/>
      <c r="D66" s="155"/>
      <c r="E66" s="142"/>
      <c r="F66" s="104"/>
      <c r="G66" s="104"/>
      <c r="H66" s="69" t="s">
        <v>300</v>
      </c>
      <c r="I66" s="3">
        <v>0</v>
      </c>
      <c r="J66" s="3">
        <v>0</v>
      </c>
      <c r="K66" s="13"/>
    </row>
    <row r="67" spans="3:11" s="20" customFormat="1" ht="16.5" customHeight="1" x14ac:dyDescent="0.25">
      <c r="C67" s="193"/>
      <c r="D67" s="155"/>
      <c r="E67" s="142"/>
      <c r="F67" s="105"/>
      <c r="G67" s="105"/>
      <c r="H67" s="69" t="s">
        <v>190</v>
      </c>
      <c r="I67" s="3">
        <v>0</v>
      </c>
      <c r="J67" s="3">
        <v>0</v>
      </c>
      <c r="K67" s="13"/>
    </row>
    <row r="68" spans="3:11" s="24" customFormat="1" ht="20.25" customHeight="1" x14ac:dyDescent="0.25">
      <c r="C68" s="216" t="s">
        <v>324</v>
      </c>
      <c r="D68" s="155" t="s">
        <v>627</v>
      </c>
      <c r="E68" s="142" t="s">
        <v>425</v>
      </c>
      <c r="F68" s="142">
        <v>2023</v>
      </c>
      <c r="G68" s="142">
        <v>2023</v>
      </c>
      <c r="H68" s="69" t="s">
        <v>297</v>
      </c>
      <c r="I68" s="3">
        <f>I69</f>
        <v>0</v>
      </c>
      <c r="J68" s="3">
        <f t="shared" ref="J68:K68" si="11">J69</f>
        <v>0</v>
      </c>
      <c r="K68" s="3">
        <f t="shared" si="11"/>
        <v>50</v>
      </c>
    </row>
    <row r="69" spans="3:11" s="24" customFormat="1" ht="15.75" x14ac:dyDescent="0.25">
      <c r="C69" s="216"/>
      <c r="D69" s="155"/>
      <c r="E69" s="142"/>
      <c r="F69" s="142"/>
      <c r="G69" s="142"/>
      <c r="H69" s="69" t="s">
        <v>298</v>
      </c>
      <c r="I69" s="3">
        <v>0</v>
      </c>
      <c r="J69" s="3">
        <v>0</v>
      </c>
      <c r="K69" s="23">
        <v>50</v>
      </c>
    </row>
    <row r="70" spans="3:11" s="24" customFormat="1" ht="15" customHeight="1" x14ac:dyDescent="0.25">
      <c r="C70" s="216"/>
      <c r="D70" s="155"/>
      <c r="E70" s="142"/>
      <c r="F70" s="142"/>
      <c r="G70" s="142"/>
      <c r="H70" s="69" t="s">
        <v>299</v>
      </c>
      <c r="I70" s="3">
        <v>0</v>
      </c>
      <c r="J70" s="3">
        <v>0</v>
      </c>
      <c r="K70" s="3">
        <v>0</v>
      </c>
    </row>
    <row r="71" spans="3:11" s="24" customFormat="1" ht="15.75" customHeight="1" x14ac:dyDescent="0.25">
      <c r="C71" s="216"/>
      <c r="D71" s="155"/>
      <c r="E71" s="142"/>
      <c r="F71" s="142"/>
      <c r="G71" s="142"/>
      <c r="H71" s="69" t="s">
        <v>300</v>
      </c>
      <c r="I71" s="3">
        <v>0</v>
      </c>
      <c r="J71" s="3">
        <v>0</v>
      </c>
      <c r="K71" s="3">
        <v>0</v>
      </c>
    </row>
    <row r="72" spans="3:11" s="24" customFormat="1" ht="15.75" customHeight="1" x14ac:dyDescent="0.25">
      <c r="C72" s="216"/>
      <c r="D72" s="155"/>
      <c r="E72" s="142"/>
      <c r="F72" s="142"/>
      <c r="G72" s="142"/>
      <c r="H72" s="69" t="s">
        <v>190</v>
      </c>
      <c r="I72" s="3">
        <v>0</v>
      </c>
      <c r="J72" s="3">
        <v>0</v>
      </c>
      <c r="K72" s="3">
        <v>0</v>
      </c>
    </row>
    <row r="73" spans="3:11" s="20" customFormat="1" ht="15" customHeight="1" x14ac:dyDescent="0.25">
      <c r="C73" s="124" t="s">
        <v>192</v>
      </c>
      <c r="D73" s="174" t="s">
        <v>191</v>
      </c>
      <c r="E73" s="103" t="s">
        <v>312</v>
      </c>
      <c r="F73" s="103">
        <v>2021</v>
      </c>
      <c r="G73" s="103">
        <v>2023</v>
      </c>
      <c r="H73" s="2" t="s">
        <v>297</v>
      </c>
      <c r="I73" s="1">
        <f>I74+I75+I76+I77</f>
        <v>360</v>
      </c>
      <c r="J73" s="1">
        <f>J74+J75+J76+J77</f>
        <v>400</v>
      </c>
      <c r="K73" s="1">
        <f>K74+K75+K76+K77</f>
        <v>400</v>
      </c>
    </row>
    <row r="74" spans="3:11" s="20" customFormat="1" x14ac:dyDescent="0.25">
      <c r="C74" s="125"/>
      <c r="D74" s="190"/>
      <c r="E74" s="104"/>
      <c r="F74" s="104"/>
      <c r="G74" s="104"/>
      <c r="H74" s="2" t="s">
        <v>298</v>
      </c>
      <c r="I74" s="1">
        <f>I79+I84+I89+I94</f>
        <v>360</v>
      </c>
      <c r="J74" s="1">
        <f t="shared" ref="I74:K77" si="12">J79+J84+J89+J94</f>
        <v>400</v>
      </c>
      <c r="K74" s="1">
        <f t="shared" si="12"/>
        <v>400</v>
      </c>
    </row>
    <row r="75" spans="3:11" s="20" customFormat="1" x14ac:dyDescent="0.25">
      <c r="C75" s="125"/>
      <c r="D75" s="190"/>
      <c r="E75" s="104"/>
      <c r="F75" s="104"/>
      <c r="G75" s="104"/>
      <c r="H75" s="2" t="s">
        <v>299</v>
      </c>
      <c r="I75" s="1">
        <f t="shared" si="12"/>
        <v>0</v>
      </c>
      <c r="J75" s="1">
        <f t="shared" si="12"/>
        <v>0</v>
      </c>
      <c r="K75" s="1">
        <f t="shared" si="12"/>
        <v>0</v>
      </c>
    </row>
    <row r="76" spans="3:11" s="20" customFormat="1" x14ac:dyDescent="0.25">
      <c r="C76" s="125"/>
      <c r="D76" s="190"/>
      <c r="E76" s="104"/>
      <c r="F76" s="104"/>
      <c r="G76" s="104"/>
      <c r="H76" s="2" t="s">
        <v>300</v>
      </c>
      <c r="I76" s="1">
        <f t="shared" si="12"/>
        <v>0</v>
      </c>
      <c r="J76" s="1">
        <f t="shared" si="12"/>
        <v>0</v>
      </c>
      <c r="K76" s="1">
        <f t="shared" si="12"/>
        <v>0</v>
      </c>
    </row>
    <row r="77" spans="3:11" s="20" customFormat="1" ht="18" customHeight="1" x14ac:dyDescent="0.25">
      <c r="C77" s="126"/>
      <c r="D77" s="191"/>
      <c r="E77" s="105"/>
      <c r="F77" s="105"/>
      <c r="G77" s="105"/>
      <c r="H77" s="2" t="s">
        <v>190</v>
      </c>
      <c r="I77" s="1">
        <f t="shared" si="12"/>
        <v>0</v>
      </c>
      <c r="J77" s="1">
        <f t="shared" si="12"/>
        <v>0</v>
      </c>
      <c r="K77" s="1">
        <f t="shared" si="12"/>
        <v>0</v>
      </c>
    </row>
    <row r="78" spans="3:11" s="20" customFormat="1" ht="15" customHeight="1" x14ac:dyDescent="0.25">
      <c r="C78" s="193" t="s">
        <v>193</v>
      </c>
      <c r="D78" s="205" t="s">
        <v>628</v>
      </c>
      <c r="E78" s="127" t="s">
        <v>287</v>
      </c>
      <c r="F78" s="103">
        <v>2021</v>
      </c>
      <c r="G78" s="103">
        <v>2023</v>
      </c>
      <c r="H78" s="2" t="s">
        <v>297</v>
      </c>
      <c r="I78" s="1">
        <f>I79+I80+I81+I82</f>
        <v>90</v>
      </c>
      <c r="J78" s="1">
        <f>J79+J80+J81+J82</f>
        <v>100</v>
      </c>
      <c r="K78" s="1">
        <f>K79+K80+K81+K82</f>
        <v>100</v>
      </c>
    </row>
    <row r="79" spans="3:11" s="20" customFormat="1" x14ac:dyDescent="0.25">
      <c r="C79" s="193"/>
      <c r="D79" s="205"/>
      <c r="E79" s="127"/>
      <c r="F79" s="104"/>
      <c r="G79" s="104"/>
      <c r="H79" s="2" t="s">
        <v>298</v>
      </c>
      <c r="I79" s="1">
        <v>90</v>
      </c>
      <c r="J79" s="1">
        <v>100</v>
      </c>
      <c r="K79" s="1">
        <v>100</v>
      </c>
    </row>
    <row r="80" spans="3:11" s="20" customFormat="1" ht="15.75" x14ac:dyDescent="0.25">
      <c r="C80" s="193"/>
      <c r="D80" s="205"/>
      <c r="E80" s="127"/>
      <c r="F80" s="104"/>
      <c r="G80" s="104"/>
      <c r="H80" s="2" t="s">
        <v>299</v>
      </c>
      <c r="I80" s="1">
        <v>0</v>
      </c>
      <c r="J80" s="1">
        <v>0</v>
      </c>
      <c r="K80" s="13"/>
    </row>
    <row r="81" spans="3:11" s="20" customFormat="1" ht="15.75" x14ac:dyDescent="0.25">
      <c r="C81" s="193"/>
      <c r="D81" s="205"/>
      <c r="E81" s="127"/>
      <c r="F81" s="104"/>
      <c r="G81" s="104"/>
      <c r="H81" s="2" t="s">
        <v>300</v>
      </c>
      <c r="I81" s="1">
        <v>0</v>
      </c>
      <c r="J81" s="1">
        <v>0</v>
      </c>
      <c r="K81" s="13"/>
    </row>
    <row r="82" spans="3:11" s="20" customFormat="1" ht="18" customHeight="1" x14ac:dyDescent="0.25">
      <c r="C82" s="193"/>
      <c r="D82" s="205"/>
      <c r="E82" s="127"/>
      <c r="F82" s="105"/>
      <c r="G82" s="105"/>
      <c r="H82" s="2" t="s">
        <v>190</v>
      </c>
      <c r="I82" s="1">
        <v>0</v>
      </c>
      <c r="J82" s="1">
        <v>0</v>
      </c>
      <c r="K82" s="13"/>
    </row>
    <row r="83" spans="3:11" s="20" customFormat="1" ht="18.75" customHeight="1" x14ac:dyDescent="0.25">
      <c r="C83" s="193" t="s">
        <v>195</v>
      </c>
      <c r="D83" s="205" t="s">
        <v>194</v>
      </c>
      <c r="E83" s="127" t="s">
        <v>310</v>
      </c>
      <c r="F83" s="103">
        <v>2021</v>
      </c>
      <c r="G83" s="103">
        <v>2023</v>
      </c>
      <c r="H83" s="2" t="s">
        <v>297</v>
      </c>
      <c r="I83" s="1">
        <f>I84+I85+I86+I87</f>
        <v>135</v>
      </c>
      <c r="J83" s="1">
        <f>J84+J85+J86+J87</f>
        <v>150</v>
      </c>
      <c r="K83" s="1">
        <f>K84+K85+K86+K87</f>
        <v>150</v>
      </c>
    </row>
    <row r="84" spans="3:11" s="20" customFormat="1" x14ac:dyDescent="0.25">
      <c r="C84" s="193"/>
      <c r="D84" s="205"/>
      <c r="E84" s="127"/>
      <c r="F84" s="104"/>
      <c r="G84" s="104"/>
      <c r="H84" s="2" t="s">
        <v>298</v>
      </c>
      <c r="I84" s="1">
        <v>135</v>
      </c>
      <c r="J84" s="1">
        <v>150</v>
      </c>
      <c r="K84" s="1">
        <v>150</v>
      </c>
    </row>
    <row r="85" spans="3:11" s="20" customFormat="1" ht="18" customHeight="1" x14ac:dyDescent="0.25">
      <c r="C85" s="193"/>
      <c r="D85" s="205"/>
      <c r="E85" s="127"/>
      <c r="F85" s="104"/>
      <c r="G85" s="104"/>
      <c r="H85" s="2" t="s">
        <v>299</v>
      </c>
      <c r="I85" s="1">
        <v>0</v>
      </c>
      <c r="J85" s="1">
        <v>0</v>
      </c>
      <c r="K85" s="1">
        <v>0</v>
      </c>
    </row>
    <row r="86" spans="3:11" s="20" customFormat="1" ht="18" customHeight="1" x14ac:dyDescent="0.25">
      <c r="C86" s="193"/>
      <c r="D86" s="205"/>
      <c r="E86" s="127"/>
      <c r="F86" s="104"/>
      <c r="G86" s="104"/>
      <c r="H86" s="2" t="s">
        <v>300</v>
      </c>
      <c r="I86" s="1">
        <v>0</v>
      </c>
      <c r="J86" s="1">
        <v>0</v>
      </c>
      <c r="K86" s="1">
        <v>0</v>
      </c>
    </row>
    <row r="87" spans="3:11" s="20" customFormat="1" ht="17.25" customHeight="1" x14ac:dyDescent="0.25">
      <c r="C87" s="193"/>
      <c r="D87" s="205"/>
      <c r="E87" s="127"/>
      <c r="F87" s="105"/>
      <c r="G87" s="105"/>
      <c r="H87" s="2" t="s">
        <v>190</v>
      </c>
      <c r="I87" s="1">
        <v>0</v>
      </c>
      <c r="J87" s="1">
        <v>0</v>
      </c>
      <c r="K87" s="1">
        <v>0</v>
      </c>
    </row>
    <row r="88" spans="3:11" s="20" customFormat="1" ht="15.75" customHeight="1" x14ac:dyDescent="0.25">
      <c r="C88" s="193" t="s">
        <v>196</v>
      </c>
      <c r="D88" s="205" t="s">
        <v>629</v>
      </c>
      <c r="E88" s="127" t="s">
        <v>303</v>
      </c>
      <c r="F88" s="103">
        <v>2021</v>
      </c>
      <c r="G88" s="103">
        <v>2023</v>
      </c>
      <c r="H88" s="2" t="s">
        <v>297</v>
      </c>
      <c r="I88" s="1">
        <f>I89+I90+I91+I92</f>
        <v>45</v>
      </c>
      <c r="J88" s="1">
        <f>J89+J90+J91+J92</f>
        <v>50</v>
      </c>
      <c r="K88" s="1">
        <f>K89+K90+K91+K92</f>
        <v>50</v>
      </c>
    </row>
    <row r="89" spans="3:11" s="20" customFormat="1" ht="14.25" customHeight="1" x14ac:dyDescent="0.25">
      <c r="C89" s="193"/>
      <c r="D89" s="205"/>
      <c r="E89" s="127"/>
      <c r="F89" s="104"/>
      <c r="G89" s="104"/>
      <c r="H89" s="2" t="s">
        <v>298</v>
      </c>
      <c r="I89" s="1">
        <v>45</v>
      </c>
      <c r="J89" s="1">
        <v>50</v>
      </c>
      <c r="K89" s="1">
        <v>50</v>
      </c>
    </row>
    <row r="90" spans="3:11" s="20" customFormat="1" ht="18" customHeight="1" x14ac:dyDescent="0.25">
      <c r="C90" s="193"/>
      <c r="D90" s="205"/>
      <c r="E90" s="127"/>
      <c r="F90" s="104"/>
      <c r="G90" s="104"/>
      <c r="H90" s="2" t="s">
        <v>299</v>
      </c>
      <c r="I90" s="1">
        <v>0</v>
      </c>
      <c r="J90" s="1">
        <v>0</v>
      </c>
      <c r="K90" s="1">
        <v>0</v>
      </c>
    </row>
    <row r="91" spans="3:11" s="20" customFormat="1" ht="17.25" customHeight="1" x14ac:dyDescent="0.25">
      <c r="C91" s="193"/>
      <c r="D91" s="205"/>
      <c r="E91" s="127"/>
      <c r="F91" s="104"/>
      <c r="G91" s="104"/>
      <c r="H91" s="2" t="s">
        <v>300</v>
      </c>
      <c r="I91" s="1">
        <v>0</v>
      </c>
      <c r="J91" s="1">
        <v>0</v>
      </c>
      <c r="K91" s="1">
        <v>0</v>
      </c>
    </row>
    <row r="92" spans="3:11" s="20" customFormat="1" ht="46.5" customHeight="1" x14ac:dyDescent="0.25">
      <c r="C92" s="193"/>
      <c r="D92" s="205"/>
      <c r="E92" s="127"/>
      <c r="F92" s="105"/>
      <c r="G92" s="105"/>
      <c r="H92" s="2" t="s">
        <v>190</v>
      </c>
      <c r="I92" s="1">
        <v>0</v>
      </c>
      <c r="J92" s="1">
        <v>0</v>
      </c>
      <c r="K92" s="1">
        <v>0</v>
      </c>
    </row>
    <row r="93" spans="3:11" s="20" customFormat="1" ht="18" customHeight="1" x14ac:dyDescent="0.25">
      <c r="C93" s="193" t="s">
        <v>282</v>
      </c>
      <c r="D93" s="205" t="s">
        <v>965</v>
      </c>
      <c r="E93" s="127" t="s">
        <v>32</v>
      </c>
      <c r="F93" s="103">
        <v>2021</v>
      </c>
      <c r="G93" s="103">
        <v>2023</v>
      </c>
      <c r="H93" s="2" t="s">
        <v>297</v>
      </c>
      <c r="I93" s="1">
        <f>I94+I95+I96+I97</f>
        <v>90</v>
      </c>
      <c r="J93" s="1">
        <f>J94+J95+J96+J97</f>
        <v>100</v>
      </c>
      <c r="K93" s="1">
        <f>K94+K95+K96+K97</f>
        <v>100</v>
      </c>
    </row>
    <row r="94" spans="3:11" s="20" customFormat="1" ht="18" customHeight="1" x14ac:dyDescent="0.25">
      <c r="C94" s="193"/>
      <c r="D94" s="205"/>
      <c r="E94" s="127"/>
      <c r="F94" s="104"/>
      <c r="G94" s="104"/>
      <c r="H94" s="2" t="s">
        <v>298</v>
      </c>
      <c r="I94" s="1">
        <v>90</v>
      </c>
      <c r="J94" s="1">
        <v>100</v>
      </c>
      <c r="K94" s="1">
        <v>100</v>
      </c>
    </row>
    <row r="95" spans="3:11" s="20" customFormat="1" ht="20.25" customHeight="1" x14ac:dyDescent="0.25">
      <c r="C95" s="193"/>
      <c r="D95" s="205"/>
      <c r="E95" s="127"/>
      <c r="F95" s="104"/>
      <c r="G95" s="104"/>
      <c r="H95" s="2" t="s">
        <v>299</v>
      </c>
      <c r="I95" s="1">
        <v>0</v>
      </c>
      <c r="J95" s="1">
        <v>0</v>
      </c>
      <c r="K95" s="1">
        <v>0</v>
      </c>
    </row>
    <row r="96" spans="3:11" s="20" customFormat="1" ht="20.25" customHeight="1" x14ac:dyDescent="0.25">
      <c r="C96" s="193"/>
      <c r="D96" s="205"/>
      <c r="E96" s="127"/>
      <c r="F96" s="104"/>
      <c r="G96" s="104"/>
      <c r="H96" s="2" t="s">
        <v>300</v>
      </c>
      <c r="I96" s="1">
        <v>0</v>
      </c>
      <c r="J96" s="1">
        <v>0</v>
      </c>
      <c r="K96" s="1">
        <v>0</v>
      </c>
    </row>
    <row r="97" spans="3:11" s="20" customFormat="1" ht="20.25" customHeight="1" x14ac:dyDescent="0.25">
      <c r="C97" s="193"/>
      <c r="D97" s="205"/>
      <c r="E97" s="127"/>
      <c r="F97" s="105"/>
      <c r="G97" s="105"/>
      <c r="H97" s="2" t="s">
        <v>190</v>
      </c>
      <c r="I97" s="1">
        <v>0</v>
      </c>
      <c r="J97" s="1">
        <v>0</v>
      </c>
      <c r="K97" s="1">
        <v>0</v>
      </c>
    </row>
    <row r="98" spans="3:11" s="20" customFormat="1" ht="21" customHeight="1" x14ac:dyDescent="0.25">
      <c r="C98" s="193" t="s">
        <v>285</v>
      </c>
      <c r="D98" s="205" t="s">
        <v>283</v>
      </c>
      <c r="E98" s="127" t="s">
        <v>311</v>
      </c>
      <c r="F98" s="103">
        <v>2021</v>
      </c>
      <c r="G98" s="103">
        <v>2023</v>
      </c>
      <c r="H98" s="2" t="s">
        <v>297</v>
      </c>
      <c r="I98" s="1">
        <f>I99+I100+I101+I102</f>
        <v>3357</v>
      </c>
      <c r="J98" s="1">
        <f>J99+J100+J101+J102</f>
        <v>3730</v>
      </c>
      <c r="K98" s="1">
        <f>K99+K100+K101+K102</f>
        <v>3730</v>
      </c>
    </row>
    <row r="99" spans="3:11" s="20" customFormat="1" ht="20.25" customHeight="1" x14ac:dyDescent="0.25">
      <c r="C99" s="193"/>
      <c r="D99" s="205"/>
      <c r="E99" s="127"/>
      <c r="F99" s="104"/>
      <c r="G99" s="104"/>
      <c r="H99" s="2" t="s">
        <v>298</v>
      </c>
      <c r="I99" s="1">
        <f>I104+I109+I114+I119+I124+I129+I134+I139+I144+I149+I154+I179+I199+I209+I229+I159+I164+I169+I174+I184+I189+I204+I214+I219+I224+I234+I194+I239</f>
        <v>3357</v>
      </c>
      <c r="J99" s="1">
        <f t="shared" ref="J99:K99" si="13">J104+J109+J114+J119+J124+J129+J134+J139+J144+J149+J154+J179+J199+J209+J229+J159+J164+J169+J174+J184+J189+J204+J214+J219+J224+J234+J194+J239</f>
        <v>3730</v>
      </c>
      <c r="K99" s="1">
        <f t="shared" si="13"/>
        <v>3730</v>
      </c>
    </row>
    <row r="100" spans="3:11" s="20" customFormat="1" ht="18.75" customHeight="1" x14ac:dyDescent="0.25">
      <c r="C100" s="193"/>
      <c r="D100" s="205"/>
      <c r="E100" s="127"/>
      <c r="F100" s="104"/>
      <c r="G100" s="104"/>
      <c r="H100" s="2" t="s">
        <v>299</v>
      </c>
      <c r="I100" s="1">
        <f>I110+I115+I120+I125+I130+I135+I140+I145+I150+I155+I200+I210+I230</f>
        <v>0</v>
      </c>
      <c r="J100" s="1">
        <f>J110+J115+J120+J125+J130+J135+J140+J145+J150+J155+J200+J210+J230</f>
        <v>0</v>
      </c>
      <c r="K100" s="1">
        <f>K110+K115+K120+K125+K130+K135+K140+K145+K150+K155+K200+K210+K230</f>
        <v>0</v>
      </c>
    </row>
    <row r="101" spans="3:11" s="20" customFormat="1" x14ac:dyDescent="0.25">
      <c r="C101" s="193"/>
      <c r="D101" s="205"/>
      <c r="E101" s="127"/>
      <c r="F101" s="104"/>
      <c r="G101" s="104"/>
      <c r="H101" s="2" t="s">
        <v>300</v>
      </c>
      <c r="I101" s="1">
        <f>I111+I116+I121+I126+I131+I136+I141+I146+I151+I156+I201+I211+I231</f>
        <v>0</v>
      </c>
      <c r="J101" s="1">
        <v>0</v>
      </c>
      <c r="K101" s="1">
        <v>0</v>
      </c>
    </row>
    <row r="102" spans="3:11" s="20" customFormat="1" x14ac:dyDescent="0.25">
      <c r="C102" s="193"/>
      <c r="D102" s="205"/>
      <c r="E102" s="127"/>
      <c r="F102" s="105"/>
      <c r="G102" s="105"/>
      <c r="H102" s="2" t="s">
        <v>190</v>
      </c>
      <c r="I102" s="1">
        <f>I112+I117+I122+I127+I132+I137+I142+I147+I152+I157+I202+I212+I232</f>
        <v>0</v>
      </c>
      <c r="J102" s="1">
        <f>J112+J117+J122+J127+J132+J137+J142+J147+J152+J157+J202+J212+J232</f>
        <v>0</v>
      </c>
      <c r="K102" s="1">
        <f>K112+K117+K122+K127+K132+K137+K142+K147+K152+K157+K202+K212+K232</f>
        <v>0</v>
      </c>
    </row>
    <row r="103" spans="3:11" ht="15" customHeight="1" x14ac:dyDescent="0.25">
      <c r="C103" s="124" t="s">
        <v>429</v>
      </c>
      <c r="D103" s="174" t="s">
        <v>966</v>
      </c>
      <c r="E103" s="127" t="s">
        <v>303</v>
      </c>
      <c r="F103" s="103">
        <v>2021</v>
      </c>
      <c r="G103" s="103">
        <v>2021</v>
      </c>
      <c r="H103" s="2" t="s">
        <v>297</v>
      </c>
      <c r="I103" s="1">
        <f>SUM(I104)</f>
        <v>270</v>
      </c>
      <c r="J103" s="1">
        <v>0</v>
      </c>
      <c r="K103" s="1">
        <v>0</v>
      </c>
    </row>
    <row r="104" spans="3:11" ht="15.75" x14ac:dyDescent="0.25">
      <c r="C104" s="125"/>
      <c r="D104" s="190"/>
      <c r="E104" s="127"/>
      <c r="F104" s="104"/>
      <c r="G104" s="104"/>
      <c r="H104" s="2" t="s">
        <v>284</v>
      </c>
      <c r="I104" s="1">
        <v>270</v>
      </c>
      <c r="J104" s="1">
        <v>0</v>
      </c>
      <c r="K104" s="13"/>
    </row>
    <row r="105" spans="3:11" x14ac:dyDescent="0.25">
      <c r="C105" s="125"/>
      <c r="D105" s="190"/>
      <c r="E105" s="127"/>
      <c r="F105" s="104"/>
      <c r="G105" s="104"/>
      <c r="H105" s="2" t="s">
        <v>299</v>
      </c>
      <c r="I105" s="1"/>
      <c r="J105" s="1">
        <v>0</v>
      </c>
      <c r="K105" s="1">
        <v>0</v>
      </c>
    </row>
    <row r="106" spans="3:11" ht="15" customHeight="1" x14ac:dyDescent="0.25">
      <c r="C106" s="125"/>
      <c r="D106" s="190"/>
      <c r="E106" s="127"/>
      <c r="F106" s="104"/>
      <c r="G106" s="104"/>
      <c r="H106" s="2" t="s">
        <v>300</v>
      </c>
      <c r="I106" s="1"/>
      <c r="J106" s="1">
        <v>0</v>
      </c>
      <c r="K106" s="1">
        <v>0</v>
      </c>
    </row>
    <row r="107" spans="3:11" ht="18" customHeight="1" x14ac:dyDescent="0.25">
      <c r="C107" s="126"/>
      <c r="D107" s="191"/>
      <c r="E107" s="127"/>
      <c r="F107" s="105"/>
      <c r="G107" s="105"/>
      <c r="H107" s="2" t="s">
        <v>190</v>
      </c>
      <c r="I107" s="1"/>
      <c r="J107" s="1">
        <v>0</v>
      </c>
      <c r="K107" s="1">
        <v>0</v>
      </c>
    </row>
    <row r="108" spans="3:11" s="25" customFormat="1" ht="15" customHeight="1" x14ac:dyDescent="0.25">
      <c r="C108" s="193" t="s">
        <v>430</v>
      </c>
      <c r="D108" s="205" t="s">
        <v>630</v>
      </c>
      <c r="E108" s="127" t="s">
        <v>303</v>
      </c>
      <c r="F108" s="127">
        <v>2021</v>
      </c>
      <c r="G108" s="127">
        <v>2021</v>
      </c>
      <c r="H108" s="2" t="s">
        <v>297</v>
      </c>
      <c r="I108" s="1">
        <f>SUM(I109)</f>
        <v>135</v>
      </c>
      <c r="J108" s="1">
        <v>0</v>
      </c>
      <c r="K108" s="1">
        <v>0</v>
      </c>
    </row>
    <row r="109" spans="3:11" s="25" customFormat="1" ht="15" customHeight="1" x14ac:dyDescent="0.25">
      <c r="C109" s="193"/>
      <c r="D109" s="205"/>
      <c r="E109" s="127"/>
      <c r="F109" s="127"/>
      <c r="G109" s="127"/>
      <c r="H109" s="2" t="s">
        <v>298</v>
      </c>
      <c r="I109" s="1">
        <v>135</v>
      </c>
      <c r="J109" s="1">
        <v>0</v>
      </c>
      <c r="K109" s="1">
        <v>0</v>
      </c>
    </row>
    <row r="110" spans="3:11" s="25" customFormat="1" x14ac:dyDescent="0.25">
      <c r="C110" s="193"/>
      <c r="D110" s="205"/>
      <c r="E110" s="127"/>
      <c r="F110" s="127"/>
      <c r="G110" s="127"/>
      <c r="H110" s="2" t="s">
        <v>299</v>
      </c>
      <c r="I110" s="1">
        <v>0</v>
      </c>
      <c r="J110" s="1">
        <v>0</v>
      </c>
      <c r="K110" s="1">
        <v>0</v>
      </c>
    </row>
    <row r="111" spans="3:11" s="25" customFormat="1" x14ac:dyDescent="0.25">
      <c r="C111" s="193"/>
      <c r="D111" s="205"/>
      <c r="E111" s="127"/>
      <c r="F111" s="127"/>
      <c r="G111" s="127"/>
      <c r="H111" s="2" t="s">
        <v>300</v>
      </c>
      <c r="I111" s="1">
        <v>0</v>
      </c>
      <c r="J111" s="1">
        <v>0</v>
      </c>
      <c r="K111" s="1">
        <v>0</v>
      </c>
    </row>
    <row r="112" spans="3:11" s="25" customFormat="1" ht="18" customHeight="1" x14ac:dyDescent="0.25">
      <c r="C112" s="193"/>
      <c r="D112" s="205"/>
      <c r="E112" s="127"/>
      <c r="F112" s="127"/>
      <c r="G112" s="127"/>
      <c r="H112" s="2" t="s">
        <v>190</v>
      </c>
      <c r="I112" s="1">
        <v>0</v>
      </c>
      <c r="J112" s="1">
        <v>0</v>
      </c>
      <c r="K112" s="1">
        <v>0</v>
      </c>
    </row>
    <row r="113" spans="3:11" s="25" customFormat="1" ht="15" customHeight="1" x14ac:dyDescent="0.25">
      <c r="C113" s="124" t="s">
        <v>431</v>
      </c>
      <c r="D113" s="205" t="s">
        <v>631</v>
      </c>
      <c r="E113" s="127" t="s">
        <v>33</v>
      </c>
      <c r="F113" s="127">
        <v>2021</v>
      </c>
      <c r="G113" s="127">
        <v>2021</v>
      </c>
      <c r="H113" s="2" t="s">
        <v>297</v>
      </c>
      <c r="I113" s="1">
        <f>SUM(I114)</f>
        <v>270</v>
      </c>
      <c r="J113" s="1">
        <v>0</v>
      </c>
      <c r="K113" s="1">
        <v>0</v>
      </c>
    </row>
    <row r="114" spans="3:11" s="25" customFormat="1" ht="15" customHeight="1" x14ac:dyDescent="0.25">
      <c r="C114" s="125"/>
      <c r="D114" s="205"/>
      <c r="E114" s="127"/>
      <c r="F114" s="127"/>
      <c r="G114" s="127"/>
      <c r="H114" s="2" t="s">
        <v>298</v>
      </c>
      <c r="I114" s="1">
        <v>270</v>
      </c>
      <c r="J114" s="1">
        <v>0</v>
      </c>
      <c r="K114" s="1">
        <v>0</v>
      </c>
    </row>
    <row r="115" spans="3:11" s="25" customFormat="1" ht="15" customHeight="1" x14ac:dyDescent="0.25">
      <c r="C115" s="125"/>
      <c r="D115" s="205"/>
      <c r="E115" s="127"/>
      <c r="F115" s="127"/>
      <c r="G115" s="127"/>
      <c r="H115" s="2" t="s">
        <v>299</v>
      </c>
      <c r="I115" s="1">
        <v>0</v>
      </c>
      <c r="J115" s="1">
        <v>0</v>
      </c>
      <c r="K115" s="1">
        <v>0</v>
      </c>
    </row>
    <row r="116" spans="3:11" s="25" customFormat="1" ht="15" customHeight="1" x14ac:dyDescent="0.25">
      <c r="C116" s="125"/>
      <c r="D116" s="205"/>
      <c r="E116" s="127"/>
      <c r="F116" s="127"/>
      <c r="G116" s="127"/>
      <c r="H116" s="2" t="s">
        <v>300</v>
      </c>
      <c r="I116" s="1">
        <v>0</v>
      </c>
      <c r="J116" s="1">
        <v>0</v>
      </c>
      <c r="K116" s="1">
        <v>0</v>
      </c>
    </row>
    <row r="117" spans="3:11" s="25" customFormat="1" ht="15" customHeight="1" x14ac:dyDescent="0.25">
      <c r="C117" s="126"/>
      <c r="D117" s="205"/>
      <c r="E117" s="127"/>
      <c r="F117" s="127"/>
      <c r="G117" s="127"/>
      <c r="H117" s="2" t="s">
        <v>190</v>
      </c>
      <c r="I117" s="1">
        <v>0</v>
      </c>
      <c r="J117" s="1">
        <v>0</v>
      </c>
      <c r="K117" s="1">
        <v>0</v>
      </c>
    </row>
    <row r="118" spans="3:11" s="25" customFormat="1" ht="15" customHeight="1" x14ac:dyDescent="0.25">
      <c r="C118" s="124" t="s">
        <v>432</v>
      </c>
      <c r="D118" s="205" t="s">
        <v>632</v>
      </c>
      <c r="E118" s="127" t="s">
        <v>33</v>
      </c>
      <c r="F118" s="127">
        <v>2021</v>
      </c>
      <c r="G118" s="127">
        <v>2021</v>
      </c>
      <c r="H118" s="2" t="s">
        <v>297</v>
      </c>
      <c r="I118" s="1">
        <f>SUM(I119)</f>
        <v>135</v>
      </c>
      <c r="J118" s="1">
        <v>0</v>
      </c>
      <c r="K118" s="1">
        <v>0</v>
      </c>
    </row>
    <row r="119" spans="3:11" s="25" customFormat="1" ht="17.25" customHeight="1" x14ac:dyDescent="0.25">
      <c r="C119" s="125"/>
      <c r="D119" s="205"/>
      <c r="E119" s="127"/>
      <c r="F119" s="127"/>
      <c r="G119" s="127"/>
      <c r="H119" s="2" t="s">
        <v>298</v>
      </c>
      <c r="I119" s="1">
        <v>135</v>
      </c>
      <c r="J119" s="1">
        <v>0</v>
      </c>
      <c r="K119" s="13"/>
    </row>
    <row r="120" spans="3:11" s="25" customFormat="1" ht="15" customHeight="1" x14ac:dyDescent="0.25">
      <c r="C120" s="125"/>
      <c r="D120" s="205"/>
      <c r="E120" s="127"/>
      <c r="F120" s="127"/>
      <c r="G120" s="127"/>
      <c r="H120" s="2" t="s">
        <v>299</v>
      </c>
      <c r="I120" s="1">
        <v>0</v>
      </c>
      <c r="J120" s="1">
        <v>0</v>
      </c>
      <c r="K120" s="1">
        <v>0</v>
      </c>
    </row>
    <row r="121" spans="3:11" s="25" customFormat="1" ht="15" customHeight="1" x14ac:dyDescent="0.25">
      <c r="C121" s="125"/>
      <c r="D121" s="205"/>
      <c r="E121" s="127"/>
      <c r="F121" s="127"/>
      <c r="G121" s="127"/>
      <c r="H121" s="2" t="s">
        <v>300</v>
      </c>
      <c r="I121" s="1">
        <v>0</v>
      </c>
      <c r="J121" s="1">
        <v>0</v>
      </c>
      <c r="K121" s="1">
        <v>0</v>
      </c>
    </row>
    <row r="122" spans="3:11" s="25" customFormat="1" ht="15" customHeight="1" x14ac:dyDescent="0.25">
      <c r="C122" s="126"/>
      <c r="D122" s="205"/>
      <c r="E122" s="127"/>
      <c r="F122" s="127"/>
      <c r="G122" s="127"/>
      <c r="H122" s="2" t="s">
        <v>190</v>
      </c>
      <c r="I122" s="1">
        <v>0</v>
      </c>
      <c r="J122" s="1">
        <v>0</v>
      </c>
      <c r="K122" s="1">
        <v>0</v>
      </c>
    </row>
    <row r="123" spans="3:11" s="25" customFormat="1" ht="15" customHeight="1" x14ac:dyDescent="0.25">
      <c r="C123" s="124" t="s">
        <v>433</v>
      </c>
      <c r="D123" s="205" t="s">
        <v>987</v>
      </c>
      <c r="E123" s="127" t="s">
        <v>33</v>
      </c>
      <c r="F123" s="127">
        <v>2021</v>
      </c>
      <c r="G123" s="127">
        <v>2021</v>
      </c>
      <c r="H123" s="2" t="s">
        <v>297</v>
      </c>
      <c r="I123" s="1">
        <f>SUM(I124)</f>
        <v>180</v>
      </c>
      <c r="J123" s="1">
        <v>0</v>
      </c>
      <c r="K123" s="1">
        <v>0</v>
      </c>
    </row>
    <row r="124" spans="3:11" s="25" customFormat="1" ht="18.75" customHeight="1" x14ac:dyDescent="0.25">
      <c r="C124" s="125"/>
      <c r="D124" s="205"/>
      <c r="E124" s="127"/>
      <c r="F124" s="127"/>
      <c r="G124" s="127"/>
      <c r="H124" s="2" t="s">
        <v>298</v>
      </c>
      <c r="I124" s="1">
        <v>180</v>
      </c>
      <c r="J124" s="1">
        <v>0</v>
      </c>
      <c r="K124" s="13"/>
    </row>
    <row r="125" spans="3:11" s="25" customFormat="1" ht="18" customHeight="1" x14ac:dyDescent="0.25">
      <c r="C125" s="125"/>
      <c r="D125" s="205"/>
      <c r="E125" s="127"/>
      <c r="F125" s="127"/>
      <c r="G125" s="127"/>
      <c r="H125" s="2" t="s">
        <v>299</v>
      </c>
      <c r="I125" s="1">
        <v>0</v>
      </c>
      <c r="J125" s="1">
        <v>0</v>
      </c>
      <c r="K125" s="1">
        <v>0</v>
      </c>
    </row>
    <row r="126" spans="3:11" s="25" customFormat="1" ht="20.25" customHeight="1" x14ac:dyDescent="0.25">
      <c r="C126" s="125"/>
      <c r="D126" s="205"/>
      <c r="E126" s="127"/>
      <c r="F126" s="127"/>
      <c r="G126" s="127"/>
      <c r="H126" s="2" t="s">
        <v>300</v>
      </c>
      <c r="I126" s="1">
        <v>0</v>
      </c>
      <c r="J126" s="1">
        <v>0</v>
      </c>
      <c r="K126" s="1">
        <v>0</v>
      </c>
    </row>
    <row r="127" spans="3:11" s="25" customFormat="1" ht="16.5" customHeight="1" x14ac:dyDescent="0.25">
      <c r="C127" s="126"/>
      <c r="D127" s="205"/>
      <c r="E127" s="127"/>
      <c r="F127" s="127"/>
      <c r="G127" s="127"/>
      <c r="H127" s="2" t="s">
        <v>190</v>
      </c>
      <c r="I127" s="1">
        <v>0</v>
      </c>
      <c r="J127" s="1">
        <v>0</v>
      </c>
      <c r="K127" s="1">
        <v>0</v>
      </c>
    </row>
    <row r="128" spans="3:11" s="25" customFormat="1" ht="15.75" customHeight="1" x14ac:dyDescent="0.25">
      <c r="C128" s="124" t="s">
        <v>434</v>
      </c>
      <c r="D128" s="205" t="s">
        <v>633</v>
      </c>
      <c r="E128" s="127" t="s">
        <v>33</v>
      </c>
      <c r="F128" s="127">
        <v>2022</v>
      </c>
      <c r="G128" s="127">
        <v>2022</v>
      </c>
      <c r="H128" s="2" t="s">
        <v>297</v>
      </c>
      <c r="I128" s="1">
        <v>0</v>
      </c>
      <c r="J128" s="1">
        <f>SUM(J129)</f>
        <v>250</v>
      </c>
      <c r="K128" s="1">
        <f>SUM(K129)</f>
        <v>0</v>
      </c>
    </row>
    <row r="129" spans="3:11" s="25" customFormat="1" ht="15" customHeight="1" x14ac:dyDescent="0.25">
      <c r="C129" s="125"/>
      <c r="D129" s="205"/>
      <c r="E129" s="127"/>
      <c r="F129" s="127"/>
      <c r="G129" s="127"/>
      <c r="H129" s="2" t="s">
        <v>298</v>
      </c>
      <c r="I129" s="1">
        <v>0</v>
      </c>
      <c r="J129" s="1">
        <v>250</v>
      </c>
      <c r="K129" s="1">
        <v>0</v>
      </c>
    </row>
    <row r="130" spans="3:11" s="25" customFormat="1" ht="18" customHeight="1" x14ac:dyDescent="0.25">
      <c r="C130" s="125"/>
      <c r="D130" s="205"/>
      <c r="E130" s="127"/>
      <c r="F130" s="127"/>
      <c r="G130" s="127"/>
      <c r="H130" s="2" t="s">
        <v>299</v>
      </c>
      <c r="I130" s="1">
        <v>0</v>
      </c>
      <c r="J130" s="1">
        <v>0</v>
      </c>
      <c r="K130" s="1">
        <v>0</v>
      </c>
    </row>
    <row r="131" spans="3:11" s="25" customFormat="1" ht="15" customHeight="1" x14ac:dyDescent="0.25">
      <c r="C131" s="125"/>
      <c r="D131" s="205"/>
      <c r="E131" s="127"/>
      <c r="F131" s="127"/>
      <c r="G131" s="127"/>
      <c r="H131" s="2" t="s">
        <v>300</v>
      </c>
      <c r="I131" s="1">
        <v>0</v>
      </c>
      <c r="J131" s="1">
        <v>0</v>
      </c>
      <c r="K131" s="1">
        <v>0</v>
      </c>
    </row>
    <row r="132" spans="3:11" s="25" customFormat="1" ht="18.75" customHeight="1" x14ac:dyDescent="0.25">
      <c r="C132" s="126"/>
      <c r="D132" s="205"/>
      <c r="E132" s="127"/>
      <c r="F132" s="127"/>
      <c r="G132" s="127"/>
      <c r="H132" s="2" t="s">
        <v>190</v>
      </c>
      <c r="I132" s="1">
        <v>0</v>
      </c>
      <c r="J132" s="1">
        <v>0</v>
      </c>
      <c r="K132" s="1">
        <v>0</v>
      </c>
    </row>
    <row r="133" spans="3:11" s="25" customFormat="1" ht="15" customHeight="1" x14ac:dyDescent="0.25">
      <c r="C133" s="124" t="s">
        <v>435</v>
      </c>
      <c r="D133" s="205" t="s">
        <v>634</v>
      </c>
      <c r="E133" s="127" t="s">
        <v>33</v>
      </c>
      <c r="F133" s="127">
        <v>2022</v>
      </c>
      <c r="G133" s="127">
        <v>2022</v>
      </c>
      <c r="H133" s="2" t="s">
        <v>297</v>
      </c>
      <c r="I133" s="1">
        <f>I134+I135+I136+I137</f>
        <v>0</v>
      </c>
      <c r="J133" s="1">
        <f>J134</f>
        <v>200</v>
      </c>
      <c r="K133" s="1">
        <f>K134</f>
        <v>0</v>
      </c>
    </row>
    <row r="134" spans="3:11" s="25" customFormat="1" x14ac:dyDescent="0.25">
      <c r="C134" s="125"/>
      <c r="D134" s="205"/>
      <c r="E134" s="127"/>
      <c r="F134" s="127"/>
      <c r="G134" s="127"/>
      <c r="H134" s="2" t="s">
        <v>298</v>
      </c>
      <c r="I134" s="1">
        <v>0</v>
      </c>
      <c r="J134" s="1">
        <v>200</v>
      </c>
      <c r="K134" s="1">
        <v>0</v>
      </c>
    </row>
    <row r="135" spans="3:11" s="25" customFormat="1" x14ac:dyDescent="0.25">
      <c r="C135" s="125"/>
      <c r="D135" s="205"/>
      <c r="E135" s="127"/>
      <c r="F135" s="127"/>
      <c r="G135" s="127"/>
      <c r="H135" s="2" t="s">
        <v>299</v>
      </c>
      <c r="I135" s="1">
        <v>0</v>
      </c>
      <c r="J135" s="1">
        <v>0</v>
      </c>
      <c r="K135" s="1">
        <v>0</v>
      </c>
    </row>
    <row r="136" spans="3:11" s="25" customFormat="1" x14ac:dyDescent="0.25">
      <c r="C136" s="125"/>
      <c r="D136" s="205"/>
      <c r="E136" s="127"/>
      <c r="F136" s="127"/>
      <c r="G136" s="127"/>
      <c r="H136" s="2" t="s">
        <v>300</v>
      </c>
      <c r="I136" s="1">
        <v>0</v>
      </c>
      <c r="J136" s="1">
        <v>0</v>
      </c>
      <c r="K136" s="1">
        <v>0</v>
      </c>
    </row>
    <row r="137" spans="3:11" s="25" customFormat="1" ht="18" customHeight="1" x14ac:dyDescent="0.25">
      <c r="C137" s="126"/>
      <c r="D137" s="205"/>
      <c r="E137" s="127"/>
      <c r="F137" s="127"/>
      <c r="G137" s="127"/>
      <c r="H137" s="2" t="s">
        <v>190</v>
      </c>
      <c r="I137" s="1">
        <v>0</v>
      </c>
      <c r="J137" s="1">
        <v>0</v>
      </c>
      <c r="K137" s="1">
        <v>0</v>
      </c>
    </row>
    <row r="138" spans="3:11" s="25" customFormat="1" ht="15" customHeight="1" x14ac:dyDescent="0.25">
      <c r="C138" s="124" t="s">
        <v>436</v>
      </c>
      <c r="D138" s="205" t="s">
        <v>635</v>
      </c>
      <c r="E138" s="127" t="s">
        <v>33</v>
      </c>
      <c r="F138" s="127">
        <v>2022</v>
      </c>
      <c r="G138" s="127">
        <v>2022</v>
      </c>
      <c r="H138" s="2" t="s">
        <v>297</v>
      </c>
      <c r="I138" s="1">
        <f>I139+I140+I141+I142</f>
        <v>0</v>
      </c>
      <c r="J138" s="1">
        <f>J139</f>
        <v>250</v>
      </c>
      <c r="K138" s="1">
        <f>K139</f>
        <v>0</v>
      </c>
    </row>
    <row r="139" spans="3:11" s="25" customFormat="1" x14ac:dyDescent="0.25">
      <c r="C139" s="125"/>
      <c r="D139" s="205"/>
      <c r="E139" s="127"/>
      <c r="F139" s="127"/>
      <c r="G139" s="127"/>
      <c r="H139" s="2" t="s">
        <v>298</v>
      </c>
      <c r="I139" s="1">
        <v>0</v>
      </c>
      <c r="J139" s="1">
        <v>250</v>
      </c>
      <c r="K139" s="1">
        <v>0</v>
      </c>
    </row>
    <row r="140" spans="3:11" s="25" customFormat="1" x14ac:dyDescent="0.25">
      <c r="C140" s="125"/>
      <c r="D140" s="205"/>
      <c r="E140" s="127"/>
      <c r="F140" s="127"/>
      <c r="G140" s="127"/>
      <c r="H140" s="2" t="s">
        <v>299</v>
      </c>
      <c r="I140" s="1">
        <v>0</v>
      </c>
      <c r="J140" s="1">
        <v>0</v>
      </c>
      <c r="K140" s="1">
        <v>0</v>
      </c>
    </row>
    <row r="141" spans="3:11" s="25" customFormat="1" x14ac:dyDescent="0.25">
      <c r="C141" s="125"/>
      <c r="D141" s="205"/>
      <c r="E141" s="127"/>
      <c r="F141" s="127"/>
      <c r="G141" s="127"/>
      <c r="H141" s="2" t="s">
        <v>300</v>
      </c>
      <c r="I141" s="1">
        <v>0</v>
      </c>
      <c r="J141" s="1">
        <v>0</v>
      </c>
      <c r="K141" s="1">
        <v>0</v>
      </c>
    </row>
    <row r="142" spans="3:11" s="25" customFormat="1" x14ac:dyDescent="0.25">
      <c r="C142" s="126"/>
      <c r="D142" s="205"/>
      <c r="E142" s="127"/>
      <c r="F142" s="127"/>
      <c r="G142" s="127"/>
      <c r="H142" s="2" t="s">
        <v>190</v>
      </c>
      <c r="I142" s="1">
        <v>0</v>
      </c>
      <c r="J142" s="1">
        <v>0</v>
      </c>
      <c r="K142" s="1">
        <v>0</v>
      </c>
    </row>
    <row r="143" spans="3:11" s="25" customFormat="1" ht="15" customHeight="1" x14ac:dyDescent="0.25">
      <c r="C143" s="124" t="s">
        <v>437</v>
      </c>
      <c r="D143" s="205" t="s">
        <v>636</v>
      </c>
      <c r="E143" s="127" t="s">
        <v>33</v>
      </c>
      <c r="F143" s="127">
        <v>2022</v>
      </c>
      <c r="G143" s="127">
        <v>2022</v>
      </c>
      <c r="H143" s="2" t="s">
        <v>297</v>
      </c>
      <c r="I143" s="1">
        <f>I144+I145+I146+I147</f>
        <v>0</v>
      </c>
      <c r="J143" s="1">
        <f>J144</f>
        <v>200</v>
      </c>
      <c r="K143" s="1">
        <f>K144</f>
        <v>0</v>
      </c>
    </row>
    <row r="144" spans="3:11" s="25" customFormat="1" x14ac:dyDescent="0.25">
      <c r="C144" s="125"/>
      <c r="D144" s="205"/>
      <c r="E144" s="127"/>
      <c r="F144" s="127"/>
      <c r="G144" s="127"/>
      <c r="H144" s="2" t="s">
        <v>298</v>
      </c>
      <c r="I144" s="1">
        <v>0</v>
      </c>
      <c r="J144" s="1">
        <v>200</v>
      </c>
      <c r="K144" s="1">
        <v>0</v>
      </c>
    </row>
    <row r="145" spans="3:11" s="25" customFormat="1" x14ac:dyDescent="0.25">
      <c r="C145" s="125"/>
      <c r="D145" s="205"/>
      <c r="E145" s="127"/>
      <c r="F145" s="127"/>
      <c r="G145" s="127"/>
      <c r="H145" s="2" t="s">
        <v>299</v>
      </c>
      <c r="I145" s="1">
        <v>0</v>
      </c>
      <c r="J145" s="1">
        <v>0</v>
      </c>
      <c r="K145" s="1">
        <v>0</v>
      </c>
    </row>
    <row r="146" spans="3:11" s="25" customFormat="1" x14ac:dyDescent="0.25">
      <c r="C146" s="125"/>
      <c r="D146" s="205"/>
      <c r="E146" s="127"/>
      <c r="F146" s="127"/>
      <c r="G146" s="127"/>
      <c r="H146" s="2" t="s">
        <v>300</v>
      </c>
      <c r="I146" s="1">
        <v>0</v>
      </c>
      <c r="J146" s="1">
        <v>0</v>
      </c>
      <c r="K146" s="1">
        <v>0</v>
      </c>
    </row>
    <row r="147" spans="3:11" s="25" customFormat="1" x14ac:dyDescent="0.25">
      <c r="C147" s="126"/>
      <c r="D147" s="205"/>
      <c r="E147" s="127"/>
      <c r="F147" s="127"/>
      <c r="G147" s="127"/>
      <c r="H147" s="2" t="s">
        <v>190</v>
      </c>
      <c r="I147" s="1">
        <v>0</v>
      </c>
      <c r="J147" s="1">
        <v>0</v>
      </c>
      <c r="K147" s="1">
        <v>0</v>
      </c>
    </row>
    <row r="148" spans="3:11" s="25" customFormat="1" ht="15" customHeight="1" x14ac:dyDescent="0.25">
      <c r="C148" s="124" t="s">
        <v>438</v>
      </c>
      <c r="D148" s="205" t="s">
        <v>637</v>
      </c>
      <c r="E148" s="127" t="s">
        <v>33</v>
      </c>
      <c r="F148" s="127">
        <v>2022</v>
      </c>
      <c r="G148" s="127">
        <v>2022</v>
      </c>
      <c r="H148" s="2" t="s">
        <v>297</v>
      </c>
      <c r="I148" s="1">
        <f>I149+I150+I151+I152</f>
        <v>0</v>
      </c>
      <c r="J148" s="1">
        <f>J149</f>
        <v>200</v>
      </c>
      <c r="K148" s="1">
        <f>K149</f>
        <v>0</v>
      </c>
    </row>
    <row r="149" spans="3:11" s="25" customFormat="1" x14ac:dyDescent="0.25">
      <c r="C149" s="125"/>
      <c r="D149" s="205"/>
      <c r="E149" s="127"/>
      <c r="F149" s="127"/>
      <c r="G149" s="127"/>
      <c r="H149" s="2" t="s">
        <v>298</v>
      </c>
      <c r="I149" s="1">
        <v>0</v>
      </c>
      <c r="J149" s="1">
        <v>200</v>
      </c>
      <c r="K149" s="1">
        <v>0</v>
      </c>
    </row>
    <row r="150" spans="3:11" s="25" customFormat="1" x14ac:dyDescent="0.25">
      <c r="C150" s="125"/>
      <c r="D150" s="205"/>
      <c r="E150" s="127"/>
      <c r="F150" s="127"/>
      <c r="G150" s="127"/>
      <c r="H150" s="2" t="s">
        <v>299</v>
      </c>
      <c r="I150" s="1">
        <v>0</v>
      </c>
      <c r="J150" s="1">
        <v>0</v>
      </c>
      <c r="K150" s="1">
        <v>0</v>
      </c>
    </row>
    <row r="151" spans="3:11" s="25" customFormat="1" x14ac:dyDescent="0.25">
      <c r="C151" s="125"/>
      <c r="D151" s="205"/>
      <c r="E151" s="127"/>
      <c r="F151" s="127"/>
      <c r="G151" s="127"/>
      <c r="H151" s="2" t="s">
        <v>300</v>
      </c>
      <c r="I151" s="1">
        <v>0</v>
      </c>
      <c r="J151" s="1">
        <v>0</v>
      </c>
      <c r="K151" s="1">
        <v>0</v>
      </c>
    </row>
    <row r="152" spans="3:11" s="25" customFormat="1" ht="18" customHeight="1" x14ac:dyDescent="0.25">
      <c r="C152" s="126"/>
      <c r="D152" s="205"/>
      <c r="E152" s="127"/>
      <c r="F152" s="127"/>
      <c r="G152" s="127"/>
      <c r="H152" s="2" t="s">
        <v>190</v>
      </c>
      <c r="I152" s="1">
        <v>0</v>
      </c>
      <c r="J152" s="1">
        <v>0</v>
      </c>
      <c r="K152" s="1">
        <v>0</v>
      </c>
    </row>
    <row r="153" spans="3:11" s="25" customFormat="1" ht="17.25" customHeight="1" x14ac:dyDescent="0.25">
      <c r="C153" s="124" t="s">
        <v>439</v>
      </c>
      <c r="D153" s="205" t="s">
        <v>638</v>
      </c>
      <c r="E153" s="127" t="s">
        <v>33</v>
      </c>
      <c r="F153" s="127">
        <v>2023</v>
      </c>
      <c r="G153" s="127">
        <v>2023</v>
      </c>
      <c r="H153" s="2" t="s">
        <v>297</v>
      </c>
      <c r="I153" s="1">
        <f>I154+I155+I156+I157</f>
        <v>0</v>
      </c>
      <c r="J153" s="1">
        <f>J154</f>
        <v>0</v>
      </c>
      <c r="K153" s="1">
        <f>K154</f>
        <v>250</v>
      </c>
    </row>
    <row r="154" spans="3:11" s="25" customFormat="1" ht="17.25" customHeight="1" x14ac:dyDescent="0.25">
      <c r="C154" s="125"/>
      <c r="D154" s="205"/>
      <c r="E154" s="127"/>
      <c r="F154" s="127"/>
      <c r="G154" s="127"/>
      <c r="H154" s="2" t="s">
        <v>298</v>
      </c>
      <c r="I154" s="1">
        <v>0</v>
      </c>
      <c r="J154" s="1">
        <v>0</v>
      </c>
      <c r="K154" s="23">
        <v>250</v>
      </c>
    </row>
    <row r="155" spans="3:11" s="25" customFormat="1" ht="15.75" customHeight="1" x14ac:dyDescent="0.25">
      <c r="C155" s="125"/>
      <c r="D155" s="205"/>
      <c r="E155" s="127"/>
      <c r="F155" s="127"/>
      <c r="G155" s="127"/>
      <c r="H155" s="2" t="s">
        <v>299</v>
      </c>
      <c r="I155" s="1">
        <v>0</v>
      </c>
      <c r="J155" s="1">
        <v>0</v>
      </c>
      <c r="K155" s="1">
        <v>0</v>
      </c>
    </row>
    <row r="156" spans="3:11" s="25" customFormat="1" ht="15" customHeight="1" x14ac:dyDescent="0.25">
      <c r="C156" s="125"/>
      <c r="D156" s="205"/>
      <c r="E156" s="127"/>
      <c r="F156" s="127"/>
      <c r="G156" s="127"/>
      <c r="H156" s="2" t="s">
        <v>300</v>
      </c>
      <c r="I156" s="1">
        <v>0</v>
      </c>
      <c r="J156" s="1">
        <v>0</v>
      </c>
      <c r="K156" s="1">
        <v>0</v>
      </c>
    </row>
    <row r="157" spans="3:11" s="25" customFormat="1" ht="19.5" customHeight="1" x14ac:dyDescent="0.25">
      <c r="C157" s="126"/>
      <c r="D157" s="205"/>
      <c r="E157" s="127"/>
      <c r="F157" s="127"/>
      <c r="G157" s="127"/>
      <c r="H157" s="2" t="s">
        <v>190</v>
      </c>
      <c r="I157" s="1">
        <v>0</v>
      </c>
      <c r="J157" s="1">
        <v>0</v>
      </c>
      <c r="K157" s="1">
        <v>0</v>
      </c>
    </row>
    <row r="158" spans="3:11" s="25" customFormat="1" ht="17.25" customHeight="1" x14ac:dyDescent="0.25">
      <c r="C158" s="124" t="s">
        <v>440</v>
      </c>
      <c r="D158" s="205" t="s">
        <v>639</v>
      </c>
      <c r="E158" s="127" t="s">
        <v>511</v>
      </c>
      <c r="F158" s="127">
        <v>2023</v>
      </c>
      <c r="G158" s="127">
        <v>2023</v>
      </c>
      <c r="H158" s="2" t="s">
        <v>297</v>
      </c>
      <c r="I158" s="1">
        <f>I159+I160+I161+I162</f>
        <v>0</v>
      </c>
      <c r="J158" s="1">
        <v>0</v>
      </c>
      <c r="K158" s="1">
        <f>K159</f>
        <v>250</v>
      </c>
    </row>
    <row r="159" spans="3:11" s="25" customFormat="1" ht="17.25" customHeight="1" x14ac:dyDescent="0.25">
      <c r="C159" s="125"/>
      <c r="D159" s="205"/>
      <c r="E159" s="127"/>
      <c r="F159" s="127"/>
      <c r="G159" s="127"/>
      <c r="H159" s="2" t="s">
        <v>298</v>
      </c>
      <c r="I159" s="1">
        <v>0</v>
      </c>
      <c r="J159" s="1">
        <v>0</v>
      </c>
      <c r="K159" s="23">
        <v>250</v>
      </c>
    </row>
    <row r="160" spans="3:11" s="25" customFormat="1" ht="15.75" customHeight="1" x14ac:dyDescent="0.25">
      <c r="C160" s="125"/>
      <c r="D160" s="205"/>
      <c r="E160" s="127"/>
      <c r="F160" s="127"/>
      <c r="G160" s="127"/>
      <c r="H160" s="2" t="s">
        <v>299</v>
      </c>
      <c r="I160" s="1">
        <v>0</v>
      </c>
      <c r="J160" s="1">
        <v>0</v>
      </c>
      <c r="K160" s="1">
        <v>0</v>
      </c>
    </row>
    <row r="161" spans="3:11" s="25" customFormat="1" ht="15" customHeight="1" x14ac:dyDescent="0.25">
      <c r="C161" s="125"/>
      <c r="D161" s="205"/>
      <c r="E161" s="127"/>
      <c r="F161" s="127"/>
      <c r="G161" s="127"/>
      <c r="H161" s="2" t="s">
        <v>300</v>
      </c>
      <c r="I161" s="1">
        <v>0</v>
      </c>
      <c r="J161" s="1">
        <v>0</v>
      </c>
      <c r="K161" s="1">
        <v>0</v>
      </c>
    </row>
    <row r="162" spans="3:11" s="25" customFormat="1" ht="19.5" customHeight="1" x14ac:dyDescent="0.25">
      <c r="C162" s="126"/>
      <c r="D162" s="205"/>
      <c r="E162" s="127"/>
      <c r="F162" s="127"/>
      <c r="G162" s="127"/>
      <c r="H162" s="2" t="s">
        <v>190</v>
      </c>
      <c r="I162" s="1">
        <v>0</v>
      </c>
      <c r="J162" s="1">
        <v>0</v>
      </c>
      <c r="K162" s="1">
        <v>0</v>
      </c>
    </row>
    <row r="163" spans="3:11" s="25" customFormat="1" ht="18" customHeight="1" x14ac:dyDescent="0.25">
      <c r="C163" s="124" t="s">
        <v>441</v>
      </c>
      <c r="D163" s="205" t="s">
        <v>640</v>
      </c>
      <c r="E163" s="127" t="s">
        <v>511</v>
      </c>
      <c r="F163" s="127">
        <v>2023</v>
      </c>
      <c r="G163" s="127">
        <v>2023</v>
      </c>
      <c r="H163" s="2" t="s">
        <v>297</v>
      </c>
      <c r="I163" s="1">
        <f>I164+I165+I166+I167</f>
        <v>0</v>
      </c>
      <c r="J163" s="1">
        <v>0</v>
      </c>
      <c r="K163" s="1">
        <f>K164</f>
        <v>250</v>
      </c>
    </row>
    <row r="164" spans="3:11" s="25" customFormat="1" ht="17.25" customHeight="1" x14ac:dyDescent="0.25">
      <c r="C164" s="125"/>
      <c r="D164" s="205"/>
      <c r="E164" s="127"/>
      <c r="F164" s="127"/>
      <c r="G164" s="127"/>
      <c r="H164" s="2" t="s">
        <v>298</v>
      </c>
      <c r="I164" s="1">
        <v>0</v>
      </c>
      <c r="J164" s="1">
        <v>0</v>
      </c>
      <c r="K164" s="23">
        <v>250</v>
      </c>
    </row>
    <row r="165" spans="3:11" s="25" customFormat="1" ht="15.75" customHeight="1" x14ac:dyDescent="0.25">
      <c r="C165" s="125"/>
      <c r="D165" s="205"/>
      <c r="E165" s="127"/>
      <c r="F165" s="127"/>
      <c r="G165" s="127"/>
      <c r="H165" s="2" t="s">
        <v>299</v>
      </c>
      <c r="I165" s="1">
        <v>0</v>
      </c>
      <c r="J165" s="1">
        <v>0</v>
      </c>
      <c r="K165" s="1">
        <v>0</v>
      </c>
    </row>
    <row r="166" spans="3:11" s="25" customFormat="1" ht="15" customHeight="1" x14ac:dyDescent="0.25">
      <c r="C166" s="125"/>
      <c r="D166" s="205"/>
      <c r="E166" s="127"/>
      <c r="F166" s="127"/>
      <c r="G166" s="127"/>
      <c r="H166" s="2" t="s">
        <v>300</v>
      </c>
      <c r="I166" s="1">
        <v>0</v>
      </c>
      <c r="J166" s="1">
        <v>0</v>
      </c>
      <c r="K166" s="1">
        <v>0</v>
      </c>
    </row>
    <row r="167" spans="3:11" s="25" customFormat="1" ht="19.5" customHeight="1" x14ac:dyDescent="0.25">
      <c r="C167" s="126"/>
      <c r="D167" s="205"/>
      <c r="E167" s="127"/>
      <c r="F167" s="127"/>
      <c r="G167" s="127"/>
      <c r="H167" s="2" t="s">
        <v>190</v>
      </c>
      <c r="I167" s="1">
        <v>0</v>
      </c>
      <c r="J167" s="1">
        <v>0</v>
      </c>
      <c r="K167" s="1">
        <v>0</v>
      </c>
    </row>
    <row r="168" spans="3:11" s="25" customFormat="1" ht="16.5" customHeight="1" x14ac:dyDescent="0.25">
      <c r="C168" s="124" t="s">
        <v>442</v>
      </c>
      <c r="D168" s="205" t="s">
        <v>641</v>
      </c>
      <c r="E168" s="127" t="s">
        <v>511</v>
      </c>
      <c r="F168" s="127">
        <v>2023</v>
      </c>
      <c r="G168" s="127">
        <v>2023</v>
      </c>
      <c r="H168" s="2" t="s">
        <v>297</v>
      </c>
      <c r="I168" s="1">
        <f>I169+I170+I171+I172</f>
        <v>0</v>
      </c>
      <c r="J168" s="1">
        <v>0</v>
      </c>
      <c r="K168" s="1">
        <f>K169</f>
        <v>250</v>
      </c>
    </row>
    <row r="169" spans="3:11" s="25" customFormat="1" ht="17.25" customHeight="1" x14ac:dyDescent="0.25">
      <c r="C169" s="125"/>
      <c r="D169" s="205"/>
      <c r="E169" s="127"/>
      <c r="F169" s="127"/>
      <c r="G169" s="127"/>
      <c r="H169" s="2" t="s">
        <v>298</v>
      </c>
      <c r="I169" s="1">
        <v>0</v>
      </c>
      <c r="J169" s="1">
        <v>0</v>
      </c>
      <c r="K169" s="23">
        <v>250</v>
      </c>
    </row>
    <row r="170" spans="3:11" s="25" customFormat="1" ht="15.75" customHeight="1" x14ac:dyDescent="0.25">
      <c r="C170" s="125"/>
      <c r="D170" s="205"/>
      <c r="E170" s="127"/>
      <c r="F170" s="127"/>
      <c r="G170" s="127"/>
      <c r="H170" s="2" t="s">
        <v>299</v>
      </c>
      <c r="I170" s="1">
        <v>0</v>
      </c>
      <c r="J170" s="1">
        <v>0</v>
      </c>
      <c r="K170" s="1">
        <v>0</v>
      </c>
    </row>
    <row r="171" spans="3:11" s="25" customFormat="1" ht="15" customHeight="1" x14ac:dyDescent="0.25">
      <c r="C171" s="125"/>
      <c r="D171" s="205"/>
      <c r="E171" s="127"/>
      <c r="F171" s="127"/>
      <c r="G171" s="127"/>
      <c r="H171" s="2" t="s">
        <v>300</v>
      </c>
      <c r="I171" s="1">
        <v>0</v>
      </c>
      <c r="J171" s="1">
        <v>0</v>
      </c>
      <c r="K171" s="1">
        <v>0</v>
      </c>
    </row>
    <row r="172" spans="3:11" s="25" customFormat="1" ht="16.5" customHeight="1" x14ac:dyDescent="0.25">
      <c r="C172" s="126"/>
      <c r="D172" s="205"/>
      <c r="E172" s="127"/>
      <c r="F172" s="127"/>
      <c r="G172" s="127"/>
      <c r="H172" s="2" t="s">
        <v>190</v>
      </c>
      <c r="I172" s="1">
        <v>0</v>
      </c>
      <c r="J172" s="1">
        <v>0</v>
      </c>
      <c r="K172" s="1">
        <v>0</v>
      </c>
    </row>
    <row r="173" spans="3:11" s="25" customFormat="1" ht="16.5" customHeight="1" x14ac:dyDescent="0.25">
      <c r="C173" s="124" t="s">
        <v>444</v>
      </c>
      <c r="D173" s="205" t="s">
        <v>642</v>
      </c>
      <c r="E173" s="127" t="s">
        <v>443</v>
      </c>
      <c r="F173" s="127">
        <v>2023</v>
      </c>
      <c r="G173" s="127">
        <v>2023</v>
      </c>
      <c r="H173" s="2" t="s">
        <v>297</v>
      </c>
      <c r="I173" s="1">
        <f>I174+I175+I176+I177</f>
        <v>0</v>
      </c>
      <c r="J173" s="1">
        <v>0</v>
      </c>
      <c r="K173" s="1">
        <f>K174</f>
        <v>100</v>
      </c>
    </row>
    <row r="174" spans="3:11" s="25" customFormat="1" ht="17.25" customHeight="1" x14ac:dyDescent="0.25">
      <c r="C174" s="125"/>
      <c r="D174" s="205"/>
      <c r="E174" s="127"/>
      <c r="F174" s="127"/>
      <c r="G174" s="127"/>
      <c r="H174" s="2" t="s">
        <v>298</v>
      </c>
      <c r="I174" s="1">
        <v>0</v>
      </c>
      <c r="J174" s="1">
        <v>0</v>
      </c>
      <c r="K174" s="26">
        <v>100</v>
      </c>
    </row>
    <row r="175" spans="3:11" s="25" customFormat="1" ht="15.75" customHeight="1" x14ac:dyDescent="0.25">
      <c r="C175" s="125"/>
      <c r="D175" s="205"/>
      <c r="E175" s="127"/>
      <c r="F175" s="127"/>
      <c r="G175" s="127"/>
      <c r="H175" s="2" t="s">
        <v>299</v>
      </c>
      <c r="I175" s="1">
        <v>0</v>
      </c>
      <c r="J175" s="1">
        <v>0</v>
      </c>
      <c r="K175" s="1">
        <v>0</v>
      </c>
    </row>
    <row r="176" spans="3:11" s="25" customFormat="1" ht="15" customHeight="1" x14ac:dyDescent="0.25">
      <c r="C176" s="125"/>
      <c r="D176" s="205"/>
      <c r="E176" s="127"/>
      <c r="F176" s="127"/>
      <c r="G176" s="127"/>
      <c r="H176" s="2" t="s">
        <v>300</v>
      </c>
      <c r="I176" s="1">
        <v>0</v>
      </c>
      <c r="J176" s="1">
        <v>0</v>
      </c>
      <c r="K176" s="1">
        <v>0</v>
      </c>
    </row>
    <row r="177" spans="3:11" s="25" customFormat="1" ht="19.5" customHeight="1" x14ac:dyDescent="0.25">
      <c r="C177" s="126"/>
      <c r="D177" s="205"/>
      <c r="E177" s="127"/>
      <c r="F177" s="127"/>
      <c r="G177" s="127"/>
      <c r="H177" s="2" t="s">
        <v>190</v>
      </c>
      <c r="I177" s="1">
        <v>0</v>
      </c>
      <c r="J177" s="1">
        <v>0</v>
      </c>
      <c r="K177" s="1">
        <v>0</v>
      </c>
    </row>
    <row r="178" spans="3:11" s="25" customFormat="1" ht="17.25" customHeight="1" x14ac:dyDescent="0.25">
      <c r="C178" s="124" t="s">
        <v>445</v>
      </c>
      <c r="D178" s="205" t="s">
        <v>643</v>
      </c>
      <c r="E178" s="103" t="s">
        <v>414</v>
      </c>
      <c r="F178" s="127">
        <v>2022</v>
      </c>
      <c r="G178" s="127">
        <v>2023</v>
      </c>
      <c r="H178" s="2" t="s">
        <v>297</v>
      </c>
      <c r="I178" s="1">
        <f>I179+I180+I181+I182</f>
        <v>0</v>
      </c>
      <c r="J178" s="1">
        <f t="shared" ref="J178:K178" si="14">J179+J180+J181+J182</f>
        <v>500</v>
      </c>
      <c r="K178" s="1">
        <f t="shared" si="14"/>
        <v>500</v>
      </c>
    </row>
    <row r="179" spans="3:11" s="25" customFormat="1" ht="17.25" customHeight="1" x14ac:dyDescent="0.25">
      <c r="C179" s="125"/>
      <c r="D179" s="205"/>
      <c r="E179" s="104"/>
      <c r="F179" s="127"/>
      <c r="G179" s="127"/>
      <c r="H179" s="2" t="s">
        <v>298</v>
      </c>
      <c r="I179" s="1"/>
      <c r="J179" s="1">
        <v>500</v>
      </c>
      <c r="K179" s="1">
        <v>500</v>
      </c>
    </row>
    <row r="180" spans="3:11" s="25" customFormat="1" ht="15.75" customHeight="1" x14ac:dyDescent="0.25">
      <c r="C180" s="125"/>
      <c r="D180" s="205"/>
      <c r="E180" s="104"/>
      <c r="F180" s="127"/>
      <c r="G180" s="127"/>
      <c r="H180" s="2" t="s">
        <v>299</v>
      </c>
      <c r="I180" s="1">
        <v>0</v>
      </c>
      <c r="J180" s="1">
        <v>0</v>
      </c>
      <c r="K180" s="1">
        <v>0</v>
      </c>
    </row>
    <row r="181" spans="3:11" s="25" customFormat="1" ht="15" customHeight="1" x14ac:dyDescent="0.25">
      <c r="C181" s="125"/>
      <c r="D181" s="205"/>
      <c r="E181" s="104"/>
      <c r="F181" s="127"/>
      <c r="G181" s="127"/>
      <c r="H181" s="2" t="s">
        <v>300</v>
      </c>
      <c r="I181" s="1">
        <v>0</v>
      </c>
      <c r="J181" s="1">
        <v>0</v>
      </c>
      <c r="K181" s="1">
        <v>0</v>
      </c>
    </row>
    <row r="182" spans="3:11" s="25" customFormat="1" ht="19.5" customHeight="1" x14ac:dyDescent="0.25">
      <c r="C182" s="126"/>
      <c r="D182" s="205"/>
      <c r="E182" s="105"/>
      <c r="F182" s="127"/>
      <c r="G182" s="127"/>
      <c r="H182" s="2" t="s">
        <v>190</v>
      </c>
      <c r="I182" s="1">
        <v>0</v>
      </c>
      <c r="J182" s="1">
        <v>0</v>
      </c>
      <c r="K182" s="1">
        <v>0</v>
      </c>
    </row>
    <row r="183" spans="3:11" s="25" customFormat="1" ht="19.5" customHeight="1" x14ac:dyDescent="0.25">
      <c r="C183" s="124" t="s">
        <v>446</v>
      </c>
      <c r="D183" s="205" t="s">
        <v>863</v>
      </c>
      <c r="E183" s="103" t="s">
        <v>414</v>
      </c>
      <c r="F183" s="127">
        <v>2021</v>
      </c>
      <c r="G183" s="127">
        <v>2023</v>
      </c>
      <c r="H183" s="2" t="s">
        <v>297</v>
      </c>
      <c r="I183" s="1">
        <f>I184+I185+I186+I187</f>
        <v>135</v>
      </c>
      <c r="J183" s="1">
        <f t="shared" ref="J183:K183" si="15">J184+J185+J186+J187</f>
        <v>0</v>
      </c>
      <c r="K183" s="1">
        <f t="shared" si="15"/>
        <v>0</v>
      </c>
    </row>
    <row r="184" spans="3:11" s="25" customFormat="1" ht="19.5" customHeight="1" x14ac:dyDescent="0.25">
      <c r="C184" s="125"/>
      <c r="D184" s="205"/>
      <c r="E184" s="104"/>
      <c r="F184" s="127"/>
      <c r="G184" s="127"/>
      <c r="H184" s="2" t="s">
        <v>298</v>
      </c>
      <c r="I184" s="1">
        <v>135</v>
      </c>
      <c r="J184" s="1">
        <v>0</v>
      </c>
      <c r="K184" s="1">
        <v>0</v>
      </c>
    </row>
    <row r="185" spans="3:11" s="25" customFormat="1" ht="19.5" customHeight="1" x14ac:dyDescent="0.25">
      <c r="C185" s="125"/>
      <c r="D185" s="205"/>
      <c r="E185" s="104"/>
      <c r="F185" s="127"/>
      <c r="G185" s="127"/>
      <c r="H185" s="2" t="s">
        <v>299</v>
      </c>
      <c r="I185" s="1">
        <v>0</v>
      </c>
      <c r="J185" s="1">
        <v>0</v>
      </c>
      <c r="K185" s="1">
        <v>0</v>
      </c>
    </row>
    <row r="186" spans="3:11" s="25" customFormat="1" ht="19.5" customHeight="1" x14ac:dyDescent="0.25">
      <c r="C186" s="125"/>
      <c r="D186" s="205"/>
      <c r="E186" s="104"/>
      <c r="F186" s="127"/>
      <c r="G186" s="127"/>
      <c r="H186" s="2" t="s">
        <v>300</v>
      </c>
      <c r="I186" s="1">
        <v>0</v>
      </c>
      <c r="J186" s="1">
        <v>0</v>
      </c>
      <c r="K186" s="1">
        <v>0</v>
      </c>
    </row>
    <row r="187" spans="3:11" s="25" customFormat="1" ht="19.5" customHeight="1" x14ac:dyDescent="0.25">
      <c r="C187" s="126"/>
      <c r="D187" s="205"/>
      <c r="E187" s="105"/>
      <c r="F187" s="127"/>
      <c r="G187" s="127"/>
      <c r="H187" s="2" t="s">
        <v>190</v>
      </c>
      <c r="I187" s="1">
        <v>0</v>
      </c>
      <c r="J187" s="1">
        <v>0</v>
      </c>
      <c r="K187" s="1">
        <v>0</v>
      </c>
    </row>
    <row r="188" spans="3:11" s="25" customFormat="1" ht="19.5" customHeight="1" x14ac:dyDescent="0.25">
      <c r="C188" s="124" t="s">
        <v>447</v>
      </c>
      <c r="D188" s="205" t="s">
        <v>864</v>
      </c>
      <c r="E188" s="103" t="s">
        <v>414</v>
      </c>
      <c r="F188" s="127">
        <v>2021</v>
      </c>
      <c r="G188" s="127">
        <v>2023</v>
      </c>
      <c r="H188" s="2" t="s">
        <v>297</v>
      </c>
      <c r="I188" s="1">
        <f>I189+I190+I191+I192</f>
        <v>270</v>
      </c>
      <c r="J188" s="1">
        <f t="shared" ref="J188:K188" si="16">J189+J190+J191+J192</f>
        <v>0</v>
      </c>
      <c r="K188" s="1">
        <f t="shared" si="16"/>
        <v>0</v>
      </c>
    </row>
    <row r="189" spans="3:11" s="25" customFormat="1" ht="19.5" customHeight="1" x14ac:dyDescent="0.25">
      <c r="C189" s="125"/>
      <c r="D189" s="205"/>
      <c r="E189" s="104"/>
      <c r="F189" s="127"/>
      <c r="G189" s="127"/>
      <c r="H189" s="2" t="s">
        <v>298</v>
      </c>
      <c r="I189" s="1">
        <v>270</v>
      </c>
      <c r="J189" s="1">
        <v>0</v>
      </c>
      <c r="K189" s="1">
        <v>0</v>
      </c>
    </row>
    <row r="190" spans="3:11" s="25" customFormat="1" ht="19.5" customHeight="1" x14ac:dyDescent="0.25">
      <c r="C190" s="125"/>
      <c r="D190" s="205"/>
      <c r="E190" s="104"/>
      <c r="F190" s="127"/>
      <c r="G190" s="127"/>
      <c r="H190" s="2" t="s">
        <v>299</v>
      </c>
      <c r="I190" s="1">
        <v>0</v>
      </c>
      <c r="J190" s="1">
        <v>0</v>
      </c>
      <c r="K190" s="1">
        <v>0</v>
      </c>
    </row>
    <row r="191" spans="3:11" s="25" customFormat="1" ht="19.5" customHeight="1" x14ac:dyDescent="0.25">
      <c r="C191" s="125"/>
      <c r="D191" s="205"/>
      <c r="E191" s="104"/>
      <c r="F191" s="127"/>
      <c r="G191" s="127"/>
      <c r="H191" s="2" t="s">
        <v>300</v>
      </c>
      <c r="I191" s="1">
        <v>0</v>
      </c>
      <c r="J191" s="1">
        <v>0</v>
      </c>
      <c r="K191" s="1">
        <v>0</v>
      </c>
    </row>
    <row r="192" spans="3:11" s="25" customFormat="1" ht="19.5" customHeight="1" x14ac:dyDescent="0.25">
      <c r="C192" s="126"/>
      <c r="D192" s="205"/>
      <c r="E192" s="105"/>
      <c r="F192" s="127"/>
      <c r="G192" s="127"/>
      <c r="H192" s="2" t="s">
        <v>190</v>
      </c>
      <c r="I192" s="1">
        <v>0</v>
      </c>
      <c r="J192" s="1">
        <v>0</v>
      </c>
      <c r="K192" s="1">
        <v>0</v>
      </c>
    </row>
    <row r="193" spans="3:11" s="25" customFormat="1" ht="19.5" customHeight="1" x14ac:dyDescent="0.25">
      <c r="C193" s="124" t="s">
        <v>448</v>
      </c>
      <c r="D193" s="205" t="s">
        <v>865</v>
      </c>
      <c r="E193" s="103" t="s">
        <v>414</v>
      </c>
      <c r="F193" s="127">
        <v>2021</v>
      </c>
      <c r="G193" s="127">
        <v>2023</v>
      </c>
      <c r="H193" s="2" t="s">
        <v>297</v>
      </c>
      <c r="I193" s="1">
        <f>I194+I195+I196+I197</f>
        <v>45</v>
      </c>
      <c r="J193" s="1">
        <f t="shared" ref="J193:K193" si="17">J194+J195+J196+J197</f>
        <v>0</v>
      </c>
      <c r="K193" s="1">
        <f t="shared" si="17"/>
        <v>0</v>
      </c>
    </row>
    <row r="194" spans="3:11" s="25" customFormat="1" ht="19.5" customHeight="1" x14ac:dyDescent="0.25">
      <c r="C194" s="125"/>
      <c r="D194" s="205"/>
      <c r="E194" s="104"/>
      <c r="F194" s="127"/>
      <c r="G194" s="127"/>
      <c r="H194" s="2" t="s">
        <v>298</v>
      </c>
      <c r="I194" s="1">
        <v>45</v>
      </c>
      <c r="J194" s="1">
        <v>0</v>
      </c>
      <c r="K194" s="1">
        <v>0</v>
      </c>
    </row>
    <row r="195" spans="3:11" s="25" customFormat="1" ht="19.5" customHeight="1" x14ac:dyDescent="0.25">
      <c r="C195" s="125"/>
      <c r="D195" s="205"/>
      <c r="E195" s="104"/>
      <c r="F195" s="127"/>
      <c r="G195" s="127"/>
      <c r="H195" s="2" t="s">
        <v>299</v>
      </c>
      <c r="I195" s="1">
        <v>0</v>
      </c>
      <c r="J195" s="1">
        <v>0</v>
      </c>
      <c r="K195" s="1">
        <v>0</v>
      </c>
    </row>
    <row r="196" spans="3:11" s="25" customFormat="1" ht="19.5" customHeight="1" x14ac:dyDescent="0.25">
      <c r="C196" s="125"/>
      <c r="D196" s="205"/>
      <c r="E196" s="104"/>
      <c r="F196" s="127"/>
      <c r="G196" s="127"/>
      <c r="H196" s="2" t="s">
        <v>300</v>
      </c>
      <c r="I196" s="1">
        <v>0</v>
      </c>
      <c r="J196" s="1">
        <v>0</v>
      </c>
      <c r="K196" s="1">
        <v>0</v>
      </c>
    </row>
    <row r="197" spans="3:11" s="25" customFormat="1" ht="19.5" customHeight="1" x14ac:dyDescent="0.25">
      <c r="C197" s="126"/>
      <c r="D197" s="205"/>
      <c r="E197" s="105"/>
      <c r="F197" s="127"/>
      <c r="G197" s="127"/>
      <c r="H197" s="2" t="s">
        <v>190</v>
      </c>
      <c r="I197" s="1">
        <v>0</v>
      </c>
      <c r="J197" s="1">
        <v>0</v>
      </c>
      <c r="K197" s="1">
        <v>0</v>
      </c>
    </row>
    <row r="198" spans="3:11" s="25" customFormat="1" ht="18" customHeight="1" x14ac:dyDescent="0.25">
      <c r="C198" s="124" t="s">
        <v>866</v>
      </c>
      <c r="D198" s="155" t="s">
        <v>867</v>
      </c>
      <c r="E198" s="103" t="s">
        <v>4</v>
      </c>
      <c r="F198" s="127">
        <v>2022</v>
      </c>
      <c r="G198" s="127">
        <v>2023</v>
      </c>
      <c r="H198" s="2" t="s">
        <v>297</v>
      </c>
      <c r="I198" s="1">
        <f>SUM(I199)</f>
        <v>0</v>
      </c>
      <c r="J198" s="1">
        <f t="shared" ref="J198:K198" si="18">SUM(J199)</f>
        <v>700</v>
      </c>
      <c r="K198" s="1">
        <f t="shared" si="18"/>
        <v>700</v>
      </c>
    </row>
    <row r="199" spans="3:11" s="25" customFormat="1" ht="18.75" customHeight="1" x14ac:dyDescent="0.25">
      <c r="C199" s="125"/>
      <c r="D199" s="155"/>
      <c r="E199" s="104"/>
      <c r="F199" s="127"/>
      <c r="G199" s="127"/>
      <c r="H199" s="2" t="s">
        <v>298</v>
      </c>
      <c r="I199" s="1">
        <v>0</v>
      </c>
      <c r="J199" s="1">
        <v>700</v>
      </c>
      <c r="K199" s="1">
        <v>700</v>
      </c>
    </row>
    <row r="200" spans="3:11" s="25" customFormat="1" ht="18" customHeight="1" x14ac:dyDescent="0.25">
      <c r="C200" s="125"/>
      <c r="D200" s="155"/>
      <c r="E200" s="104"/>
      <c r="F200" s="127"/>
      <c r="G200" s="127"/>
      <c r="H200" s="2" t="s">
        <v>299</v>
      </c>
      <c r="I200" s="1">
        <v>0</v>
      </c>
      <c r="J200" s="1">
        <v>0</v>
      </c>
      <c r="K200" s="1">
        <v>0</v>
      </c>
    </row>
    <row r="201" spans="3:11" s="25" customFormat="1" ht="18" customHeight="1" x14ac:dyDescent="0.25">
      <c r="C201" s="125"/>
      <c r="D201" s="155"/>
      <c r="E201" s="104"/>
      <c r="F201" s="127"/>
      <c r="G201" s="127"/>
      <c r="H201" s="2" t="s">
        <v>300</v>
      </c>
      <c r="I201" s="1">
        <v>0</v>
      </c>
      <c r="J201" s="1">
        <v>0</v>
      </c>
      <c r="K201" s="1">
        <v>0</v>
      </c>
    </row>
    <row r="202" spans="3:11" s="25" customFormat="1" ht="18.75" customHeight="1" x14ac:dyDescent="0.25">
      <c r="C202" s="126"/>
      <c r="D202" s="155"/>
      <c r="E202" s="105"/>
      <c r="F202" s="127"/>
      <c r="G202" s="127"/>
      <c r="H202" s="2" t="s">
        <v>190</v>
      </c>
      <c r="I202" s="1">
        <v>0</v>
      </c>
      <c r="J202" s="1">
        <v>0</v>
      </c>
      <c r="K202" s="1">
        <v>0</v>
      </c>
    </row>
    <row r="203" spans="3:11" s="25" customFormat="1" ht="18.75" customHeight="1" x14ac:dyDescent="0.25">
      <c r="C203" s="124" t="s">
        <v>868</v>
      </c>
      <c r="D203" s="155" t="s">
        <v>869</v>
      </c>
      <c r="E203" s="103" t="s">
        <v>4</v>
      </c>
      <c r="F203" s="127">
        <v>2021</v>
      </c>
      <c r="G203" s="127">
        <v>2023</v>
      </c>
      <c r="H203" s="2" t="s">
        <v>297</v>
      </c>
      <c r="I203" s="1">
        <f>SUM(I204)</f>
        <v>630</v>
      </c>
      <c r="J203" s="1">
        <f t="shared" ref="J203:K203" si="19">SUM(J204)</f>
        <v>0</v>
      </c>
      <c r="K203" s="1">
        <f t="shared" si="19"/>
        <v>0</v>
      </c>
    </row>
    <row r="204" spans="3:11" s="25" customFormat="1" ht="18.75" customHeight="1" x14ac:dyDescent="0.25">
      <c r="C204" s="125"/>
      <c r="D204" s="155"/>
      <c r="E204" s="104"/>
      <c r="F204" s="127"/>
      <c r="G204" s="127"/>
      <c r="H204" s="2" t="s">
        <v>298</v>
      </c>
      <c r="I204" s="1">
        <v>630</v>
      </c>
      <c r="J204" s="1">
        <v>0</v>
      </c>
      <c r="K204" s="1">
        <v>0</v>
      </c>
    </row>
    <row r="205" spans="3:11" s="25" customFormat="1" ht="18.75" customHeight="1" x14ac:dyDescent="0.25">
      <c r="C205" s="125"/>
      <c r="D205" s="155"/>
      <c r="E205" s="104"/>
      <c r="F205" s="127"/>
      <c r="G205" s="127"/>
      <c r="H205" s="2" t="s">
        <v>299</v>
      </c>
      <c r="I205" s="1">
        <v>0</v>
      </c>
      <c r="J205" s="1">
        <v>0</v>
      </c>
      <c r="K205" s="1">
        <v>0</v>
      </c>
    </row>
    <row r="206" spans="3:11" s="25" customFormat="1" ht="18.75" customHeight="1" x14ac:dyDescent="0.25">
      <c r="C206" s="125"/>
      <c r="D206" s="155"/>
      <c r="E206" s="104"/>
      <c r="F206" s="127"/>
      <c r="G206" s="127"/>
      <c r="H206" s="2" t="s">
        <v>300</v>
      </c>
      <c r="I206" s="1">
        <v>0</v>
      </c>
      <c r="J206" s="1">
        <v>0</v>
      </c>
      <c r="K206" s="1">
        <v>0</v>
      </c>
    </row>
    <row r="207" spans="3:11" s="25" customFormat="1" ht="18.75" customHeight="1" x14ac:dyDescent="0.25">
      <c r="C207" s="126"/>
      <c r="D207" s="155"/>
      <c r="E207" s="105"/>
      <c r="F207" s="127"/>
      <c r="G207" s="127"/>
      <c r="H207" s="2" t="s">
        <v>190</v>
      </c>
      <c r="I207" s="1">
        <v>0</v>
      </c>
      <c r="J207" s="1">
        <v>0</v>
      </c>
      <c r="K207" s="1">
        <v>0</v>
      </c>
    </row>
    <row r="208" spans="3:11" s="25" customFormat="1" ht="15" customHeight="1" x14ac:dyDescent="0.25">
      <c r="C208" s="124" t="s">
        <v>870</v>
      </c>
      <c r="D208" s="205" t="s">
        <v>871</v>
      </c>
      <c r="E208" s="127" t="s">
        <v>286</v>
      </c>
      <c r="F208" s="127">
        <v>2022</v>
      </c>
      <c r="G208" s="127">
        <v>2023</v>
      </c>
      <c r="H208" s="2" t="s">
        <v>297</v>
      </c>
      <c r="I208" s="1">
        <f>SUM(I209)</f>
        <v>0</v>
      </c>
      <c r="J208" s="1">
        <f t="shared" ref="J208:K208" si="20">SUM(J209)</f>
        <v>1100</v>
      </c>
      <c r="K208" s="1">
        <f t="shared" si="20"/>
        <v>1100</v>
      </c>
    </row>
    <row r="209" spans="3:11" s="25" customFormat="1" x14ac:dyDescent="0.25">
      <c r="C209" s="125"/>
      <c r="D209" s="205"/>
      <c r="E209" s="127"/>
      <c r="F209" s="127"/>
      <c r="G209" s="127"/>
      <c r="H209" s="2" t="s">
        <v>298</v>
      </c>
      <c r="I209" s="1"/>
      <c r="J209" s="1">
        <v>1100</v>
      </c>
      <c r="K209" s="1">
        <v>1100</v>
      </c>
    </row>
    <row r="210" spans="3:11" s="25" customFormat="1" x14ac:dyDescent="0.25">
      <c r="C210" s="125"/>
      <c r="D210" s="205"/>
      <c r="E210" s="127"/>
      <c r="F210" s="127"/>
      <c r="G210" s="127"/>
      <c r="H210" s="2" t="s">
        <v>299</v>
      </c>
      <c r="I210" s="1">
        <v>0</v>
      </c>
      <c r="J210" s="1">
        <v>0</v>
      </c>
      <c r="K210" s="1">
        <v>0</v>
      </c>
    </row>
    <row r="211" spans="3:11" s="25" customFormat="1" x14ac:dyDescent="0.25">
      <c r="C211" s="125"/>
      <c r="D211" s="205"/>
      <c r="E211" s="127"/>
      <c r="F211" s="127"/>
      <c r="G211" s="127"/>
      <c r="H211" s="2" t="s">
        <v>300</v>
      </c>
      <c r="I211" s="1">
        <v>0</v>
      </c>
      <c r="J211" s="1">
        <v>0</v>
      </c>
      <c r="K211" s="1">
        <v>0</v>
      </c>
    </row>
    <row r="212" spans="3:11" s="25" customFormat="1" ht="17.25" customHeight="1" x14ac:dyDescent="0.25">
      <c r="C212" s="126"/>
      <c r="D212" s="205"/>
      <c r="E212" s="127"/>
      <c r="F212" s="127"/>
      <c r="G212" s="127"/>
      <c r="H212" s="2" t="s">
        <v>190</v>
      </c>
      <c r="I212" s="1">
        <v>0</v>
      </c>
      <c r="J212" s="1">
        <v>0</v>
      </c>
      <c r="K212" s="1">
        <v>0</v>
      </c>
    </row>
    <row r="213" spans="3:11" s="25" customFormat="1" ht="17.25" customHeight="1" x14ac:dyDescent="0.25">
      <c r="C213" s="124" t="s">
        <v>872</v>
      </c>
      <c r="D213" s="205" t="s">
        <v>875</v>
      </c>
      <c r="E213" s="127" t="s">
        <v>286</v>
      </c>
      <c r="F213" s="127">
        <v>2021</v>
      </c>
      <c r="G213" s="127">
        <v>2021</v>
      </c>
      <c r="H213" s="2" t="s">
        <v>297</v>
      </c>
      <c r="I213" s="1">
        <f>SUM(I214)</f>
        <v>194.9</v>
      </c>
      <c r="J213" s="1">
        <f t="shared" ref="J213:K213" si="21">SUM(J214)</f>
        <v>0</v>
      </c>
      <c r="K213" s="1">
        <f t="shared" si="21"/>
        <v>0</v>
      </c>
    </row>
    <row r="214" spans="3:11" s="25" customFormat="1" ht="17.25" customHeight="1" x14ac:dyDescent="0.25">
      <c r="C214" s="125"/>
      <c r="D214" s="205"/>
      <c r="E214" s="127"/>
      <c r="F214" s="127"/>
      <c r="G214" s="127"/>
      <c r="H214" s="2" t="s">
        <v>298</v>
      </c>
      <c r="I214" s="1">
        <v>194.9</v>
      </c>
      <c r="J214" s="1">
        <v>0</v>
      </c>
      <c r="K214" s="1">
        <v>0</v>
      </c>
    </row>
    <row r="215" spans="3:11" s="25" customFormat="1" ht="17.25" customHeight="1" x14ac:dyDescent="0.25">
      <c r="C215" s="125"/>
      <c r="D215" s="205"/>
      <c r="E215" s="127"/>
      <c r="F215" s="127"/>
      <c r="G215" s="127"/>
      <c r="H215" s="2" t="s">
        <v>299</v>
      </c>
      <c r="I215" s="1">
        <v>0</v>
      </c>
      <c r="J215" s="1">
        <v>0</v>
      </c>
      <c r="K215" s="1">
        <v>0</v>
      </c>
    </row>
    <row r="216" spans="3:11" s="25" customFormat="1" ht="17.25" customHeight="1" x14ac:dyDescent="0.25">
      <c r="C216" s="125"/>
      <c r="D216" s="205"/>
      <c r="E216" s="127"/>
      <c r="F216" s="127"/>
      <c r="G216" s="127"/>
      <c r="H216" s="2" t="s">
        <v>300</v>
      </c>
      <c r="I216" s="1">
        <v>0</v>
      </c>
      <c r="J216" s="1">
        <v>0</v>
      </c>
      <c r="K216" s="1">
        <v>0</v>
      </c>
    </row>
    <row r="217" spans="3:11" s="25" customFormat="1" ht="17.25" customHeight="1" x14ac:dyDescent="0.25">
      <c r="C217" s="126"/>
      <c r="D217" s="205"/>
      <c r="E217" s="127"/>
      <c r="F217" s="127"/>
      <c r="G217" s="127"/>
      <c r="H217" s="2" t="s">
        <v>190</v>
      </c>
      <c r="I217" s="1">
        <v>0</v>
      </c>
      <c r="J217" s="1">
        <v>0</v>
      </c>
      <c r="K217" s="1">
        <v>0</v>
      </c>
    </row>
    <row r="218" spans="3:11" s="25" customFormat="1" ht="17.25" hidden="1" customHeight="1" x14ac:dyDescent="0.25">
      <c r="C218" s="124" t="s">
        <v>873</v>
      </c>
      <c r="D218" s="205" t="s">
        <v>876</v>
      </c>
      <c r="E218" s="127" t="s">
        <v>286</v>
      </c>
      <c r="F218" s="127">
        <v>2021</v>
      </c>
      <c r="G218" s="127">
        <v>2021</v>
      </c>
      <c r="H218" s="2" t="s">
        <v>297</v>
      </c>
      <c r="I218" s="1">
        <f>SUM(I219)</f>
        <v>0</v>
      </c>
      <c r="J218" s="1">
        <f t="shared" ref="J218:K218" si="22">SUM(J219)</f>
        <v>0</v>
      </c>
      <c r="K218" s="1">
        <f t="shared" si="22"/>
        <v>0</v>
      </c>
    </row>
    <row r="219" spans="3:11" s="25" customFormat="1" ht="17.25" hidden="1" customHeight="1" x14ac:dyDescent="0.25">
      <c r="C219" s="125"/>
      <c r="D219" s="205"/>
      <c r="E219" s="127"/>
      <c r="F219" s="127"/>
      <c r="G219" s="127"/>
      <c r="H219" s="2" t="s">
        <v>298</v>
      </c>
      <c r="I219" s="1"/>
      <c r="J219" s="1"/>
      <c r="K219" s="13"/>
    </row>
    <row r="220" spans="3:11" s="25" customFormat="1" ht="17.25" hidden="1" customHeight="1" x14ac:dyDescent="0.25">
      <c r="C220" s="125"/>
      <c r="D220" s="205"/>
      <c r="E220" s="127"/>
      <c r="F220" s="127"/>
      <c r="G220" s="127"/>
      <c r="H220" s="2" t="s">
        <v>299</v>
      </c>
      <c r="I220" s="1">
        <v>0</v>
      </c>
      <c r="J220" s="1">
        <v>0</v>
      </c>
      <c r="K220" s="13"/>
    </row>
    <row r="221" spans="3:11" s="25" customFormat="1" ht="17.25" hidden="1" customHeight="1" x14ac:dyDescent="0.25">
      <c r="C221" s="125"/>
      <c r="D221" s="205"/>
      <c r="E221" s="127"/>
      <c r="F221" s="127"/>
      <c r="G221" s="127"/>
      <c r="H221" s="2" t="s">
        <v>300</v>
      </c>
      <c r="I221" s="1">
        <v>0</v>
      </c>
      <c r="J221" s="1">
        <v>0</v>
      </c>
      <c r="K221" s="13"/>
    </row>
    <row r="222" spans="3:11" s="25" customFormat="1" ht="17.25" hidden="1" customHeight="1" x14ac:dyDescent="0.25">
      <c r="C222" s="126"/>
      <c r="D222" s="205"/>
      <c r="E222" s="127"/>
      <c r="F222" s="127"/>
      <c r="G222" s="127"/>
      <c r="H222" s="2" t="s">
        <v>190</v>
      </c>
      <c r="I222" s="1">
        <v>0</v>
      </c>
      <c r="J222" s="1">
        <v>0</v>
      </c>
      <c r="K222" s="13"/>
    </row>
    <row r="223" spans="3:11" s="25" customFormat="1" ht="17.25" hidden="1" customHeight="1" x14ac:dyDescent="0.25">
      <c r="C223" s="124" t="s">
        <v>874</v>
      </c>
      <c r="D223" s="205" t="s">
        <v>877</v>
      </c>
      <c r="E223" s="127" t="s">
        <v>286</v>
      </c>
      <c r="F223" s="127">
        <v>2021</v>
      </c>
      <c r="G223" s="127">
        <v>2021</v>
      </c>
      <c r="H223" s="2" t="s">
        <v>297</v>
      </c>
      <c r="I223" s="1">
        <f>SUM(I224)</f>
        <v>0</v>
      </c>
      <c r="J223" s="1">
        <f t="shared" ref="J223" si="23">SUM(J224)</f>
        <v>0</v>
      </c>
      <c r="K223" s="13"/>
    </row>
    <row r="224" spans="3:11" s="25" customFormat="1" ht="17.25" hidden="1" customHeight="1" x14ac:dyDescent="0.25">
      <c r="C224" s="125"/>
      <c r="D224" s="205"/>
      <c r="E224" s="127"/>
      <c r="F224" s="127"/>
      <c r="G224" s="127"/>
      <c r="H224" s="2" t="s">
        <v>298</v>
      </c>
      <c r="I224" s="1"/>
      <c r="J224" s="1"/>
      <c r="K224" s="13"/>
    </row>
    <row r="225" spans="3:11" s="25" customFormat="1" ht="17.25" hidden="1" customHeight="1" x14ac:dyDescent="0.25">
      <c r="C225" s="125"/>
      <c r="D225" s="205"/>
      <c r="E225" s="127"/>
      <c r="F225" s="127"/>
      <c r="G225" s="127"/>
      <c r="H225" s="2" t="s">
        <v>299</v>
      </c>
      <c r="I225" s="1">
        <v>0</v>
      </c>
      <c r="J225" s="1">
        <v>0</v>
      </c>
      <c r="K225" s="13"/>
    </row>
    <row r="226" spans="3:11" s="25" customFormat="1" ht="17.25" hidden="1" customHeight="1" x14ac:dyDescent="0.25">
      <c r="C226" s="125"/>
      <c r="D226" s="205"/>
      <c r="E226" s="127"/>
      <c r="F226" s="127"/>
      <c r="G226" s="127"/>
      <c r="H226" s="2" t="s">
        <v>300</v>
      </c>
      <c r="I226" s="1">
        <v>0</v>
      </c>
      <c r="J226" s="1">
        <v>0</v>
      </c>
      <c r="K226" s="13"/>
    </row>
    <row r="227" spans="3:11" s="25" customFormat="1" ht="17.25" hidden="1" customHeight="1" x14ac:dyDescent="0.25">
      <c r="C227" s="126"/>
      <c r="D227" s="205"/>
      <c r="E227" s="127"/>
      <c r="F227" s="127"/>
      <c r="G227" s="127"/>
      <c r="H227" s="2" t="s">
        <v>190</v>
      </c>
      <c r="I227" s="1">
        <v>0</v>
      </c>
      <c r="J227" s="1">
        <v>0</v>
      </c>
      <c r="K227" s="13"/>
    </row>
    <row r="228" spans="3:11" s="25" customFormat="1" ht="15.75" customHeight="1" x14ac:dyDescent="0.25">
      <c r="C228" s="124" t="s">
        <v>878</v>
      </c>
      <c r="D228" s="174" t="s">
        <v>879</v>
      </c>
      <c r="E228" s="103" t="s">
        <v>286</v>
      </c>
      <c r="F228" s="103">
        <v>2021</v>
      </c>
      <c r="G228" s="127">
        <v>2021</v>
      </c>
      <c r="H228" s="2" t="s">
        <v>297</v>
      </c>
      <c r="I228" s="1">
        <f>SUM(I229)</f>
        <v>297</v>
      </c>
      <c r="J228" s="1">
        <f t="shared" ref="J228:K228" si="24">SUM(J229)</f>
        <v>0</v>
      </c>
      <c r="K228" s="1">
        <f t="shared" si="24"/>
        <v>0</v>
      </c>
    </row>
    <row r="229" spans="3:11" s="25" customFormat="1" ht="15.75" customHeight="1" x14ac:dyDescent="0.25">
      <c r="C229" s="125"/>
      <c r="D229" s="190"/>
      <c r="E229" s="104"/>
      <c r="F229" s="104"/>
      <c r="G229" s="127"/>
      <c r="H229" s="2" t="s">
        <v>298</v>
      </c>
      <c r="I229" s="1">
        <v>297</v>
      </c>
      <c r="J229" s="1">
        <v>0</v>
      </c>
      <c r="K229" s="1">
        <v>0</v>
      </c>
    </row>
    <row r="230" spans="3:11" s="25" customFormat="1" ht="15.75" customHeight="1" x14ac:dyDescent="0.25">
      <c r="C230" s="125"/>
      <c r="D230" s="190"/>
      <c r="E230" s="104"/>
      <c r="F230" s="104"/>
      <c r="G230" s="127"/>
      <c r="H230" s="2" t="s">
        <v>299</v>
      </c>
      <c r="I230" s="1">
        <v>0</v>
      </c>
      <c r="J230" s="1">
        <v>0</v>
      </c>
      <c r="K230" s="1">
        <v>0</v>
      </c>
    </row>
    <row r="231" spans="3:11" s="25" customFormat="1" ht="15.75" customHeight="1" x14ac:dyDescent="0.25">
      <c r="C231" s="125"/>
      <c r="D231" s="190"/>
      <c r="E231" s="104"/>
      <c r="F231" s="104"/>
      <c r="G231" s="127"/>
      <c r="H231" s="2" t="s">
        <v>300</v>
      </c>
      <c r="I231" s="1">
        <v>0</v>
      </c>
      <c r="J231" s="1">
        <v>0</v>
      </c>
      <c r="K231" s="1">
        <v>0</v>
      </c>
    </row>
    <row r="232" spans="3:11" s="25" customFormat="1" ht="15.75" customHeight="1" x14ac:dyDescent="0.25">
      <c r="C232" s="126"/>
      <c r="D232" s="191"/>
      <c r="E232" s="105"/>
      <c r="F232" s="105"/>
      <c r="G232" s="127"/>
      <c r="H232" s="2" t="s">
        <v>190</v>
      </c>
      <c r="I232" s="1">
        <v>0</v>
      </c>
      <c r="J232" s="1">
        <v>0</v>
      </c>
      <c r="K232" s="1">
        <v>0</v>
      </c>
    </row>
    <row r="233" spans="3:11" s="25" customFormat="1" ht="15.75" customHeight="1" x14ac:dyDescent="0.25">
      <c r="C233" s="124" t="s">
        <v>880</v>
      </c>
      <c r="D233" s="174" t="s">
        <v>881</v>
      </c>
      <c r="E233" s="103" t="s">
        <v>286</v>
      </c>
      <c r="F233" s="103">
        <v>2022</v>
      </c>
      <c r="G233" s="127">
        <v>2023</v>
      </c>
      <c r="H233" s="2" t="s">
        <v>297</v>
      </c>
      <c r="I233" s="1">
        <f>SUM(I234)</f>
        <v>0</v>
      </c>
      <c r="J233" s="1">
        <f t="shared" ref="J233:K233" si="25">SUM(J234)</f>
        <v>330</v>
      </c>
      <c r="K233" s="1">
        <f t="shared" si="25"/>
        <v>330</v>
      </c>
    </row>
    <row r="234" spans="3:11" s="25" customFormat="1" ht="15.75" customHeight="1" x14ac:dyDescent="0.25">
      <c r="C234" s="125"/>
      <c r="D234" s="190"/>
      <c r="E234" s="104"/>
      <c r="F234" s="104"/>
      <c r="G234" s="127"/>
      <c r="H234" s="2" t="s">
        <v>298</v>
      </c>
      <c r="I234" s="1"/>
      <c r="J234" s="1">
        <v>330</v>
      </c>
      <c r="K234" s="1">
        <v>330</v>
      </c>
    </row>
    <row r="235" spans="3:11" s="25" customFormat="1" ht="15.75" customHeight="1" x14ac:dyDescent="0.25">
      <c r="C235" s="125"/>
      <c r="D235" s="190"/>
      <c r="E235" s="104"/>
      <c r="F235" s="104"/>
      <c r="G235" s="127"/>
      <c r="H235" s="2" t="s">
        <v>299</v>
      </c>
      <c r="I235" s="1">
        <v>0</v>
      </c>
      <c r="J235" s="1">
        <v>0</v>
      </c>
      <c r="K235" s="1">
        <v>0</v>
      </c>
    </row>
    <row r="236" spans="3:11" s="25" customFormat="1" ht="15.75" customHeight="1" x14ac:dyDescent="0.25">
      <c r="C236" s="125"/>
      <c r="D236" s="190"/>
      <c r="E236" s="104"/>
      <c r="F236" s="104"/>
      <c r="G236" s="127"/>
      <c r="H236" s="2" t="s">
        <v>300</v>
      </c>
      <c r="I236" s="1">
        <v>0</v>
      </c>
      <c r="J236" s="1">
        <v>0</v>
      </c>
      <c r="K236" s="1">
        <v>0</v>
      </c>
    </row>
    <row r="237" spans="3:11" s="25" customFormat="1" ht="15.75" customHeight="1" x14ac:dyDescent="0.25">
      <c r="C237" s="126"/>
      <c r="D237" s="191"/>
      <c r="E237" s="105"/>
      <c r="F237" s="105"/>
      <c r="G237" s="127"/>
      <c r="H237" s="2" t="s">
        <v>190</v>
      </c>
      <c r="I237" s="1">
        <v>0</v>
      </c>
      <c r="J237" s="1">
        <v>0</v>
      </c>
      <c r="K237" s="1">
        <v>0</v>
      </c>
    </row>
    <row r="238" spans="3:11" s="25" customFormat="1" ht="15.75" customHeight="1" x14ac:dyDescent="0.25">
      <c r="C238" s="124" t="s">
        <v>967</v>
      </c>
      <c r="D238" s="174" t="s">
        <v>968</v>
      </c>
      <c r="E238" s="103" t="s">
        <v>286</v>
      </c>
      <c r="F238" s="103">
        <v>2021</v>
      </c>
      <c r="G238" s="127">
        <v>2021</v>
      </c>
      <c r="H238" s="2" t="s">
        <v>297</v>
      </c>
      <c r="I238" s="1">
        <f>SUM(I239)</f>
        <v>795.1</v>
      </c>
      <c r="J238" s="1">
        <f t="shared" ref="J238:K238" si="26">SUM(J239)</f>
        <v>0</v>
      </c>
      <c r="K238" s="1">
        <f t="shared" si="26"/>
        <v>0</v>
      </c>
    </row>
    <row r="239" spans="3:11" s="25" customFormat="1" ht="15.75" customHeight="1" x14ac:dyDescent="0.25">
      <c r="C239" s="125"/>
      <c r="D239" s="190"/>
      <c r="E239" s="104"/>
      <c r="F239" s="104"/>
      <c r="G239" s="127"/>
      <c r="H239" s="2" t="s">
        <v>298</v>
      </c>
      <c r="I239" s="1">
        <v>795.1</v>
      </c>
      <c r="J239" s="1">
        <v>0</v>
      </c>
      <c r="K239" s="1">
        <v>0</v>
      </c>
    </row>
    <row r="240" spans="3:11" s="25" customFormat="1" ht="15.75" customHeight="1" x14ac:dyDescent="0.25">
      <c r="C240" s="125"/>
      <c r="D240" s="190"/>
      <c r="E240" s="104"/>
      <c r="F240" s="104"/>
      <c r="G240" s="127"/>
      <c r="H240" s="2" t="s">
        <v>299</v>
      </c>
      <c r="I240" s="1">
        <v>0</v>
      </c>
      <c r="J240" s="1">
        <v>0</v>
      </c>
      <c r="K240" s="1">
        <v>0</v>
      </c>
    </row>
    <row r="241" spans="3:11" s="25" customFormat="1" ht="15.75" customHeight="1" x14ac:dyDescent="0.25">
      <c r="C241" s="125"/>
      <c r="D241" s="190"/>
      <c r="E241" s="104"/>
      <c r="F241" s="104"/>
      <c r="G241" s="127"/>
      <c r="H241" s="2" t="s">
        <v>300</v>
      </c>
      <c r="I241" s="1">
        <v>0</v>
      </c>
      <c r="J241" s="1">
        <v>0</v>
      </c>
      <c r="K241" s="1">
        <v>0</v>
      </c>
    </row>
    <row r="242" spans="3:11" s="25" customFormat="1" ht="15.75" customHeight="1" x14ac:dyDescent="0.25">
      <c r="C242" s="126"/>
      <c r="D242" s="191"/>
      <c r="E242" s="105"/>
      <c r="F242" s="105"/>
      <c r="G242" s="127"/>
      <c r="H242" s="2" t="s">
        <v>190</v>
      </c>
      <c r="I242" s="1">
        <v>0</v>
      </c>
      <c r="J242" s="1">
        <v>0</v>
      </c>
      <c r="K242" s="1">
        <v>0</v>
      </c>
    </row>
    <row r="243" spans="3:11" s="20" customFormat="1" ht="18.75" customHeight="1" x14ac:dyDescent="0.25">
      <c r="C243" s="94" t="s">
        <v>321</v>
      </c>
      <c r="D243" s="155" t="s">
        <v>496</v>
      </c>
      <c r="E243" s="142" t="s">
        <v>311</v>
      </c>
      <c r="F243" s="142">
        <v>2021</v>
      </c>
      <c r="G243" s="142">
        <v>2023</v>
      </c>
      <c r="H243" s="69" t="s">
        <v>297</v>
      </c>
      <c r="I243" s="3">
        <f>I244+I245+I246+I247</f>
        <v>2133</v>
      </c>
      <c r="J243" s="3">
        <f>J244+J245+J246+J247</f>
        <v>2270</v>
      </c>
      <c r="K243" s="3">
        <f>K244+K245+K246+K247</f>
        <v>2270</v>
      </c>
    </row>
    <row r="244" spans="3:11" s="20" customFormat="1" ht="18.75" customHeight="1" x14ac:dyDescent="0.25">
      <c r="C244" s="95"/>
      <c r="D244" s="155"/>
      <c r="E244" s="142"/>
      <c r="F244" s="142"/>
      <c r="G244" s="142"/>
      <c r="H244" s="69" t="s">
        <v>298</v>
      </c>
      <c r="I244" s="3">
        <f>I249+I254+I259+I264+I269+I274+I279+I284</f>
        <v>2133</v>
      </c>
      <c r="J244" s="3">
        <f>J249+J254+J259+J264+J274+J279+J284</f>
        <v>2270</v>
      </c>
      <c r="K244" s="3">
        <f>K249+K254+K259+K264+K274+K279+K284</f>
        <v>2270</v>
      </c>
    </row>
    <row r="245" spans="3:11" s="20" customFormat="1" ht="18.75" customHeight="1" x14ac:dyDescent="0.25">
      <c r="C245" s="95"/>
      <c r="D245" s="155"/>
      <c r="E245" s="142"/>
      <c r="F245" s="142"/>
      <c r="G245" s="142"/>
      <c r="H245" s="69" t="s">
        <v>299</v>
      </c>
      <c r="I245" s="3">
        <f>I250+I255+I260+I265+I270+I275+I280+I285</f>
        <v>0</v>
      </c>
      <c r="J245" s="3">
        <f t="shared" ref="J245:K247" si="27">J250+J255+J260+J265</f>
        <v>0</v>
      </c>
      <c r="K245" s="3">
        <f t="shared" si="27"/>
        <v>0</v>
      </c>
    </row>
    <row r="246" spans="3:11" s="20" customFormat="1" ht="18.75" customHeight="1" x14ac:dyDescent="0.25">
      <c r="C246" s="95"/>
      <c r="D246" s="155"/>
      <c r="E246" s="142"/>
      <c r="F246" s="142"/>
      <c r="G246" s="142"/>
      <c r="H246" s="69" t="s">
        <v>300</v>
      </c>
      <c r="I246" s="3">
        <f>I251+I256+I261+I266+I271+I276+I281+I286</f>
        <v>0</v>
      </c>
      <c r="J246" s="3">
        <f t="shared" si="27"/>
        <v>0</v>
      </c>
      <c r="K246" s="3">
        <f t="shared" si="27"/>
        <v>0</v>
      </c>
    </row>
    <row r="247" spans="3:11" s="20" customFormat="1" ht="18.75" customHeight="1" x14ac:dyDescent="0.25">
      <c r="C247" s="96"/>
      <c r="D247" s="155"/>
      <c r="E247" s="142"/>
      <c r="F247" s="142"/>
      <c r="G247" s="142"/>
      <c r="H247" s="69" t="s">
        <v>190</v>
      </c>
      <c r="I247" s="3">
        <f>I252+I257</f>
        <v>0</v>
      </c>
      <c r="J247" s="3">
        <f t="shared" si="27"/>
        <v>0</v>
      </c>
      <c r="K247" s="3">
        <f t="shared" si="27"/>
        <v>0</v>
      </c>
    </row>
    <row r="248" spans="3:11" s="20" customFormat="1" ht="19.5" customHeight="1" x14ac:dyDescent="0.25">
      <c r="C248" s="81" t="s">
        <v>185</v>
      </c>
      <c r="D248" s="155" t="s">
        <v>576</v>
      </c>
      <c r="E248" s="103" t="s">
        <v>49</v>
      </c>
      <c r="F248" s="142">
        <v>2021</v>
      </c>
      <c r="G248" s="142">
        <v>2023</v>
      </c>
      <c r="H248" s="2" t="s">
        <v>297</v>
      </c>
      <c r="I248" s="1">
        <f>SUM(I249)</f>
        <v>198</v>
      </c>
      <c r="J248" s="1">
        <f t="shared" ref="J248:K248" si="28">SUM(J249)</f>
        <v>120</v>
      </c>
      <c r="K248" s="1">
        <f t="shared" si="28"/>
        <v>220</v>
      </c>
    </row>
    <row r="249" spans="3:11" s="20" customFormat="1" ht="15" customHeight="1" x14ac:dyDescent="0.25">
      <c r="C249" s="81"/>
      <c r="D249" s="155"/>
      <c r="E249" s="104"/>
      <c r="F249" s="142"/>
      <c r="G249" s="142"/>
      <c r="H249" s="2" t="s">
        <v>298</v>
      </c>
      <c r="I249" s="1">
        <v>198</v>
      </c>
      <c r="J249" s="1">
        <v>120</v>
      </c>
      <c r="K249" s="1">
        <v>220</v>
      </c>
    </row>
    <row r="250" spans="3:11" s="20" customFormat="1" ht="14.25" customHeight="1" x14ac:dyDescent="0.25">
      <c r="C250" s="81"/>
      <c r="D250" s="155"/>
      <c r="E250" s="104"/>
      <c r="F250" s="142"/>
      <c r="G250" s="142"/>
      <c r="H250" s="2" t="s">
        <v>299</v>
      </c>
      <c r="I250" s="1">
        <v>0</v>
      </c>
      <c r="J250" s="1">
        <v>0</v>
      </c>
      <c r="K250" s="1">
        <v>0</v>
      </c>
    </row>
    <row r="251" spans="3:11" s="20" customFormat="1" x14ac:dyDescent="0.25">
      <c r="C251" s="81"/>
      <c r="D251" s="155"/>
      <c r="E251" s="104"/>
      <c r="F251" s="142"/>
      <c r="G251" s="142"/>
      <c r="H251" s="2" t="s">
        <v>300</v>
      </c>
      <c r="I251" s="1">
        <v>0</v>
      </c>
      <c r="J251" s="1">
        <v>0</v>
      </c>
      <c r="K251" s="1">
        <v>0</v>
      </c>
    </row>
    <row r="252" spans="3:11" s="20" customFormat="1" ht="18.75" customHeight="1" x14ac:dyDescent="0.25">
      <c r="C252" s="81"/>
      <c r="D252" s="155"/>
      <c r="E252" s="105"/>
      <c r="F252" s="142"/>
      <c r="G252" s="142"/>
      <c r="H252" s="2" t="s">
        <v>190</v>
      </c>
      <c r="I252" s="1">
        <v>0</v>
      </c>
      <c r="J252" s="1">
        <v>0</v>
      </c>
      <c r="K252" s="1">
        <v>0</v>
      </c>
    </row>
    <row r="253" spans="3:11" s="20" customFormat="1" ht="15" customHeight="1" x14ac:dyDescent="0.25">
      <c r="C253" s="81" t="s">
        <v>186</v>
      </c>
      <c r="D253" s="205" t="s">
        <v>50</v>
      </c>
      <c r="E253" s="103" t="s">
        <v>49</v>
      </c>
      <c r="F253" s="127">
        <v>2022</v>
      </c>
      <c r="G253" s="127">
        <v>2022</v>
      </c>
      <c r="H253" s="2" t="s">
        <v>297</v>
      </c>
      <c r="I253" s="1">
        <v>0</v>
      </c>
      <c r="J253" s="1">
        <f>SUM(J254)</f>
        <v>100</v>
      </c>
      <c r="K253" s="1">
        <f>SUM(K254)</f>
        <v>0</v>
      </c>
    </row>
    <row r="254" spans="3:11" s="20" customFormat="1" ht="15" customHeight="1" x14ac:dyDescent="0.25">
      <c r="C254" s="81"/>
      <c r="D254" s="205"/>
      <c r="E254" s="104"/>
      <c r="F254" s="127"/>
      <c r="G254" s="127"/>
      <c r="H254" s="2" t="s">
        <v>298</v>
      </c>
      <c r="I254" s="1">
        <v>0</v>
      </c>
      <c r="J254" s="1">
        <v>100</v>
      </c>
      <c r="K254" s="1">
        <v>0</v>
      </c>
    </row>
    <row r="255" spans="3:11" s="20" customFormat="1" ht="15" customHeight="1" x14ac:dyDescent="0.25">
      <c r="C255" s="81"/>
      <c r="D255" s="205"/>
      <c r="E255" s="104"/>
      <c r="F255" s="127"/>
      <c r="G255" s="127"/>
      <c r="H255" s="2" t="s">
        <v>299</v>
      </c>
      <c r="I255" s="1">
        <v>0</v>
      </c>
      <c r="J255" s="1">
        <v>0</v>
      </c>
      <c r="K255" s="1">
        <v>0</v>
      </c>
    </row>
    <row r="256" spans="3:11" s="20" customFormat="1" x14ac:dyDescent="0.25">
      <c r="C256" s="81"/>
      <c r="D256" s="205"/>
      <c r="E256" s="104"/>
      <c r="F256" s="127"/>
      <c r="G256" s="127"/>
      <c r="H256" s="2" t="s">
        <v>300</v>
      </c>
      <c r="I256" s="1">
        <v>0</v>
      </c>
      <c r="J256" s="1">
        <v>0</v>
      </c>
      <c r="K256" s="1">
        <v>0</v>
      </c>
    </row>
    <row r="257" spans="3:11" s="20" customFormat="1" x14ac:dyDescent="0.25">
      <c r="C257" s="81"/>
      <c r="D257" s="205"/>
      <c r="E257" s="105"/>
      <c r="F257" s="127"/>
      <c r="G257" s="127"/>
      <c r="H257" s="2" t="s">
        <v>190</v>
      </c>
      <c r="I257" s="1">
        <v>0</v>
      </c>
      <c r="J257" s="1">
        <v>0</v>
      </c>
      <c r="K257" s="1">
        <v>0</v>
      </c>
    </row>
    <row r="258" spans="3:11" s="20" customFormat="1" ht="17.25" customHeight="1" x14ac:dyDescent="0.25">
      <c r="C258" s="81" t="s">
        <v>278</v>
      </c>
      <c r="D258" s="97" t="s">
        <v>577</v>
      </c>
      <c r="E258" s="103" t="s">
        <v>4</v>
      </c>
      <c r="F258" s="127">
        <v>2021</v>
      </c>
      <c r="G258" s="127">
        <v>2023</v>
      </c>
      <c r="H258" s="2" t="s">
        <v>297</v>
      </c>
      <c r="I258" s="1">
        <f>SUM(I259)</f>
        <v>135</v>
      </c>
      <c r="J258" s="1">
        <f t="shared" ref="J258:K258" si="29">SUM(J259)</f>
        <v>150</v>
      </c>
      <c r="K258" s="1">
        <f t="shared" si="29"/>
        <v>150</v>
      </c>
    </row>
    <row r="259" spans="3:11" s="20" customFormat="1" ht="15.75" customHeight="1" x14ac:dyDescent="0.25">
      <c r="C259" s="81"/>
      <c r="D259" s="98"/>
      <c r="E259" s="104"/>
      <c r="F259" s="127"/>
      <c r="G259" s="127"/>
      <c r="H259" s="2" t="s">
        <v>298</v>
      </c>
      <c r="I259" s="1">
        <v>135</v>
      </c>
      <c r="J259" s="1">
        <v>150</v>
      </c>
      <c r="K259" s="1">
        <v>150</v>
      </c>
    </row>
    <row r="260" spans="3:11" s="20" customFormat="1" ht="17.25" customHeight="1" x14ac:dyDescent="0.25">
      <c r="C260" s="81"/>
      <c r="D260" s="98"/>
      <c r="E260" s="104"/>
      <c r="F260" s="127"/>
      <c r="G260" s="127"/>
      <c r="H260" s="2" t="s">
        <v>299</v>
      </c>
      <c r="I260" s="1">
        <v>0</v>
      </c>
      <c r="J260" s="1">
        <v>0</v>
      </c>
      <c r="K260" s="1">
        <v>0</v>
      </c>
    </row>
    <row r="261" spans="3:11" s="20" customFormat="1" ht="17.25" customHeight="1" x14ac:dyDescent="0.25">
      <c r="C261" s="81"/>
      <c r="D261" s="98"/>
      <c r="E261" s="104"/>
      <c r="F261" s="127"/>
      <c r="G261" s="127"/>
      <c r="H261" s="2" t="s">
        <v>300</v>
      </c>
      <c r="I261" s="1">
        <v>0</v>
      </c>
      <c r="J261" s="1">
        <v>0</v>
      </c>
      <c r="K261" s="1">
        <v>0</v>
      </c>
    </row>
    <row r="262" spans="3:11" s="20" customFormat="1" ht="24.75" customHeight="1" x14ac:dyDescent="0.25">
      <c r="C262" s="81"/>
      <c r="D262" s="99"/>
      <c r="E262" s="105"/>
      <c r="F262" s="127"/>
      <c r="G262" s="127"/>
      <c r="H262" s="2" t="s">
        <v>190</v>
      </c>
      <c r="I262" s="1">
        <v>0</v>
      </c>
      <c r="J262" s="1">
        <v>0</v>
      </c>
      <c r="K262" s="1">
        <v>0</v>
      </c>
    </row>
    <row r="263" spans="3:11" s="20" customFormat="1" ht="18" customHeight="1" x14ac:dyDescent="0.25">
      <c r="C263" s="81" t="s">
        <v>244</v>
      </c>
      <c r="D263" s="97" t="s">
        <v>644</v>
      </c>
      <c r="E263" s="103" t="s">
        <v>5</v>
      </c>
      <c r="F263" s="103">
        <v>2022</v>
      </c>
      <c r="G263" s="103">
        <v>2023</v>
      </c>
      <c r="H263" s="2" t="s">
        <v>297</v>
      </c>
      <c r="I263" s="1">
        <v>0</v>
      </c>
      <c r="J263" s="1">
        <f>SUM(J264)</f>
        <v>300</v>
      </c>
      <c r="K263" s="1">
        <f>SUM(K264)</f>
        <v>300</v>
      </c>
    </row>
    <row r="264" spans="3:11" s="20" customFormat="1" x14ac:dyDescent="0.25">
      <c r="C264" s="81"/>
      <c r="D264" s="98"/>
      <c r="E264" s="104"/>
      <c r="F264" s="104"/>
      <c r="G264" s="104"/>
      <c r="H264" s="2" t="s">
        <v>298</v>
      </c>
      <c r="I264" s="1">
        <v>0</v>
      </c>
      <c r="J264" s="1">
        <v>300</v>
      </c>
      <c r="K264" s="1">
        <v>300</v>
      </c>
    </row>
    <row r="265" spans="3:11" s="20" customFormat="1" x14ac:dyDescent="0.25">
      <c r="C265" s="81"/>
      <c r="D265" s="98"/>
      <c r="E265" s="104"/>
      <c r="F265" s="104"/>
      <c r="G265" s="104"/>
      <c r="H265" s="2" t="s">
        <v>299</v>
      </c>
      <c r="I265" s="1">
        <v>0</v>
      </c>
      <c r="J265" s="1">
        <v>0</v>
      </c>
      <c r="K265" s="1">
        <v>0</v>
      </c>
    </row>
    <row r="266" spans="3:11" s="20" customFormat="1" x14ac:dyDescent="0.25">
      <c r="C266" s="81"/>
      <c r="D266" s="98"/>
      <c r="E266" s="104"/>
      <c r="F266" s="104"/>
      <c r="G266" s="104"/>
      <c r="H266" s="2" t="s">
        <v>300</v>
      </c>
      <c r="I266" s="1">
        <v>0</v>
      </c>
      <c r="J266" s="1">
        <v>0</v>
      </c>
      <c r="K266" s="1">
        <v>0</v>
      </c>
    </row>
    <row r="267" spans="3:11" s="20" customFormat="1" ht="15.75" customHeight="1" x14ac:dyDescent="0.25">
      <c r="C267" s="81"/>
      <c r="D267" s="99"/>
      <c r="E267" s="105"/>
      <c r="F267" s="105"/>
      <c r="G267" s="105"/>
      <c r="H267" s="2" t="s">
        <v>190</v>
      </c>
      <c r="I267" s="1">
        <v>0</v>
      </c>
      <c r="J267" s="1">
        <v>0</v>
      </c>
      <c r="K267" s="1">
        <v>0</v>
      </c>
    </row>
    <row r="268" spans="3:11" s="20" customFormat="1" ht="17.25" customHeight="1" x14ac:dyDescent="0.25">
      <c r="C268" s="81" t="s">
        <v>263</v>
      </c>
      <c r="D268" s="205" t="s">
        <v>645</v>
      </c>
      <c r="E268" s="103" t="s">
        <v>184</v>
      </c>
      <c r="F268" s="127">
        <v>2021</v>
      </c>
      <c r="G268" s="127">
        <v>2021</v>
      </c>
      <c r="H268" s="2" t="s">
        <v>297</v>
      </c>
      <c r="I268" s="1">
        <f>I269+I270+I271+I272</f>
        <v>270</v>
      </c>
      <c r="J268" s="1">
        <f>J269+J270+J271+J272</f>
        <v>0</v>
      </c>
      <c r="K268" s="1">
        <f>K269+K270+K271+K272</f>
        <v>0</v>
      </c>
    </row>
    <row r="269" spans="3:11" s="20" customFormat="1" ht="15.75" customHeight="1" x14ac:dyDescent="0.25">
      <c r="C269" s="81"/>
      <c r="D269" s="205"/>
      <c r="E269" s="104"/>
      <c r="F269" s="127"/>
      <c r="G269" s="127"/>
      <c r="H269" s="2" t="s">
        <v>298</v>
      </c>
      <c r="I269" s="1">
        <v>270</v>
      </c>
      <c r="J269" s="1">
        <v>0</v>
      </c>
      <c r="K269" s="1">
        <v>0</v>
      </c>
    </row>
    <row r="270" spans="3:11" s="20" customFormat="1" ht="17.25" customHeight="1" x14ac:dyDescent="0.25">
      <c r="C270" s="81"/>
      <c r="D270" s="205"/>
      <c r="E270" s="104"/>
      <c r="F270" s="127"/>
      <c r="G270" s="127"/>
      <c r="H270" s="2" t="s">
        <v>299</v>
      </c>
      <c r="I270" s="1">
        <v>0</v>
      </c>
      <c r="J270" s="1">
        <v>0</v>
      </c>
      <c r="K270" s="1">
        <v>0</v>
      </c>
    </row>
    <row r="271" spans="3:11" s="20" customFormat="1" ht="17.25" customHeight="1" x14ac:dyDescent="0.25">
      <c r="C271" s="81"/>
      <c r="D271" s="205"/>
      <c r="E271" s="104"/>
      <c r="F271" s="127"/>
      <c r="G271" s="127"/>
      <c r="H271" s="2" t="s">
        <v>300</v>
      </c>
      <c r="I271" s="1">
        <v>0</v>
      </c>
      <c r="J271" s="1">
        <v>0</v>
      </c>
      <c r="K271" s="1">
        <v>0</v>
      </c>
    </row>
    <row r="272" spans="3:11" s="20" customFormat="1" ht="17.25" customHeight="1" x14ac:dyDescent="0.25">
      <c r="C272" s="81"/>
      <c r="D272" s="205"/>
      <c r="E272" s="105"/>
      <c r="F272" s="127"/>
      <c r="G272" s="127"/>
      <c r="H272" s="2" t="s">
        <v>190</v>
      </c>
      <c r="I272" s="1">
        <v>0</v>
      </c>
      <c r="J272" s="1">
        <v>0</v>
      </c>
      <c r="K272" s="1">
        <v>0</v>
      </c>
    </row>
    <row r="273" spans="3:11" s="20" customFormat="1" ht="17.25" customHeight="1" x14ac:dyDescent="0.25">
      <c r="C273" s="81" t="s">
        <v>262</v>
      </c>
      <c r="D273" s="205" t="s">
        <v>646</v>
      </c>
      <c r="E273" s="103" t="s">
        <v>414</v>
      </c>
      <c r="F273" s="127">
        <v>2021</v>
      </c>
      <c r="G273" s="127">
        <v>2023</v>
      </c>
      <c r="H273" s="2" t="s">
        <v>297</v>
      </c>
      <c r="I273" s="1">
        <f>I274+I275+I276+I277</f>
        <v>450</v>
      </c>
      <c r="J273" s="1">
        <f t="shared" ref="J273:K273" si="30">J274+J275+J276+J277</f>
        <v>500</v>
      </c>
      <c r="K273" s="1">
        <f t="shared" si="30"/>
        <v>500</v>
      </c>
    </row>
    <row r="274" spans="3:11" s="20" customFormat="1" ht="15.75" customHeight="1" x14ac:dyDescent="0.25">
      <c r="C274" s="81"/>
      <c r="D274" s="205"/>
      <c r="E274" s="104"/>
      <c r="F274" s="127"/>
      <c r="G274" s="127"/>
      <c r="H274" s="2" t="s">
        <v>298</v>
      </c>
      <c r="I274" s="1">
        <v>450</v>
      </c>
      <c r="J274" s="1">
        <v>500</v>
      </c>
      <c r="K274" s="1">
        <v>500</v>
      </c>
    </row>
    <row r="275" spans="3:11" s="20" customFormat="1" ht="17.25" customHeight="1" x14ac:dyDescent="0.25">
      <c r="C275" s="81"/>
      <c r="D275" s="205"/>
      <c r="E275" s="104"/>
      <c r="F275" s="127"/>
      <c r="G275" s="127"/>
      <c r="H275" s="2" t="s">
        <v>299</v>
      </c>
      <c r="I275" s="1">
        <v>0</v>
      </c>
      <c r="J275" s="1">
        <v>0</v>
      </c>
      <c r="K275" s="1">
        <v>0</v>
      </c>
    </row>
    <row r="276" spans="3:11" s="20" customFormat="1" ht="17.25" customHeight="1" x14ac:dyDescent="0.25">
      <c r="C276" s="81"/>
      <c r="D276" s="205"/>
      <c r="E276" s="104"/>
      <c r="F276" s="127"/>
      <c r="G276" s="127"/>
      <c r="H276" s="2" t="s">
        <v>300</v>
      </c>
      <c r="I276" s="1">
        <v>0</v>
      </c>
      <c r="J276" s="1">
        <v>0</v>
      </c>
      <c r="K276" s="1">
        <v>0</v>
      </c>
    </row>
    <row r="277" spans="3:11" s="20" customFormat="1" ht="16.5" customHeight="1" x14ac:dyDescent="0.25">
      <c r="C277" s="81"/>
      <c r="D277" s="205"/>
      <c r="E277" s="105"/>
      <c r="F277" s="127"/>
      <c r="G277" s="127"/>
      <c r="H277" s="2" t="s">
        <v>190</v>
      </c>
      <c r="I277" s="1">
        <v>0</v>
      </c>
      <c r="J277" s="1">
        <v>0</v>
      </c>
      <c r="K277" s="1">
        <v>0</v>
      </c>
    </row>
    <row r="278" spans="3:11" s="27" customFormat="1" ht="18" customHeight="1" x14ac:dyDescent="0.25">
      <c r="C278" s="81" t="s">
        <v>426</v>
      </c>
      <c r="D278" s="97" t="s">
        <v>647</v>
      </c>
      <c r="E278" s="103" t="s">
        <v>49</v>
      </c>
      <c r="F278" s="103">
        <v>2021</v>
      </c>
      <c r="G278" s="103">
        <v>2023</v>
      </c>
      <c r="H278" s="2" t="s">
        <v>297</v>
      </c>
      <c r="I278" s="1">
        <f>SUM(I279)</f>
        <v>180</v>
      </c>
      <c r="J278" s="1">
        <f t="shared" ref="J278:K278" si="31">SUM(J279)</f>
        <v>200</v>
      </c>
      <c r="K278" s="1">
        <f t="shared" si="31"/>
        <v>200</v>
      </c>
    </row>
    <row r="279" spans="3:11" s="27" customFormat="1" ht="15" customHeight="1" x14ac:dyDescent="0.25">
      <c r="C279" s="81"/>
      <c r="D279" s="98"/>
      <c r="E279" s="104"/>
      <c r="F279" s="104"/>
      <c r="G279" s="104"/>
      <c r="H279" s="2" t="s">
        <v>298</v>
      </c>
      <c r="I279" s="1">
        <v>180</v>
      </c>
      <c r="J279" s="1">
        <v>200</v>
      </c>
      <c r="K279" s="1">
        <v>200</v>
      </c>
    </row>
    <row r="280" spans="3:11" s="27" customFormat="1" x14ac:dyDescent="0.25">
      <c r="C280" s="81"/>
      <c r="D280" s="98"/>
      <c r="E280" s="104"/>
      <c r="F280" s="104"/>
      <c r="G280" s="104"/>
      <c r="H280" s="2" t="s">
        <v>299</v>
      </c>
      <c r="I280" s="1"/>
      <c r="J280" s="1">
        <v>0</v>
      </c>
      <c r="K280" s="1">
        <v>0</v>
      </c>
    </row>
    <row r="281" spans="3:11" s="27" customFormat="1" x14ac:dyDescent="0.25">
      <c r="C281" s="81"/>
      <c r="D281" s="98"/>
      <c r="E281" s="104"/>
      <c r="F281" s="104"/>
      <c r="G281" s="104"/>
      <c r="H281" s="2" t="s">
        <v>300</v>
      </c>
      <c r="I281" s="1"/>
      <c r="J281" s="1">
        <v>0</v>
      </c>
      <c r="K281" s="1">
        <v>0</v>
      </c>
    </row>
    <row r="282" spans="3:11" s="27" customFormat="1" x14ac:dyDescent="0.25">
      <c r="C282" s="81"/>
      <c r="D282" s="99"/>
      <c r="E282" s="105"/>
      <c r="F282" s="105"/>
      <c r="G282" s="105"/>
      <c r="H282" s="2" t="s">
        <v>190</v>
      </c>
      <c r="I282" s="1"/>
      <c r="J282" s="1">
        <v>0</v>
      </c>
      <c r="K282" s="1">
        <v>0</v>
      </c>
    </row>
    <row r="283" spans="3:11" s="20" customFormat="1" ht="16.5" customHeight="1" x14ac:dyDescent="0.25">
      <c r="C283" s="81" t="s">
        <v>412</v>
      </c>
      <c r="D283" s="205" t="s">
        <v>648</v>
      </c>
      <c r="E283" s="103" t="s">
        <v>66</v>
      </c>
      <c r="F283" s="103">
        <v>2021</v>
      </c>
      <c r="G283" s="103">
        <v>2023</v>
      </c>
      <c r="H283" s="2" t="s">
        <v>297</v>
      </c>
      <c r="I283" s="1">
        <f>I284+I285+I286+I287</f>
        <v>900</v>
      </c>
      <c r="J283" s="1">
        <f>J284+J285+J286+J287</f>
        <v>900</v>
      </c>
      <c r="K283" s="1">
        <f>K284+K285+K286+K287</f>
        <v>900</v>
      </c>
    </row>
    <row r="284" spans="3:11" s="20" customFormat="1" ht="14.25" customHeight="1" x14ac:dyDescent="0.25">
      <c r="C284" s="81"/>
      <c r="D284" s="205"/>
      <c r="E284" s="104"/>
      <c r="F284" s="104"/>
      <c r="G284" s="104"/>
      <c r="H284" s="2" t="s">
        <v>298</v>
      </c>
      <c r="I284" s="1">
        <v>900</v>
      </c>
      <c r="J284" s="1">
        <v>900</v>
      </c>
      <c r="K284" s="23">
        <v>900</v>
      </c>
    </row>
    <row r="285" spans="3:11" s="20" customFormat="1" ht="15" customHeight="1" x14ac:dyDescent="0.25">
      <c r="C285" s="81"/>
      <c r="D285" s="205"/>
      <c r="E285" s="104"/>
      <c r="F285" s="104"/>
      <c r="G285" s="104"/>
      <c r="H285" s="2" t="s">
        <v>299</v>
      </c>
      <c r="I285" s="1">
        <v>0</v>
      </c>
      <c r="J285" s="1">
        <v>0</v>
      </c>
      <c r="K285" s="1">
        <v>0</v>
      </c>
    </row>
    <row r="286" spans="3:11" s="20" customFormat="1" ht="16.5" customHeight="1" x14ac:dyDescent="0.25">
      <c r="C286" s="81"/>
      <c r="D286" s="205"/>
      <c r="E286" s="104"/>
      <c r="F286" s="104"/>
      <c r="G286" s="104"/>
      <c r="H286" s="2" t="s">
        <v>300</v>
      </c>
      <c r="I286" s="1">
        <v>0</v>
      </c>
      <c r="J286" s="1">
        <v>0</v>
      </c>
      <c r="K286" s="1">
        <v>0</v>
      </c>
    </row>
    <row r="287" spans="3:11" s="20" customFormat="1" ht="15.75" customHeight="1" x14ac:dyDescent="0.25">
      <c r="C287" s="81"/>
      <c r="D287" s="205"/>
      <c r="E287" s="105"/>
      <c r="F287" s="105"/>
      <c r="G287" s="105"/>
      <c r="H287" s="2" t="s">
        <v>190</v>
      </c>
      <c r="I287" s="1">
        <v>0</v>
      </c>
      <c r="J287" s="1">
        <v>0</v>
      </c>
      <c r="K287" s="1">
        <v>0</v>
      </c>
    </row>
    <row r="288" spans="3:11" s="12" customFormat="1" ht="15" customHeight="1" x14ac:dyDescent="0.25">
      <c r="C288" s="206" t="s">
        <v>264</v>
      </c>
      <c r="D288" s="110" t="s">
        <v>6</v>
      </c>
      <c r="E288" s="137" t="s">
        <v>265</v>
      </c>
      <c r="F288" s="137">
        <v>2021</v>
      </c>
      <c r="G288" s="137">
        <v>2023</v>
      </c>
      <c r="H288" s="17" t="s">
        <v>297</v>
      </c>
      <c r="I288" s="16">
        <f>I289+I290+I291+I292</f>
        <v>947597.70000000007</v>
      </c>
      <c r="J288" s="16">
        <f>J289+J290+J291+J292</f>
        <v>973521.8</v>
      </c>
      <c r="K288" s="16">
        <f>K289+K290+K291+K292</f>
        <v>985507.1</v>
      </c>
    </row>
    <row r="289" spans="3:11" s="12" customFormat="1" ht="15" customHeight="1" x14ac:dyDescent="0.25">
      <c r="C289" s="207"/>
      <c r="D289" s="111"/>
      <c r="E289" s="138"/>
      <c r="F289" s="138"/>
      <c r="G289" s="138"/>
      <c r="H289" s="17" t="s">
        <v>298</v>
      </c>
      <c r="I289" s="16">
        <f>SUM(I294,I299,I389,I459,I539,I569,I589)</f>
        <v>544889.10000000009</v>
      </c>
      <c r="J289" s="16">
        <f t="shared" ref="J289:K292" si="32">J294+J299+J389+J459+J539+J569+J589</f>
        <v>560688.70000000007</v>
      </c>
      <c r="K289" s="16">
        <f t="shared" si="32"/>
        <v>560179.30000000005</v>
      </c>
    </row>
    <row r="290" spans="3:11" s="12" customFormat="1" ht="15" customHeight="1" x14ac:dyDescent="0.25">
      <c r="C290" s="207"/>
      <c r="D290" s="111"/>
      <c r="E290" s="138"/>
      <c r="F290" s="138"/>
      <c r="G290" s="138"/>
      <c r="H290" s="17" t="s">
        <v>299</v>
      </c>
      <c r="I290" s="16">
        <f>I295+I300+I390+I460+I540+I570+I590</f>
        <v>46708.600000000006</v>
      </c>
      <c r="J290" s="16">
        <f t="shared" si="32"/>
        <v>40512.6</v>
      </c>
      <c r="K290" s="16">
        <f t="shared" si="32"/>
        <v>39339.1</v>
      </c>
    </row>
    <row r="291" spans="3:11" s="12" customFormat="1" ht="15" customHeight="1" x14ac:dyDescent="0.25">
      <c r="C291" s="207"/>
      <c r="D291" s="111"/>
      <c r="E291" s="138"/>
      <c r="F291" s="138"/>
      <c r="G291" s="138"/>
      <c r="H291" s="17" t="s">
        <v>300</v>
      </c>
      <c r="I291" s="16">
        <f>I296+I301+I391+I461+I541+I571+I591</f>
        <v>96776</v>
      </c>
      <c r="J291" s="16">
        <f t="shared" si="32"/>
        <v>100135.3</v>
      </c>
      <c r="K291" s="16">
        <f t="shared" si="32"/>
        <v>100194.2</v>
      </c>
    </row>
    <row r="292" spans="3:11" s="12" customFormat="1" ht="18.75" customHeight="1" x14ac:dyDescent="0.25">
      <c r="C292" s="208"/>
      <c r="D292" s="112"/>
      <c r="E292" s="139"/>
      <c r="F292" s="139"/>
      <c r="G292" s="139"/>
      <c r="H292" s="17" t="s">
        <v>190</v>
      </c>
      <c r="I292" s="16">
        <f>I297+I302+I392+I462+I542+I572+I592</f>
        <v>259224</v>
      </c>
      <c r="J292" s="16">
        <f t="shared" si="32"/>
        <v>272185.2</v>
      </c>
      <c r="K292" s="16">
        <f t="shared" si="32"/>
        <v>285794.5</v>
      </c>
    </row>
    <row r="293" spans="3:11" s="20" customFormat="1" ht="15" customHeight="1" x14ac:dyDescent="0.25">
      <c r="C293" s="202" t="s">
        <v>266</v>
      </c>
      <c r="D293" s="174" t="s">
        <v>84</v>
      </c>
      <c r="E293" s="103" t="s">
        <v>309</v>
      </c>
      <c r="F293" s="103">
        <v>2021</v>
      </c>
      <c r="G293" s="103">
        <v>2023</v>
      </c>
      <c r="H293" s="2" t="s">
        <v>297</v>
      </c>
      <c r="I293" s="1">
        <f>I294+I295+I296+I297</f>
        <v>878210.8</v>
      </c>
      <c r="J293" s="1">
        <f>J294+J295+J296+J297</f>
        <v>905352</v>
      </c>
      <c r="K293" s="1">
        <f>K294+K295+K296+K297</f>
        <v>918655.79999999993</v>
      </c>
    </row>
    <row r="294" spans="3:11" s="20" customFormat="1" x14ac:dyDescent="0.25">
      <c r="C294" s="203"/>
      <c r="D294" s="190"/>
      <c r="E294" s="104"/>
      <c r="F294" s="104"/>
      <c r="G294" s="104"/>
      <c r="H294" s="2" t="s">
        <v>298</v>
      </c>
      <c r="I294" s="1">
        <v>522210.8</v>
      </c>
      <c r="J294" s="1">
        <v>533031.5</v>
      </c>
      <c r="K294" s="1">
        <v>532667.1</v>
      </c>
    </row>
    <row r="295" spans="3:11" s="20" customFormat="1" x14ac:dyDescent="0.25">
      <c r="C295" s="203"/>
      <c r="D295" s="190"/>
      <c r="E295" s="104"/>
      <c r="F295" s="104"/>
      <c r="G295" s="104"/>
      <c r="H295" s="2" t="s">
        <v>299</v>
      </c>
      <c r="I295" s="1">
        <v>0</v>
      </c>
      <c r="J295" s="1"/>
      <c r="K295" s="1"/>
    </row>
    <row r="296" spans="3:11" s="20" customFormat="1" x14ac:dyDescent="0.25">
      <c r="C296" s="203"/>
      <c r="D296" s="190"/>
      <c r="E296" s="104"/>
      <c r="F296" s="104"/>
      <c r="G296" s="104"/>
      <c r="H296" s="2" t="s">
        <v>300</v>
      </c>
      <c r="I296" s="1">
        <v>96776</v>
      </c>
      <c r="J296" s="1">
        <v>100135.3</v>
      </c>
      <c r="K296" s="1">
        <v>100194.2</v>
      </c>
    </row>
    <row r="297" spans="3:11" s="20" customFormat="1" ht="15.75" customHeight="1" x14ac:dyDescent="0.25">
      <c r="C297" s="204"/>
      <c r="D297" s="191"/>
      <c r="E297" s="105"/>
      <c r="F297" s="105"/>
      <c r="G297" s="105"/>
      <c r="H297" s="2" t="s">
        <v>190</v>
      </c>
      <c r="I297" s="1">
        <v>259224</v>
      </c>
      <c r="J297" s="1">
        <v>272185.2</v>
      </c>
      <c r="K297" s="1">
        <v>285794.5</v>
      </c>
    </row>
    <row r="298" spans="3:11" s="20" customFormat="1" ht="19.5" customHeight="1" x14ac:dyDescent="0.25">
      <c r="C298" s="193" t="s">
        <v>369</v>
      </c>
      <c r="D298" s="174" t="s">
        <v>267</v>
      </c>
      <c r="E298" s="103" t="s">
        <v>309</v>
      </c>
      <c r="F298" s="103">
        <v>2021</v>
      </c>
      <c r="G298" s="103">
        <v>2023</v>
      </c>
      <c r="H298" s="2" t="s">
        <v>297</v>
      </c>
      <c r="I298" s="28">
        <f>I299</f>
        <v>6030</v>
      </c>
      <c r="J298" s="28">
        <f>J299</f>
        <v>6700</v>
      </c>
      <c r="K298" s="28">
        <f>K299</f>
        <v>6700</v>
      </c>
    </row>
    <row r="299" spans="3:11" s="20" customFormat="1" ht="17.25" customHeight="1" x14ac:dyDescent="0.25">
      <c r="C299" s="193"/>
      <c r="D299" s="190"/>
      <c r="E299" s="104"/>
      <c r="F299" s="104"/>
      <c r="G299" s="104"/>
      <c r="H299" s="2" t="s">
        <v>298</v>
      </c>
      <c r="I299" s="29">
        <f>I304+I309+I314+I319+I324+I329+I334+I339+I344+I349+I354+I359+I364+I369+I374</f>
        <v>6030</v>
      </c>
      <c r="J299" s="29">
        <f>J304+J309+J314+J319+J324+J329+J334+J339+J344+J349+J354+J359+J364+J369+J374</f>
        <v>6700</v>
      </c>
      <c r="K299" s="29">
        <f>K304+K309+K314+K319+K324+K329+K334+K339+K344+K349+K354+K359+K364+K369+K374+K379+K384</f>
        <v>6700</v>
      </c>
    </row>
    <row r="300" spans="3:11" s="20" customFormat="1" ht="16.5" customHeight="1" x14ac:dyDescent="0.25">
      <c r="C300" s="193"/>
      <c r="D300" s="190"/>
      <c r="E300" s="104"/>
      <c r="F300" s="104"/>
      <c r="G300" s="104"/>
      <c r="H300" s="2" t="s">
        <v>299</v>
      </c>
      <c r="I300" s="28">
        <v>0</v>
      </c>
      <c r="J300" s="28">
        <v>0</v>
      </c>
      <c r="K300" s="28">
        <v>0</v>
      </c>
    </row>
    <row r="301" spans="3:11" s="20" customFormat="1" ht="17.25" customHeight="1" x14ac:dyDescent="0.25">
      <c r="C301" s="193"/>
      <c r="D301" s="190"/>
      <c r="E301" s="104"/>
      <c r="F301" s="104"/>
      <c r="G301" s="104"/>
      <c r="H301" s="2" t="s">
        <v>300</v>
      </c>
      <c r="I301" s="28">
        <v>0</v>
      </c>
      <c r="J301" s="28">
        <v>0</v>
      </c>
      <c r="K301" s="28">
        <v>0</v>
      </c>
    </row>
    <row r="302" spans="3:11" s="20" customFormat="1" ht="18" customHeight="1" x14ac:dyDescent="0.25">
      <c r="C302" s="193"/>
      <c r="D302" s="191"/>
      <c r="E302" s="105"/>
      <c r="F302" s="105"/>
      <c r="G302" s="105"/>
      <c r="H302" s="2" t="s">
        <v>190</v>
      </c>
      <c r="I302" s="28">
        <v>0</v>
      </c>
      <c r="J302" s="28">
        <v>0</v>
      </c>
      <c r="K302" s="28">
        <v>0</v>
      </c>
    </row>
    <row r="303" spans="3:11" s="20" customFormat="1" ht="20.25" customHeight="1" x14ac:dyDescent="0.25">
      <c r="C303" s="193" t="s">
        <v>268</v>
      </c>
      <c r="D303" s="160" t="s">
        <v>969</v>
      </c>
      <c r="E303" s="103" t="s">
        <v>19</v>
      </c>
      <c r="F303" s="103">
        <v>2021</v>
      </c>
      <c r="G303" s="103">
        <v>2021</v>
      </c>
      <c r="H303" s="2" t="s">
        <v>297</v>
      </c>
      <c r="I303" s="28">
        <f>SUM(I304)</f>
        <v>450</v>
      </c>
      <c r="J303" s="28">
        <v>0</v>
      </c>
      <c r="K303" s="28">
        <v>0</v>
      </c>
    </row>
    <row r="304" spans="3:11" s="20" customFormat="1" x14ac:dyDescent="0.25">
      <c r="C304" s="193"/>
      <c r="D304" s="161"/>
      <c r="E304" s="104"/>
      <c r="F304" s="104"/>
      <c r="G304" s="104"/>
      <c r="H304" s="2" t="s">
        <v>298</v>
      </c>
      <c r="I304" s="28">
        <v>450</v>
      </c>
      <c r="J304" s="28">
        <v>0</v>
      </c>
      <c r="K304" s="28">
        <v>0</v>
      </c>
    </row>
    <row r="305" spans="3:11" s="20" customFormat="1" ht="15" customHeight="1" x14ac:dyDescent="0.25">
      <c r="C305" s="193"/>
      <c r="D305" s="161"/>
      <c r="E305" s="104"/>
      <c r="F305" s="104"/>
      <c r="G305" s="104"/>
      <c r="H305" s="2" t="s">
        <v>299</v>
      </c>
      <c r="I305" s="28">
        <v>0</v>
      </c>
      <c r="J305" s="28">
        <v>0</v>
      </c>
      <c r="K305" s="28">
        <v>0</v>
      </c>
    </row>
    <row r="306" spans="3:11" s="20" customFormat="1" ht="20.25" customHeight="1" x14ac:dyDescent="0.25">
      <c r="C306" s="193"/>
      <c r="D306" s="161"/>
      <c r="E306" s="104"/>
      <c r="F306" s="104"/>
      <c r="G306" s="104"/>
      <c r="H306" s="2" t="s">
        <v>300</v>
      </c>
      <c r="I306" s="28">
        <v>0</v>
      </c>
      <c r="J306" s="28">
        <v>0</v>
      </c>
      <c r="K306" s="28">
        <v>0</v>
      </c>
    </row>
    <row r="307" spans="3:11" s="20" customFormat="1" ht="20.25" customHeight="1" x14ac:dyDescent="0.25">
      <c r="C307" s="193"/>
      <c r="D307" s="162"/>
      <c r="E307" s="105"/>
      <c r="F307" s="105"/>
      <c r="G307" s="105"/>
      <c r="H307" s="2" t="s">
        <v>190</v>
      </c>
      <c r="I307" s="28">
        <v>0</v>
      </c>
      <c r="J307" s="28">
        <v>0</v>
      </c>
      <c r="K307" s="28">
        <v>0</v>
      </c>
    </row>
    <row r="308" spans="3:11" s="20" customFormat="1" ht="18" customHeight="1" x14ac:dyDescent="0.25">
      <c r="C308" s="193" t="s">
        <v>77</v>
      </c>
      <c r="D308" s="128" t="s">
        <v>970</v>
      </c>
      <c r="E308" s="103" t="s">
        <v>19</v>
      </c>
      <c r="F308" s="127">
        <v>2021</v>
      </c>
      <c r="G308" s="127">
        <v>2021</v>
      </c>
      <c r="H308" s="2" t="s">
        <v>297</v>
      </c>
      <c r="I308" s="28">
        <f>SUM(I309)</f>
        <v>1350</v>
      </c>
      <c r="J308" s="28">
        <v>0</v>
      </c>
      <c r="K308" s="28">
        <v>0</v>
      </c>
    </row>
    <row r="309" spans="3:11" s="20" customFormat="1" ht="14.25" customHeight="1" x14ac:dyDescent="0.25">
      <c r="C309" s="193"/>
      <c r="D309" s="129"/>
      <c r="E309" s="104"/>
      <c r="F309" s="127"/>
      <c r="G309" s="127"/>
      <c r="H309" s="2" t="s">
        <v>298</v>
      </c>
      <c r="I309" s="28">
        <v>1350</v>
      </c>
      <c r="J309" s="28">
        <v>0</v>
      </c>
      <c r="K309" s="28">
        <v>0</v>
      </c>
    </row>
    <row r="310" spans="3:11" s="20" customFormat="1" ht="18.75" customHeight="1" x14ac:dyDescent="0.25">
      <c r="C310" s="193"/>
      <c r="D310" s="129"/>
      <c r="E310" s="104"/>
      <c r="F310" s="127"/>
      <c r="G310" s="127"/>
      <c r="H310" s="2" t="s">
        <v>299</v>
      </c>
      <c r="I310" s="28">
        <v>0</v>
      </c>
      <c r="J310" s="28">
        <v>0</v>
      </c>
      <c r="K310" s="28">
        <v>0</v>
      </c>
    </row>
    <row r="311" spans="3:11" s="20" customFormat="1" ht="16.5" customHeight="1" x14ac:dyDescent="0.25">
      <c r="C311" s="193"/>
      <c r="D311" s="129"/>
      <c r="E311" s="104"/>
      <c r="F311" s="127"/>
      <c r="G311" s="127"/>
      <c r="H311" s="2" t="s">
        <v>300</v>
      </c>
      <c r="I311" s="28">
        <v>0</v>
      </c>
      <c r="J311" s="28">
        <v>0</v>
      </c>
      <c r="K311" s="28">
        <v>0</v>
      </c>
    </row>
    <row r="312" spans="3:11" s="20" customFormat="1" ht="18" customHeight="1" x14ac:dyDescent="0.25">
      <c r="C312" s="193"/>
      <c r="D312" s="130"/>
      <c r="E312" s="105"/>
      <c r="F312" s="127"/>
      <c r="G312" s="127"/>
      <c r="H312" s="2" t="s">
        <v>190</v>
      </c>
      <c r="I312" s="28">
        <v>0</v>
      </c>
      <c r="J312" s="28">
        <v>0</v>
      </c>
      <c r="K312" s="28">
        <v>0</v>
      </c>
    </row>
    <row r="313" spans="3:11" s="20" customFormat="1" ht="15" customHeight="1" x14ac:dyDescent="0.25">
      <c r="C313" s="124" t="s">
        <v>78</v>
      </c>
      <c r="D313" s="128" t="s">
        <v>884</v>
      </c>
      <c r="E313" s="103" t="s">
        <v>464</v>
      </c>
      <c r="F313" s="127">
        <v>2021</v>
      </c>
      <c r="G313" s="127">
        <v>2021</v>
      </c>
      <c r="H313" s="2" t="s">
        <v>297</v>
      </c>
      <c r="I313" s="28">
        <f>SUM(I314)</f>
        <v>645</v>
      </c>
      <c r="J313" s="28">
        <v>0</v>
      </c>
      <c r="K313" s="28">
        <v>0</v>
      </c>
    </row>
    <row r="314" spans="3:11" s="20" customFormat="1" x14ac:dyDescent="0.25">
      <c r="C314" s="125"/>
      <c r="D314" s="129"/>
      <c r="E314" s="104"/>
      <c r="F314" s="127"/>
      <c r="G314" s="127"/>
      <c r="H314" s="2" t="s">
        <v>284</v>
      </c>
      <c r="I314" s="28">
        <v>645</v>
      </c>
      <c r="J314" s="28">
        <v>0</v>
      </c>
      <c r="K314" s="28">
        <v>0</v>
      </c>
    </row>
    <row r="315" spans="3:11" s="20" customFormat="1" x14ac:dyDescent="0.25">
      <c r="C315" s="125"/>
      <c r="D315" s="129"/>
      <c r="E315" s="104"/>
      <c r="F315" s="127"/>
      <c r="G315" s="127"/>
      <c r="H315" s="2" t="s">
        <v>299</v>
      </c>
      <c r="I315" s="28">
        <v>0</v>
      </c>
      <c r="J315" s="28">
        <v>0</v>
      </c>
      <c r="K315" s="28">
        <v>0</v>
      </c>
    </row>
    <row r="316" spans="3:11" s="20" customFormat="1" x14ac:dyDescent="0.25">
      <c r="C316" s="125"/>
      <c r="D316" s="129"/>
      <c r="E316" s="104"/>
      <c r="F316" s="127"/>
      <c r="G316" s="127"/>
      <c r="H316" s="2" t="s">
        <v>300</v>
      </c>
      <c r="I316" s="28">
        <v>0</v>
      </c>
      <c r="J316" s="28">
        <v>0</v>
      </c>
      <c r="K316" s="28">
        <v>0</v>
      </c>
    </row>
    <row r="317" spans="3:11" s="20" customFormat="1" ht="19.5" customHeight="1" x14ac:dyDescent="0.25">
      <c r="C317" s="126"/>
      <c r="D317" s="130"/>
      <c r="E317" s="105"/>
      <c r="F317" s="127"/>
      <c r="G317" s="127"/>
      <c r="H317" s="2" t="s">
        <v>190</v>
      </c>
      <c r="I317" s="28">
        <v>0</v>
      </c>
      <c r="J317" s="28">
        <v>0</v>
      </c>
      <c r="K317" s="28">
        <v>0</v>
      </c>
    </row>
    <row r="318" spans="3:11" s="20" customFormat="1" ht="15" customHeight="1" x14ac:dyDescent="0.25">
      <c r="C318" s="193" t="s">
        <v>463</v>
      </c>
      <c r="D318" s="128" t="s">
        <v>885</v>
      </c>
      <c r="E318" s="103" t="s">
        <v>464</v>
      </c>
      <c r="F318" s="127">
        <v>2021</v>
      </c>
      <c r="G318" s="127">
        <v>2021</v>
      </c>
      <c r="H318" s="2" t="s">
        <v>297</v>
      </c>
      <c r="I318" s="28">
        <f>SUM(I319)</f>
        <v>0.2</v>
      </c>
      <c r="J318" s="28">
        <v>0</v>
      </c>
      <c r="K318" s="28">
        <v>0</v>
      </c>
    </row>
    <row r="319" spans="3:11" s="20" customFormat="1" x14ac:dyDescent="0.25">
      <c r="C319" s="193"/>
      <c r="D319" s="129"/>
      <c r="E319" s="104"/>
      <c r="F319" s="127"/>
      <c r="G319" s="127"/>
      <c r="H319" s="2" t="s">
        <v>284</v>
      </c>
      <c r="I319" s="28">
        <v>0.2</v>
      </c>
      <c r="J319" s="28">
        <v>0</v>
      </c>
      <c r="K319" s="28">
        <v>0</v>
      </c>
    </row>
    <row r="320" spans="3:11" s="20" customFormat="1" x14ac:dyDescent="0.25">
      <c r="C320" s="193"/>
      <c r="D320" s="129"/>
      <c r="E320" s="104"/>
      <c r="F320" s="127"/>
      <c r="G320" s="127"/>
      <c r="H320" s="2" t="s">
        <v>299</v>
      </c>
      <c r="I320" s="28">
        <v>0</v>
      </c>
      <c r="J320" s="28">
        <v>0</v>
      </c>
      <c r="K320" s="28">
        <v>0</v>
      </c>
    </row>
    <row r="321" spans="3:11" s="20" customFormat="1" x14ac:dyDescent="0.25">
      <c r="C321" s="193"/>
      <c r="D321" s="129"/>
      <c r="E321" s="104"/>
      <c r="F321" s="127"/>
      <c r="G321" s="127"/>
      <c r="H321" s="2" t="s">
        <v>300</v>
      </c>
      <c r="I321" s="28">
        <v>0</v>
      </c>
      <c r="J321" s="28">
        <v>0</v>
      </c>
      <c r="K321" s="28">
        <v>0</v>
      </c>
    </row>
    <row r="322" spans="3:11" s="20" customFormat="1" x14ac:dyDescent="0.25">
      <c r="C322" s="193"/>
      <c r="D322" s="130"/>
      <c r="E322" s="105"/>
      <c r="F322" s="127"/>
      <c r="G322" s="127"/>
      <c r="H322" s="2" t="s">
        <v>190</v>
      </c>
      <c r="I322" s="28">
        <v>0</v>
      </c>
      <c r="J322" s="28">
        <v>0</v>
      </c>
      <c r="K322" s="28">
        <v>0</v>
      </c>
    </row>
    <row r="323" spans="3:11" s="20" customFormat="1" ht="15" customHeight="1" x14ac:dyDescent="0.25">
      <c r="C323" s="124" t="s">
        <v>465</v>
      </c>
      <c r="D323" s="160" t="s">
        <v>886</v>
      </c>
      <c r="E323" s="103" t="s">
        <v>462</v>
      </c>
      <c r="F323" s="127">
        <v>2021</v>
      </c>
      <c r="G323" s="127">
        <v>2021</v>
      </c>
      <c r="H323" s="2" t="s">
        <v>297</v>
      </c>
      <c r="I323" s="28">
        <f>SUM(I324)</f>
        <v>3015.3</v>
      </c>
      <c r="J323" s="28">
        <v>0</v>
      </c>
      <c r="K323" s="28">
        <v>0</v>
      </c>
    </row>
    <row r="324" spans="3:11" s="20" customFormat="1" x14ac:dyDescent="0.25">
      <c r="C324" s="125"/>
      <c r="D324" s="196"/>
      <c r="E324" s="104"/>
      <c r="F324" s="127"/>
      <c r="G324" s="127"/>
      <c r="H324" s="2" t="s">
        <v>284</v>
      </c>
      <c r="I324" s="28">
        <v>3015.3</v>
      </c>
      <c r="J324" s="28">
        <v>0</v>
      </c>
      <c r="K324" s="28">
        <v>0</v>
      </c>
    </row>
    <row r="325" spans="3:11" s="20" customFormat="1" ht="17.25" customHeight="1" x14ac:dyDescent="0.25">
      <c r="C325" s="125"/>
      <c r="D325" s="196"/>
      <c r="E325" s="104"/>
      <c r="F325" s="127"/>
      <c r="G325" s="127"/>
      <c r="H325" s="2" t="s">
        <v>299</v>
      </c>
      <c r="I325" s="28">
        <v>0</v>
      </c>
      <c r="J325" s="28">
        <v>0</v>
      </c>
      <c r="K325" s="28">
        <v>0</v>
      </c>
    </row>
    <row r="326" spans="3:11" s="20" customFormat="1" x14ac:dyDescent="0.25">
      <c r="C326" s="125"/>
      <c r="D326" s="196"/>
      <c r="E326" s="104"/>
      <c r="F326" s="127"/>
      <c r="G326" s="127"/>
      <c r="H326" s="2" t="s">
        <v>300</v>
      </c>
      <c r="I326" s="28">
        <v>0</v>
      </c>
      <c r="J326" s="28">
        <v>0</v>
      </c>
      <c r="K326" s="28">
        <v>0</v>
      </c>
    </row>
    <row r="327" spans="3:11" s="20" customFormat="1" ht="18" customHeight="1" x14ac:dyDescent="0.25">
      <c r="C327" s="125"/>
      <c r="D327" s="196"/>
      <c r="E327" s="104"/>
      <c r="F327" s="127"/>
      <c r="G327" s="127"/>
      <c r="H327" s="2" t="s">
        <v>190</v>
      </c>
      <c r="I327" s="28">
        <v>0</v>
      </c>
      <c r="J327" s="28">
        <v>0</v>
      </c>
      <c r="K327" s="28">
        <v>0</v>
      </c>
    </row>
    <row r="328" spans="3:11" s="20" customFormat="1" ht="15" customHeight="1" x14ac:dyDescent="0.25">
      <c r="C328" s="124" t="s">
        <v>460</v>
      </c>
      <c r="D328" s="160" t="s">
        <v>887</v>
      </c>
      <c r="E328" s="103" t="s">
        <v>462</v>
      </c>
      <c r="F328" s="103">
        <v>2021</v>
      </c>
      <c r="G328" s="103">
        <v>2021</v>
      </c>
      <c r="H328" s="2" t="s">
        <v>297</v>
      </c>
      <c r="I328" s="28">
        <f>SUM(I329)</f>
        <v>209.5</v>
      </c>
      <c r="J328" s="28">
        <f>SUM(J329)</f>
        <v>0</v>
      </c>
      <c r="K328" s="28">
        <f>SUM(K329)</f>
        <v>0</v>
      </c>
    </row>
    <row r="329" spans="3:11" s="20" customFormat="1" ht="16.5" customHeight="1" x14ac:dyDescent="0.25">
      <c r="C329" s="125"/>
      <c r="D329" s="161"/>
      <c r="E329" s="104"/>
      <c r="F329" s="104"/>
      <c r="G329" s="104"/>
      <c r="H329" s="2" t="s">
        <v>298</v>
      </c>
      <c r="I329" s="28">
        <v>209.5</v>
      </c>
      <c r="J329" s="1">
        <v>0</v>
      </c>
      <c r="K329" s="1">
        <v>0</v>
      </c>
    </row>
    <row r="330" spans="3:11" s="20" customFormat="1" ht="16.5" customHeight="1" x14ac:dyDescent="0.25">
      <c r="C330" s="125"/>
      <c r="D330" s="161"/>
      <c r="E330" s="104"/>
      <c r="F330" s="104"/>
      <c r="G330" s="104"/>
      <c r="H330" s="2" t="s">
        <v>299</v>
      </c>
      <c r="I330" s="28">
        <v>0</v>
      </c>
      <c r="J330" s="28">
        <v>0</v>
      </c>
      <c r="K330" s="28">
        <v>0</v>
      </c>
    </row>
    <row r="331" spans="3:11" s="20" customFormat="1" ht="16.5" customHeight="1" x14ac:dyDescent="0.25">
      <c r="C331" s="125"/>
      <c r="D331" s="161"/>
      <c r="E331" s="104"/>
      <c r="F331" s="104"/>
      <c r="G331" s="104"/>
      <c r="H331" s="2" t="s">
        <v>300</v>
      </c>
      <c r="I331" s="28">
        <v>0</v>
      </c>
      <c r="J331" s="28">
        <v>0</v>
      </c>
      <c r="K331" s="28">
        <v>0</v>
      </c>
    </row>
    <row r="332" spans="3:11" s="20" customFormat="1" ht="18" customHeight="1" x14ac:dyDescent="0.25">
      <c r="C332" s="126"/>
      <c r="D332" s="162"/>
      <c r="E332" s="104"/>
      <c r="F332" s="105"/>
      <c r="G332" s="105"/>
      <c r="H332" s="2" t="s">
        <v>190</v>
      </c>
      <c r="I332" s="28">
        <v>0</v>
      </c>
      <c r="J332" s="28">
        <v>0</v>
      </c>
      <c r="K332" s="28">
        <v>0</v>
      </c>
    </row>
    <row r="333" spans="3:11" s="20" customFormat="1" ht="15" customHeight="1" x14ac:dyDescent="0.25">
      <c r="C333" s="124" t="s">
        <v>466</v>
      </c>
      <c r="D333" s="128" t="s">
        <v>649</v>
      </c>
      <c r="E333" s="103" t="s">
        <v>468</v>
      </c>
      <c r="F333" s="103">
        <v>2021</v>
      </c>
      <c r="G333" s="103">
        <v>2021</v>
      </c>
      <c r="H333" s="2" t="s">
        <v>297</v>
      </c>
      <c r="I333" s="28">
        <f>I334</f>
        <v>360</v>
      </c>
      <c r="J333" s="28">
        <f>J334</f>
        <v>0</v>
      </c>
      <c r="K333" s="28">
        <f>K334</f>
        <v>0</v>
      </c>
    </row>
    <row r="334" spans="3:11" s="20" customFormat="1" x14ac:dyDescent="0.25">
      <c r="C334" s="125"/>
      <c r="D334" s="129"/>
      <c r="E334" s="104"/>
      <c r="F334" s="104"/>
      <c r="G334" s="104"/>
      <c r="H334" s="2" t="s">
        <v>284</v>
      </c>
      <c r="I334" s="28">
        <v>360</v>
      </c>
      <c r="J334" s="28">
        <v>0</v>
      </c>
      <c r="K334" s="28">
        <v>0</v>
      </c>
    </row>
    <row r="335" spans="3:11" s="20" customFormat="1" x14ac:dyDescent="0.25">
      <c r="C335" s="125"/>
      <c r="D335" s="129"/>
      <c r="E335" s="104"/>
      <c r="F335" s="104"/>
      <c r="G335" s="104"/>
      <c r="H335" s="2" t="s">
        <v>299</v>
      </c>
      <c r="I335" s="28">
        <v>0</v>
      </c>
      <c r="J335" s="28">
        <v>0</v>
      </c>
      <c r="K335" s="28">
        <v>0</v>
      </c>
    </row>
    <row r="336" spans="3:11" s="20" customFormat="1" x14ac:dyDescent="0.25">
      <c r="C336" s="125"/>
      <c r="D336" s="129"/>
      <c r="E336" s="104"/>
      <c r="F336" s="104"/>
      <c r="G336" s="104"/>
      <c r="H336" s="2" t="s">
        <v>300</v>
      </c>
      <c r="I336" s="28">
        <v>0</v>
      </c>
      <c r="J336" s="28">
        <v>0</v>
      </c>
      <c r="K336" s="28">
        <v>0</v>
      </c>
    </row>
    <row r="337" spans="3:11" s="20" customFormat="1" x14ac:dyDescent="0.25">
      <c r="C337" s="126"/>
      <c r="D337" s="130"/>
      <c r="E337" s="105"/>
      <c r="F337" s="105"/>
      <c r="G337" s="105"/>
      <c r="H337" s="2" t="s">
        <v>190</v>
      </c>
      <c r="I337" s="28">
        <v>0</v>
      </c>
      <c r="J337" s="28">
        <v>0</v>
      </c>
      <c r="K337" s="28">
        <v>0</v>
      </c>
    </row>
    <row r="338" spans="3:11" s="20" customFormat="1" ht="15" customHeight="1" x14ac:dyDescent="0.25">
      <c r="C338" s="193" t="s">
        <v>467</v>
      </c>
      <c r="D338" s="160" t="s">
        <v>971</v>
      </c>
      <c r="E338" s="103" t="s">
        <v>469</v>
      </c>
      <c r="F338" s="103">
        <v>2022</v>
      </c>
      <c r="G338" s="103">
        <v>2022</v>
      </c>
      <c r="H338" s="2" t="s">
        <v>297</v>
      </c>
      <c r="I338" s="28">
        <v>0</v>
      </c>
      <c r="J338" s="28">
        <f>J339</f>
        <v>1000</v>
      </c>
      <c r="K338" s="28">
        <f>K339</f>
        <v>0</v>
      </c>
    </row>
    <row r="339" spans="3:11" s="20" customFormat="1" x14ac:dyDescent="0.25">
      <c r="C339" s="193"/>
      <c r="D339" s="161"/>
      <c r="E339" s="104"/>
      <c r="F339" s="104"/>
      <c r="G339" s="104"/>
      <c r="H339" s="2" t="s">
        <v>298</v>
      </c>
      <c r="I339" s="28">
        <v>0</v>
      </c>
      <c r="J339" s="28">
        <v>1000</v>
      </c>
      <c r="K339" s="28">
        <v>0</v>
      </c>
    </row>
    <row r="340" spans="3:11" s="20" customFormat="1" x14ac:dyDescent="0.25">
      <c r="C340" s="193"/>
      <c r="D340" s="161"/>
      <c r="E340" s="104"/>
      <c r="F340" s="104"/>
      <c r="G340" s="104"/>
      <c r="H340" s="2" t="s">
        <v>299</v>
      </c>
      <c r="I340" s="28">
        <v>0</v>
      </c>
      <c r="J340" s="28">
        <v>0</v>
      </c>
      <c r="K340" s="28">
        <v>0</v>
      </c>
    </row>
    <row r="341" spans="3:11" s="20" customFormat="1" x14ac:dyDescent="0.25">
      <c r="C341" s="193"/>
      <c r="D341" s="161"/>
      <c r="E341" s="104"/>
      <c r="F341" s="104"/>
      <c r="G341" s="104"/>
      <c r="H341" s="2" t="s">
        <v>300</v>
      </c>
      <c r="I341" s="28">
        <v>0</v>
      </c>
      <c r="J341" s="28">
        <v>0</v>
      </c>
      <c r="K341" s="28">
        <v>0</v>
      </c>
    </row>
    <row r="342" spans="3:11" s="20" customFormat="1" x14ac:dyDescent="0.25">
      <c r="C342" s="193"/>
      <c r="D342" s="162"/>
      <c r="E342" s="105"/>
      <c r="F342" s="105"/>
      <c r="G342" s="105"/>
      <c r="H342" s="2" t="s">
        <v>190</v>
      </c>
      <c r="I342" s="28">
        <v>0</v>
      </c>
      <c r="J342" s="28">
        <v>0</v>
      </c>
      <c r="K342" s="28">
        <v>0</v>
      </c>
    </row>
    <row r="343" spans="3:11" s="20" customFormat="1" ht="15" customHeight="1" x14ac:dyDescent="0.25">
      <c r="C343" s="94" t="s">
        <v>164</v>
      </c>
      <c r="D343" s="160" t="s">
        <v>972</v>
      </c>
      <c r="E343" s="103" t="s">
        <v>469</v>
      </c>
      <c r="F343" s="103">
        <v>2022</v>
      </c>
      <c r="G343" s="103">
        <v>2022</v>
      </c>
      <c r="H343" s="2" t="s">
        <v>297</v>
      </c>
      <c r="I343" s="28">
        <v>0</v>
      </c>
      <c r="J343" s="28">
        <f>J344</f>
        <v>1000</v>
      </c>
      <c r="K343" s="28">
        <f>K344</f>
        <v>0</v>
      </c>
    </row>
    <row r="344" spans="3:11" s="20" customFormat="1" ht="17.25" customHeight="1" x14ac:dyDescent="0.25">
      <c r="C344" s="95"/>
      <c r="D344" s="161"/>
      <c r="E344" s="104"/>
      <c r="F344" s="104"/>
      <c r="G344" s="104"/>
      <c r="H344" s="2" t="s">
        <v>298</v>
      </c>
      <c r="I344" s="28">
        <v>0</v>
      </c>
      <c r="J344" s="28">
        <v>1000</v>
      </c>
      <c r="K344" s="28">
        <v>0</v>
      </c>
    </row>
    <row r="345" spans="3:11" s="20" customFormat="1" x14ac:dyDescent="0.25">
      <c r="C345" s="95"/>
      <c r="D345" s="161"/>
      <c r="E345" s="104"/>
      <c r="F345" s="104"/>
      <c r="G345" s="104"/>
      <c r="H345" s="2" t="s">
        <v>299</v>
      </c>
      <c r="I345" s="28">
        <v>0</v>
      </c>
      <c r="J345" s="28">
        <v>0</v>
      </c>
      <c r="K345" s="28">
        <v>0</v>
      </c>
    </row>
    <row r="346" spans="3:11" s="20" customFormat="1" x14ac:dyDescent="0.25">
      <c r="C346" s="95"/>
      <c r="D346" s="161"/>
      <c r="E346" s="104"/>
      <c r="F346" s="104"/>
      <c r="G346" s="104"/>
      <c r="H346" s="2" t="s">
        <v>300</v>
      </c>
      <c r="I346" s="28">
        <v>0</v>
      </c>
      <c r="J346" s="28">
        <v>0</v>
      </c>
      <c r="K346" s="28">
        <v>0</v>
      </c>
    </row>
    <row r="347" spans="3:11" s="20" customFormat="1" x14ac:dyDescent="0.25">
      <c r="C347" s="96"/>
      <c r="D347" s="162"/>
      <c r="E347" s="105"/>
      <c r="F347" s="105"/>
      <c r="G347" s="105"/>
      <c r="H347" s="2" t="s">
        <v>190</v>
      </c>
      <c r="I347" s="28">
        <v>0</v>
      </c>
      <c r="J347" s="28">
        <v>0</v>
      </c>
      <c r="K347" s="28">
        <v>0</v>
      </c>
    </row>
    <row r="348" spans="3:11" s="20" customFormat="1" ht="15" customHeight="1" x14ac:dyDescent="0.25">
      <c r="C348" s="94" t="s">
        <v>165</v>
      </c>
      <c r="D348" s="160" t="s">
        <v>650</v>
      </c>
      <c r="E348" s="103" t="s">
        <v>464</v>
      </c>
      <c r="F348" s="103">
        <v>2022</v>
      </c>
      <c r="G348" s="103">
        <v>2022</v>
      </c>
      <c r="H348" s="2" t="s">
        <v>297</v>
      </c>
      <c r="I348" s="28">
        <v>0</v>
      </c>
      <c r="J348" s="28">
        <f>J349</f>
        <v>1000</v>
      </c>
      <c r="K348" s="28">
        <f>K349</f>
        <v>0</v>
      </c>
    </row>
    <row r="349" spans="3:11" s="20" customFormat="1" x14ac:dyDescent="0.25">
      <c r="C349" s="95"/>
      <c r="D349" s="161"/>
      <c r="E349" s="104"/>
      <c r="F349" s="104"/>
      <c r="G349" s="104"/>
      <c r="H349" s="2" t="s">
        <v>298</v>
      </c>
      <c r="I349" s="28">
        <v>0</v>
      </c>
      <c r="J349" s="28">
        <v>1000</v>
      </c>
      <c r="K349" s="28">
        <v>0</v>
      </c>
    </row>
    <row r="350" spans="3:11" s="20" customFormat="1" x14ac:dyDescent="0.25">
      <c r="C350" s="95"/>
      <c r="D350" s="161"/>
      <c r="E350" s="104"/>
      <c r="F350" s="104"/>
      <c r="G350" s="104"/>
      <c r="H350" s="2" t="s">
        <v>299</v>
      </c>
      <c r="I350" s="28">
        <v>0</v>
      </c>
      <c r="J350" s="28">
        <v>0</v>
      </c>
      <c r="K350" s="28">
        <v>0</v>
      </c>
    </row>
    <row r="351" spans="3:11" s="20" customFormat="1" x14ac:dyDescent="0.25">
      <c r="C351" s="95"/>
      <c r="D351" s="161"/>
      <c r="E351" s="104"/>
      <c r="F351" s="104"/>
      <c r="G351" s="104"/>
      <c r="H351" s="2" t="s">
        <v>300</v>
      </c>
      <c r="I351" s="28">
        <v>0</v>
      </c>
      <c r="J351" s="28">
        <v>0</v>
      </c>
      <c r="K351" s="28">
        <v>0</v>
      </c>
    </row>
    <row r="352" spans="3:11" s="20" customFormat="1" x14ac:dyDescent="0.25">
      <c r="C352" s="95"/>
      <c r="D352" s="162"/>
      <c r="E352" s="105"/>
      <c r="F352" s="105"/>
      <c r="G352" s="105"/>
      <c r="H352" s="2" t="s">
        <v>190</v>
      </c>
      <c r="I352" s="28">
        <v>0</v>
      </c>
      <c r="J352" s="28">
        <v>0</v>
      </c>
      <c r="K352" s="28">
        <v>0</v>
      </c>
    </row>
    <row r="353" spans="3:11" s="20" customFormat="1" ht="18.75" customHeight="1" x14ac:dyDescent="0.25">
      <c r="C353" s="94" t="s">
        <v>166</v>
      </c>
      <c r="D353" s="160" t="s">
        <v>651</v>
      </c>
      <c r="E353" s="103" t="s">
        <v>464</v>
      </c>
      <c r="F353" s="103">
        <v>2022</v>
      </c>
      <c r="G353" s="103">
        <v>2022</v>
      </c>
      <c r="H353" s="2" t="s">
        <v>297</v>
      </c>
      <c r="I353" s="28">
        <v>0</v>
      </c>
      <c r="J353" s="28">
        <f>J354</f>
        <v>2000</v>
      </c>
      <c r="K353" s="28">
        <f>K354</f>
        <v>0</v>
      </c>
    </row>
    <row r="354" spans="3:11" s="20" customFormat="1" x14ac:dyDescent="0.25">
      <c r="C354" s="95"/>
      <c r="D354" s="161"/>
      <c r="E354" s="104"/>
      <c r="F354" s="104"/>
      <c r="G354" s="104"/>
      <c r="H354" s="2" t="s">
        <v>298</v>
      </c>
      <c r="I354" s="28">
        <v>0</v>
      </c>
      <c r="J354" s="28">
        <v>2000</v>
      </c>
      <c r="K354" s="28">
        <v>0</v>
      </c>
    </row>
    <row r="355" spans="3:11" s="20" customFormat="1" ht="18" customHeight="1" x14ac:dyDescent="0.25">
      <c r="C355" s="95"/>
      <c r="D355" s="161"/>
      <c r="E355" s="104"/>
      <c r="F355" s="104"/>
      <c r="G355" s="104"/>
      <c r="H355" s="2" t="s">
        <v>299</v>
      </c>
      <c r="I355" s="28">
        <v>0</v>
      </c>
      <c r="J355" s="28"/>
      <c r="K355" s="28"/>
    </row>
    <row r="356" spans="3:11" s="20" customFormat="1" ht="18" customHeight="1" x14ac:dyDescent="0.25">
      <c r="C356" s="95"/>
      <c r="D356" s="161"/>
      <c r="E356" s="104"/>
      <c r="F356" s="104"/>
      <c r="G356" s="104"/>
      <c r="H356" s="2" t="s">
        <v>300</v>
      </c>
      <c r="I356" s="28">
        <v>0</v>
      </c>
      <c r="J356" s="28">
        <v>0</v>
      </c>
      <c r="K356" s="28">
        <v>0</v>
      </c>
    </row>
    <row r="357" spans="3:11" s="20" customFormat="1" ht="17.25" customHeight="1" x14ac:dyDescent="0.25">
      <c r="C357" s="96"/>
      <c r="D357" s="162"/>
      <c r="E357" s="105"/>
      <c r="F357" s="105"/>
      <c r="G357" s="105"/>
      <c r="H357" s="2" t="s">
        <v>190</v>
      </c>
      <c r="I357" s="28">
        <v>0</v>
      </c>
      <c r="J357" s="28">
        <v>0</v>
      </c>
      <c r="K357" s="28">
        <v>0</v>
      </c>
    </row>
    <row r="358" spans="3:11" s="20" customFormat="1" ht="15.75" customHeight="1" x14ac:dyDescent="0.25">
      <c r="C358" s="94" t="s">
        <v>347</v>
      </c>
      <c r="D358" s="128" t="s">
        <v>973</v>
      </c>
      <c r="E358" s="103" t="s">
        <v>470</v>
      </c>
      <c r="F358" s="103">
        <v>2022</v>
      </c>
      <c r="G358" s="103">
        <v>2022</v>
      </c>
      <c r="H358" s="2" t="s">
        <v>297</v>
      </c>
      <c r="I358" s="28">
        <v>0</v>
      </c>
      <c r="J358" s="28">
        <f>J359</f>
        <v>1300</v>
      </c>
      <c r="K358" s="28">
        <f>K359</f>
        <v>0</v>
      </c>
    </row>
    <row r="359" spans="3:11" s="20" customFormat="1" ht="19.5" customHeight="1" x14ac:dyDescent="0.25">
      <c r="C359" s="95"/>
      <c r="D359" s="129"/>
      <c r="E359" s="104"/>
      <c r="F359" s="104"/>
      <c r="G359" s="104"/>
      <c r="H359" s="2" t="s">
        <v>298</v>
      </c>
      <c r="I359" s="28">
        <v>0</v>
      </c>
      <c r="J359" s="28">
        <v>1300</v>
      </c>
      <c r="K359" s="28">
        <v>0</v>
      </c>
    </row>
    <row r="360" spans="3:11" s="20" customFormat="1" ht="21.75" customHeight="1" x14ac:dyDescent="0.25">
      <c r="C360" s="95"/>
      <c r="D360" s="129"/>
      <c r="E360" s="104"/>
      <c r="F360" s="104"/>
      <c r="G360" s="104"/>
      <c r="H360" s="2" t="s">
        <v>299</v>
      </c>
      <c r="I360" s="28">
        <v>0</v>
      </c>
      <c r="J360" s="28">
        <v>0</v>
      </c>
      <c r="K360" s="28">
        <v>0</v>
      </c>
    </row>
    <row r="361" spans="3:11" s="20" customFormat="1" ht="21.75" customHeight="1" x14ac:dyDescent="0.25">
      <c r="C361" s="95"/>
      <c r="D361" s="129"/>
      <c r="E361" s="104"/>
      <c r="F361" s="104"/>
      <c r="G361" s="104"/>
      <c r="H361" s="2" t="s">
        <v>300</v>
      </c>
      <c r="I361" s="28">
        <v>0</v>
      </c>
      <c r="J361" s="28">
        <v>0</v>
      </c>
      <c r="K361" s="28">
        <v>0</v>
      </c>
    </row>
    <row r="362" spans="3:11" s="20" customFormat="1" ht="19.5" customHeight="1" x14ac:dyDescent="0.25">
      <c r="C362" s="96"/>
      <c r="D362" s="130"/>
      <c r="E362" s="105"/>
      <c r="F362" s="105"/>
      <c r="G362" s="105"/>
      <c r="H362" s="2" t="s">
        <v>190</v>
      </c>
      <c r="I362" s="28">
        <v>0</v>
      </c>
      <c r="J362" s="28">
        <v>0</v>
      </c>
      <c r="K362" s="28">
        <v>0</v>
      </c>
    </row>
    <row r="363" spans="3:11" s="20" customFormat="1" ht="18" customHeight="1" x14ac:dyDescent="0.25">
      <c r="C363" s="94" t="s">
        <v>348</v>
      </c>
      <c r="D363" s="128" t="s">
        <v>653</v>
      </c>
      <c r="E363" s="103" t="s">
        <v>468</v>
      </c>
      <c r="F363" s="127">
        <v>2022</v>
      </c>
      <c r="G363" s="127">
        <v>2022</v>
      </c>
      <c r="H363" s="2" t="s">
        <v>297</v>
      </c>
      <c r="I363" s="28">
        <v>0</v>
      </c>
      <c r="J363" s="28">
        <f>J364</f>
        <v>400</v>
      </c>
      <c r="K363" s="28">
        <f>K364</f>
        <v>0</v>
      </c>
    </row>
    <row r="364" spans="3:11" s="20" customFormat="1" ht="19.5" customHeight="1" x14ac:dyDescent="0.25">
      <c r="C364" s="95"/>
      <c r="D364" s="129"/>
      <c r="E364" s="104"/>
      <c r="F364" s="127"/>
      <c r="G364" s="127"/>
      <c r="H364" s="2" t="s">
        <v>298</v>
      </c>
      <c r="I364" s="28">
        <v>0</v>
      </c>
      <c r="J364" s="28">
        <v>400</v>
      </c>
      <c r="K364" s="28">
        <v>0</v>
      </c>
    </row>
    <row r="365" spans="3:11" s="20" customFormat="1" x14ac:dyDescent="0.25">
      <c r="C365" s="95"/>
      <c r="D365" s="129"/>
      <c r="E365" s="104"/>
      <c r="F365" s="127"/>
      <c r="G365" s="127"/>
      <c r="H365" s="2" t="s">
        <v>299</v>
      </c>
      <c r="I365" s="28">
        <v>0</v>
      </c>
      <c r="J365" s="28">
        <v>0</v>
      </c>
      <c r="K365" s="28">
        <v>0</v>
      </c>
    </row>
    <row r="366" spans="3:11" s="20" customFormat="1" x14ac:dyDescent="0.25">
      <c r="C366" s="95"/>
      <c r="D366" s="129"/>
      <c r="E366" s="104"/>
      <c r="F366" s="127"/>
      <c r="G366" s="127"/>
      <c r="H366" s="2" t="s">
        <v>300</v>
      </c>
      <c r="I366" s="28">
        <v>0</v>
      </c>
      <c r="J366" s="28">
        <v>0</v>
      </c>
      <c r="K366" s="28">
        <v>0</v>
      </c>
    </row>
    <row r="367" spans="3:11" s="20" customFormat="1" ht="13.5" customHeight="1" x14ac:dyDescent="0.25">
      <c r="C367" s="96"/>
      <c r="D367" s="130"/>
      <c r="E367" s="105"/>
      <c r="F367" s="127"/>
      <c r="G367" s="127"/>
      <c r="H367" s="2" t="s">
        <v>190</v>
      </c>
      <c r="I367" s="28">
        <v>0</v>
      </c>
      <c r="J367" s="28">
        <v>0</v>
      </c>
      <c r="K367" s="28">
        <v>0</v>
      </c>
    </row>
    <row r="368" spans="3:11" s="20" customFormat="1" ht="18" customHeight="1" x14ac:dyDescent="0.25">
      <c r="C368" s="81" t="s">
        <v>349</v>
      </c>
      <c r="D368" s="128" t="s">
        <v>974</v>
      </c>
      <c r="E368" s="103" t="s">
        <v>469</v>
      </c>
      <c r="F368" s="103">
        <v>2023</v>
      </c>
      <c r="G368" s="103">
        <v>2023</v>
      </c>
      <c r="H368" s="2" t="s">
        <v>297</v>
      </c>
      <c r="I368" s="28">
        <v>0</v>
      </c>
      <c r="J368" s="28">
        <v>0</v>
      </c>
      <c r="K368" s="28">
        <f>K369</f>
        <v>2300</v>
      </c>
    </row>
    <row r="369" spans="3:11" s="20" customFormat="1" ht="15.75" x14ac:dyDescent="0.25">
      <c r="C369" s="81"/>
      <c r="D369" s="129"/>
      <c r="E369" s="104"/>
      <c r="F369" s="138"/>
      <c r="G369" s="104"/>
      <c r="H369" s="2" t="s">
        <v>298</v>
      </c>
      <c r="I369" s="28">
        <v>0</v>
      </c>
      <c r="J369" s="28">
        <v>0</v>
      </c>
      <c r="K369" s="23">
        <v>2300</v>
      </c>
    </row>
    <row r="370" spans="3:11" s="20" customFormat="1" x14ac:dyDescent="0.25">
      <c r="C370" s="81"/>
      <c r="D370" s="129"/>
      <c r="E370" s="104"/>
      <c r="F370" s="138"/>
      <c r="G370" s="104"/>
      <c r="H370" s="2" t="s">
        <v>299</v>
      </c>
      <c r="I370" s="28">
        <v>0</v>
      </c>
      <c r="J370" s="28">
        <v>0</v>
      </c>
      <c r="K370" s="28">
        <v>0</v>
      </c>
    </row>
    <row r="371" spans="3:11" s="20" customFormat="1" x14ac:dyDescent="0.25">
      <c r="C371" s="81"/>
      <c r="D371" s="129"/>
      <c r="E371" s="104"/>
      <c r="F371" s="138"/>
      <c r="G371" s="104"/>
      <c r="H371" s="2" t="s">
        <v>300</v>
      </c>
      <c r="I371" s="28">
        <v>0</v>
      </c>
      <c r="J371" s="28">
        <v>0</v>
      </c>
      <c r="K371" s="28">
        <v>0</v>
      </c>
    </row>
    <row r="372" spans="3:11" s="20" customFormat="1" x14ac:dyDescent="0.25">
      <c r="C372" s="81"/>
      <c r="D372" s="129"/>
      <c r="E372" s="105"/>
      <c r="F372" s="139"/>
      <c r="G372" s="105"/>
      <c r="H372" s="2" t="s">
        <v>190</v>
      </c>
      <c r="I372" s="28">
        <v>0</v>
      </c>
      <c r="J372" s="28">
        <v>0</v>
      </c>
      <c r="K372" s="28">
        <v>0</v>
      </c>
    </row>
    <row r="373" spans="3:11" s="20" customFormat="1" ht="18" customHeight="1" x14ac:dyDescent="0.25">
      <c r="C373" s="81" t="s">
        <v>51</v>
      </c>
      <c r="D373" s="160" t="s">
        <v>654</v>
      </c>
      <c r="E373" s="103" t="s">
        <v>464</v>
      </c>
      <c r="F373" s="103">
        <v>2023</v>
      </c>
      <c r="G373" s="103">
        <v>2023</v>
      </c>
      <c r="H373" s="2" t="s">
        <v>297</v>
      </c>
      <c r="I373" s="28">
        <v>0</v>
      </c>
      <c r="J373" s="28">
        <v>0</v>
      </c>
      <c r="K373" s="28">
        <f>K374</f>
        <v>2500</v>
      </c>
    </row>
    <row r="374" spans="3:11" s="20" customFormat="1" ht="15.75" x14ac:dyDescent="0.25">
      <c r="C374" s="81"/>
      <c r="D374" s="161"/>
      <c r="E374" s="104"/>
      <c r="F374" s="104"/>
      <c r="G374" s="104"/>
      <c r="H374" s="2" t="s">
        <v>298</v>
      </c>
      <c r="I374" s="28">
        <v>0</v>
      </c>
      <c r="J374" s="28">
        <v>0</v>
      </c>
      <c r="K374" s="23">
        <v>2500</v>
      </c>
    </row>
    <row r="375" spans="3:11" s="20" customFormat="1" x14ac:dyDescent="0.25">
      <c r="C375" s="81"/>
      <c r="D375" s="161"/>
      <c r="E375" s="104"/>
      <c r="F375" s="104"/>
      <c r="G375" s="104"/>
      <c r="H375" s="2" t="s">
        <v>299</v>
      </c>
      <c r="I375" s="28">
        <v>0</v>
      </c>
      <c r="J375" s="28">
        <v>0</v>
      </c>
      <c r="K375" s="28">
        <v>0</v>
      </c>
    </row>
    <row r="376" spans="3:11" s="20" customFormat="1" x14ac:dyDescent="0.25">
      <c r="C376" s="81"/>
      <c r="D376" s="161"/>
      <c r="E376" s="104"/>
      <c r="F376" s="104"/>
      <c r="G376" s="104"/>
      <c r="H376" s="2" t="s">
        <v>300</v>
      </c>
      <c r="I376" s="1">
        <v>0</v>
      </c>
      <c r="J376" s="1">
        <v>0</v>
      </c>
      <c r="K376" s="1">
        <v>0</v>
      </c>
    </row>
    <row r="377" spans="3:11" s="20" customFormat="1" x14ac:dyDescent="0.25">
      <c r="C377" s="81"/>
      <c r="D377" s="162"/>
      <c r="E377" s="105"/>
      <c r="F377" s="105"/>
      <c r="G377" s="105"/>
      <c r="H377" s="2" t="s">
        <v>190</v>
      </c>
      <c r="I377" s="1">
        <v>0</v>
      </c>
      <c r="J377" s="1">
        <v>0</v>
      </c>
      <c r="K377" s="1">
        <v>0</v>
      </c>
    </row>
    <row r="378" spans="3:11" s="20" customFormat="1" ht="15" customHeight="1" x14ac:dyDescent="0.25">
      <c r="C378" s="81" t="s">
        <v>52</v>
      </c>
      <c r="D378" s="128" t="s">
        <v>975</v>
      </c>
      <c r="E378" s="103" t="s">
        <v>464</v>
      </c>
      <c r="F378" s="103">
        <v>2023</v>
      </c>
      <c r="G378" s="103">
        <v>2023</v>
      </c>
      <c r="H378" s="2" t="s">
        <v>297</v>
      </c>
      <c r="I378" s="28">
        <v>0</v>
      </c>
      <c r="J378" s="28">
        <v>0</v>
      </c>
      <c r="K378" s="30">
        <v>1500</v>
      </c>
    </row>
    <row r="379" spans="3:11" s="20" customFormat="1" x14ac:dyDescent="0.25">
      <c r="C379" s="81"/>
      <c r="D379" s="129"/>
      <c r="E379" s="104"/>
      <c r="F379" s="104"/>
      <c r="G379" s="104"/>
      <c r="H379" s="2" t="s">
        <v>298</v>
      </c>
      <c r="I379" s="28">
        <v>0</v>
      </c>
      <c r="J379" s="28">
        <v>0</v>
      </c>
      <c r="K379" s="30">
        <v>1500</v>
      </c>
    </row>
    <row r="380" spans="3:11" s="20" customFormat="1" x14ac:dyDescent="0.25">
      <c r="C380" s="81"/>
      <c r="D380" s="129"/>
      <c r="E380" s="104"/>
      <c r="F380" s="104"/>
      <c r="G380" s="104"/>
      <c r="H380" s="2" t="s">
        <v>299</v>
      </c>
      <c r="I380" s="28">
        <v>0</v>
      </c>
      <c r="J380" s="28">
        <v>0</v>
      </c>
      <c r="K380" s="1">
        <v>0</v>
      </c>
    </row>
    <row r="381" spans="3:11" s="20" customFormat="1" x14ac:dyDescent="0.25">
      <c r="C381" s="81"/>
      <c r="D381" s="129"/>
      <c r="E381" s="104"/>
      <c r="F381" s="104"/>
      <c r="G381" s="104"/>
      <c r="H381" s="2" t="s">
        <v>300</v>
      </c>
      <c r="I381" s="1">
        <v>0</v>
      </c>
      <c r="J381" s="1">
        <v>0</v>
      </c>
      <c r="K381" s="1">
        <v>0</v>
      </c>
    </row>
    <row r="382" spans="3:11" s="20" customFormat="1" x14ac:dyDescent="0.25">
      <c r="C382" s="81"/>
      <c r="D382" s="130"/>
      <c r="E382" s="105"/>
      <c r="F382" s="105"/>
      <c r="G382" s="105"/>
      <c r="H382" s="2" t="s">
        <v>190</v>
      </c>
      <c r="I382" s="1">
        <v>0</v>
      </c>
      <c r="J382" s="1">
        <v>0</v>
      </c>
      <c r="K382" s="1">
        <v>0</v>
      </c>
    </row>
    <row r="383" spans="3:11" s="20" customFormat="1" ht="15" customHeight="1" x14ac:dyDescent="0.25">
      <c r="C383" s="81" t="s">
        <v>652</v>
      </c>
      <c r="D383" s="128" t="s">
        <v>655</v>
      </c>
      <c r="E383" s="103" t="s">
        <v>468</v>
      </c>
      <c r="F383" s="103">
        <v>2023</v>
      </c>
      <c r="G383" s="103">
        <v>2023</v>
      </c>
      <c r="H383" s="2" t="s">
        <v>297</v>
      </c>
      <c r="I383" s="28">
        <v>0</v>
      </c>
      <c r="J383" s="28">
        <v>0</v>
      </c>
      <c r="K383" s="30">
        <f>K384</f>
        <v>400</v>
      </c>
    </row>
    <row r="384" spans="3:11" s="20" customFormat="1" x14ac:dyDescent="0.25">
      <c r="C384" s="81"/>
      <c r="D384" s="129"/>
      <c r="E384" s="104"/>
      <c r="F384" s="104"/>
      <c r="G384" s="104"/>
      <c r="H384" s="2" t="s">
        <v>298</v>
      </c>
      <c r="I384" s="28">
        <v>0</v>
      </c>
      <c r="J384" s="28">
        <v>0</v>
      </c>
      <c r="K384" s="30">
        <v>400</v>
      </c>
    </row>
    <row r="385" spans="3:11" s="20" customFormat="1" x14ac:dyDescent="0.25">
      <c r="C385" s="81"/>
      <c r="D385" s="129"/>
      <c r="E385" s="104"/>
      <c r="F385" s="104"/>
      <c r="G385" s="104"/>
      <c r="H385" s="2" t="s">
        <v>299</v>
      </c>
      <c r="I385" s="28">
        <v>0</v>
      </c>
      <c r="J385" s="28">
        <v>0</v>
      </c>
      <c r="K385" s="1">
        <v>0</v>
      </c>
    </row>
    <row r="386" spans="3:11" s="20" customFormat="1" x14ac:dyDescent="0.25">
      <c r="C386" s="81"/>
      <c r="D386" s="129"/>
      <c r="E386" s="104"/>
      <c r="F386" s="104"/>
      <c r="G386" s="104"/>
      <c r="H386" s="2" t="s">
        <v>300</v>
      </c>
      <c r="I386" s="1">
        <v>0</v>
      </c>
      <c r="J386" s="1">
        <v>0</v>
      </c>
      <c r="K386" s="1">
        <v>0</v>
      </c>
    </row>
    <row r="387" spans="3:11" s="20" customFormat="1" x14ac:dyDescent="0.25">
      <c r="C387" s="81"/>
      <c r="D387" s="130"/>
      <c r="E387" s="105"/>
      <c r="F387" s="105"/>
      <c r="G387" s="105"/>
      <c r="H387" s="2" t="s">
        <v>190</v>
      </c>
      <c r="I387" s="1">
        <v>0</v>
      </c>
      <c r="J387" s="1">
        <v>0</v>
      </c>
      <c r="K387" s="1">
        <v>0</v>
      </c>
    </row>
    <row r="388" spans="3:11" s="20" customFormat="1" ht="15" customHeight="1" x14ac:dyDescent="0.25">
      <c r="C388" s="94" t="s">
        <v>350</v>
      </c>
      <c r="D388" s="174" t="s">
        <v>351</v>
      </c>
      <c r="E388" s="103" t="s">
        <v>311</v>
      </c>
      <c r="F388" s="103">
        <v>2021</v>
      </c>
      <c r="G388" s="103">
        <v>2023</v>
      </c>
      <c r="H388" s="2" t="s">
        <v>297</v>
      </c>
      <c r="I388" s="29">
        <f>SUM(I389)</f>
        <v>9010.2999999999993</v>
      </c>
      <c r="J388" s="29">
        <f t="shared" ref="J388:K388" si="33">SUM(J389)</f>
        <v>13400</v>
      </c>
      <c r="K388" s="29">
        <f t="shared" si="33"/>
        <v>13400</v>
      </c>
    </row>
    <row r="389" spans="3:11" s="20" customFormat="1" x14ac:dyDescent="0.25">
      <c r="C389" s="95"/>
      <c r="D389" s="190"/>
      <c r="E389" s="104"/>
      <c r="F389" s="104"/>
      <c r="G389" s="104"/>
      <c r="H389" s="2" t="s">
        <v>284</v>
      </c>
      <c r="I389" s="28">
        <f>I394+I399+I404+I409+I414+I419+I424+I429+I434+I439+I444+I449</f>
        <v>9010.2999999999993</v>
      </c>
      <c r="J389" s="28">
        <f>J394+J399+J404+J414+J419+J424+J429+J434+J439+J444+J449</f>
        <v>13400</v>
      </c>
      <c r="K389" s="28">
        <f>K394+K399+K404+K414+K419+K424+K429+K434+K439+K444+K449+K454</f>
        <v>13400</v>
      </c>
    </row>
    <row r="390" spans="3:11" s="20" customFormat="1" x14ac:dyDescent="0.25">
      <c r="C390" s="95"/>
      <c r="D390" s="190"/>
      <c r="E390" s="104"/>
      <c r="F390" s="104"/>
      <c r="G390" s="104"/>
      <c r="H390" s="2" t="s">
        <v>299</v>
      </c>
      <c r="I390" s="28">
        <v>0</v>
      </c>
      <c r="J390" s="28">
        <v>0</v>
      </c>
      <c r="K390" s="28">
        <v>0</v>
      </c>
    </row>
    <row r="391" spans="3:11" s="20" customFormat="1" x14ac:dyDescent="0.25">
      <c r="C391" s="95"/>
      <c r="D391" s="190"/>
      <c r="E391" s="104"/>
      <c r="F391" s="104"/>
      <c r="G391" s="104"/>
      <c r="H391" s="2" t="s">
        <v>188</v>
      </c>
      <c r="I391" s="28">
        <v>0</v>
      </c>
      <c r="J391" s="28">
        <v>0</v>
      </c>
      <c r="K391" s="28">
        <v>0</v>
      </c>
    </row>
    <row r="392" spans="3:11" s="20" customFormat="1" x14ac:dyDescent="0.25">
      <c r="C392" s="96"/>
      <c r="D392" s="191"/>
      <c r="E392" s="105"/>
      <c r="F392" s="105"/>
      <c r="G392" s="105"/>
      <c r="H392" s="2" t="s">
        <v>190</v>
      </c>
      <c r="I392" s="28">
        <v>0</v>
      </c>
      <c r="J392" s="28">
        <v>0</v>
      </c>
      <c r="K392" s="28">
        <v>0</v>
      </c>
    </row>
    <row r="393" spans="3:11" s="20" customFormat="1" ht="15" customHeight="1" x14ac:dyDescent="0.25">
      <c r="C393" s="94" t="s">
        <v>352</v>
      </c>
      <c r="D393" s="174" t="s">
        <v>891</v>
      </c>
      <c r="E393" s="103" t="s">
        <v>659</v>
      </c>
      <c r="F393" s="103">
        <v>2021</v>
      </c>
      <c r="G393" s="103">
        <v>2021</v>
      </c>
      <c r="H393" s="2" t="s">
        <v>297</v>
      </c>
      <c r="I393" s="28">
        <f>I394</f>
        <v>5972.3</v>
      </c>
      <c r="J393" s="28">
        <v>0</v>
      </c>
      <c r="K393" s="28">
        <f>K394+K395+K396+K397</f>
        <v>0</v>
      </c>
    </row>
    <row r="394" spans="3:11" s="20" customFormat="1" x14ac:dyDescent="0.25">
      <c r="C394" s="95"/>
      <c r="D394" s="190"/>
      <c r="E394" s="104"/>
      <c r="F394" s="104"/>
      <c r="G394" s="104"/>
      <c r="H394" s="2" t="s">
        <v>284</v>
      </c>
      <c r="I394" s="28">
        <v>5972.3</v>
      </c>
      <c r="J394" s="28">
        <v>0</v>
      </c>
      <c r="K394" s="28">
        <v>0</v>
      </c>
    </row>
    <row r="395" spans="3:11" s="20" customFormat="1" x14ac:dyDescent="0.25">
      <c r="C395" s="95"/>
      <c r="D395" s="190"/>
      <c r="E395" s="104"/>
      <c r="F395" s="104"/>
      <c r="G395" s="104"/>
      <c r="H395" s="2" t="s">
        <v>299</v>
      </c>
      <c r="I395" s="28">
        <v>0</v>
      </c>
      <c r="J395" s="28">
        <v>0</v>
      </c>
      <c r="K395" s="28">
        <v>0</v>
      </c>
    </row>
    <row r="396" spans="3:11" s="20" customFormat="1" x14ac:dyDescent="0.25">
      <c r="C396" s="95"/>
      <c r="D396" s="190"/>
      <c r="E396" s="104"/>
      <c r="F396" s="104"/>
      <c r="G396" s="104"/>
      <c r="H396" s="2" t="s">
        <v>188</v>
      </c>
      <c r="I396" s="28">
        <v>0</v>
      </c>
      <c r="J396" s="28">
        <v>0</v>
      </c>
      <c r="K396" s="28">
        <v>0</v>
      </c>
    </row>
    <row r="397" spans="3:11" s="20" customFormat="1" x14ac:dyDescent="0.25">
      <c r="C397" s="96"/>
      <c r="D397" s="191"/>
      <c r="E397" s="105"/>
      <c r="F397" s="105"/>
      <c r="G397" s="105"/>
      <c r="H397" s="2" t="s">
        <v>190</v>
      </c>
      <c r="I397" s="28">
        <v>0</v>
      </c>
      <c r="J397" s="28">
        <v>0</v>
      </c>
      <c r="K397" s="28">
        <v>0</v>
      </c>
    </row>
    <row r="398" spans="3:11" s="20" customFormat="1" ht="15.75" customHeight="1" x14ac:dyDescent="0.25">
      <c r="C398" s="94" t="s">
        <v>354</v>
      </c>
      <c r="D398" s="160" t="s">
        <v>657</v>
      </c>
      <c r="E398" s="103" t="s">
        <v>659</v>
      </c>
      <c r="F398" s="103">
        <v>2021</v>
      </c>
      <c r="G398" s="103">
        <v>2021</v>
      </c>
      <c r="H398" s="2" t="s">
        <v>297</v>
      </c>
      <c r="I398" s="28">
        <f>I399</f>
        <v>2318</v>
      </c>
      <c r="J398" s="28">
        <v>0</v>
      </c>
      <c r="K398" s="28">
        <v>0</v>
      </c>
    </row>
    <row r="399" spans="3:11" s="20" customFormat="1" ht="13.5" customHeight="1" x14ac:dyDescent="0.25">
      <c r="C399" s="95"/>
      <c r="D399" s="161"/>
      <c r="E399" s="104"/>
      <c r="F399" s="104"/>
      <c r="G399" s="104"/>
      <c r="H399" s="2" t="s">
        <v>284</v>
      </c>
      <c r="I399" s="28">
        <v>2318</v>
      </c>
      <c r="J399" s="28">
        <v>0</v>
      </c>
      <c r="K399" s="28">
        <v>0</v>
      </c>
    </row>
    <row r="400" spans="3:11" s="20" customFormat="1" x14ac:dyDescent="0.25">
      <c r="C400" s="95"/>
      <c r="D400" s="161"/>
      <c r="E400" s="104"/>
      <c r="F400" s="104"/>
      <c r="G400" s="104"/>
      <c r="H400" s="2" t="s">
        <v>299</v>
      </c>
      <c r="I400" s="28">
        <v>0</v>
      </c>
      <c r="J400" s="28">
        <v>0</v>
      </c>
      <c r="K400" s="28">
        <v>0</v>
      </c>
    </row>
    <row r="401" spans="3:11" s="20" customFormat="1" x14ac:dyDescent="0.25">
      <c r="C401" s="95"/>
      <c r="D401" s="161"/>
      <c r="E401" s="104"/>
      <c r="F401" s="104"/>
      <c r="G401" s="104"/>
      <c r="H401" s="2" t="s">
        <v>188</v>
      </c>
      <c r="I401" s="28">
        <v>0</v>
      </c>
      <c r="J401" s="28">
        <v>0</v>
      </c>
      <c r="K401" s="28">
        <v>0</v>
      </c>
    </row>
    <row r="402" spans="3:11" s="20" customFormat="1" ht="14.25" customHeight="1" x14ac:dyDescent="0.25">
      <c r="C402" s="96"/>
      <c r="D402" s="162"/>
      <c r="E402" s="105"/>
      <c r="F402" s="105"/>
      <c r="G402" s="105"/>
      <c r="H402" s="2" t="s">
        <v>190</v>
      </c>
      <c r="I402" s="28">
        <v>0</v>
      </c>
      <c r="J402" s="28">
        <v>0</v>
      </c>
      <c r="K402" s="28">
        <v>0</v>
      </c>
    </row>
    <row r="403" spans="3:11" s="20" customFormat="1" ht="25.5" customHeight="1" x14ac:dyDescent="0.25">
      <c r="C403" s="94" t="s">
        <v>355</v>
      </c>
      <c r="D403" s="128" t="s">
        <v>658</v>
      </c>
      <c r="E403" s="103" t="s">
        <v>353</v>
      </c>
      <c r="F403" s="103">
        <v>2021</v>
      </c>
      <c r="G403" s="103">
        <v>2021</v>
      </c>
      <c r="H403" s="2" t="s">
        <v>297</v>
      </c>
      <c r="I403" s="28">
        <f>I404</f>
        <v>720</v>
      </c>
      <c r="J403" s="28">
        <v>0</v>
      </c>
      <c r="K403" s="28">
        <v>0</v>
      </c>
    </row>
    <row r="404" spans="3:11" s="20" customFormat="1" ht="15" customHeight="1" x14ac:dyDescent="0.25">
      <c r="C404" s="95"/>
      <c r="D404" s="129"/>
      <c r="E404" s="104"/>
      <c r="F404" s="104"/>
      <c r="G404" s="104"/>
      <c r="H404" s="2" t="s">
        <v>284</v>
      </c>
      <c r="I404" s="28">
        <v>720</v>
      </c>
      <c r="J404" s="28">
        <v>0</v>
      </c>
      <c r="K404" s="28">
        <v>0</v>
      </c>
    </row>
    <row r="405" spans="3:11" s="20" customFormat="1" x14ac:dyDescent="0.25">
      <c r="C405" s="95"/>
      <c r="D405" s="129"/>
      <c r="E405" s="104"/>
      <c r="F405" s="104"/>
      <c r="G405" s="104"/>
      <c r="H405" s="2" t="s">
        <v>299</v>
      </c>
      <c r="I405" s="28">
        <v>0</v>
      </c>
      <c r="J405" s="28">
        <v>0</v>
      </c>
      <c r="K405" s="28">
        <v>0</v>
      </c>
    </row>
    <row r="406" spans="3:11" s="20" customFormat="1" x14ac:dyDescent="0.25">
      <c r="C406" s="95"/>
      <c r="D406" s="129"/>
      <c r="E406" s="104"/>
      <c r="F406" s="104"/>
      <c r="G406" s="104"/>
      <c r="H406" s="2" t="s">
        <v>188</v>
      </c>
      <c r="I406" s="28">
        <v>0</v>
      </c>
      <c r="J406" s="28">
        <v>0</v>
      </c>
      <c r="K406" s="28">
        <v>0</v>
      </c>
    </row>
    <row r="407" spans="3:11" s="20" customFormat="1" x14ac:dyDescent="0.25">
      <c r="C407" s="96"/>
      <c r="D407" s="130"/>
      <c r="E407" s="105"/>
      <c r="F407" s="105"/>
      <c r="G407" s="105"/>
      <c r="H407" s="2" t="s">
        <v>190</v>
      </c>
      <c r="I407" s="28">
        <v>0</v>
      </c>
      <c r="J407" s="28">
        <v>0</v>
      </c>
      <c r="K407" s="28">
        <v>0</v>
      </c>
    </row>
    <row r="408" spans="3:11" s="24" customFormat="1" ht="15" hidden="1" customHeight="1" x14ac:dyDescent="0.25">
      <c r="C408" s="94" t="s">
        <v>357</v>
      </c>
      <c r="D408" s="160" t="s">
        <v>889</v>
      </c>
      <c r="E408" s="103" t="s">
        <v>475</v>
      </c>
      <c r="F408" s="103">
        <v>2021</v>
      </c>
      <c r="G408" s="103">
        <v>2021</v>
      </c>
      <c r="H408" s="2" t="s">
        <v>297</v>
      </c>
      <c r="I408" s="28">
        <f>I409</f>
        <v>0</v>
      </c>
      <c r="J408" s="28">
        <v>0</v>
      </c>
      <c r="K408" s="28">
        <v>0</v>
      </c>
    </row>
    <row r="409" spans="3:11" s="24" customFormat="1" hidden="1" x14ac:dyDescent="0.25">
      <c r="C409" s="95"/>
      <c r="D409" s="161"/>
      <c r="E409" s="104"/>
      <c r="F409" s="104"/>
      <c r="G409" s="104"/>
      <c r="H409" s="2" t="s">
        <v>298</v>
      </c>
      <c r="I409" s="28"/>
      <c r="J409" s="28">
        <v>0</v>
      </c>
      <c r="K409" s="28">
        <v>0</v>
      </c>
    </row>
    <row r="410" spans="3:11" s="20" customFormat="1" hidden="1" x14ac:dyDescent="0.25">
      <c r="C410" s="95"/>
      <c r="D410" s="161"/>
      <c r="E410" s="104"/>
      <c r="F410" s="104"/>
      <c r="G410" s="104"/>
      <c r="H410" s="2" t="s">
        <v>299</v>
      </c>
      <c r="I410" s="28">
        <v>0</v>
      </c>
      <c r="J410" s="28">
        <v>0</v>
      </c>
      <c r="K410" s="28">
        <v>0</v>
      </c>
    </row>
    <row r="411" spans="3:11" s="20" customFormat="1" ht="18" hidden="1" customHeight="1" x14ac:dyDescent="0.25">
      <c r="C411" s="95"/>
      <c r="D411" s="161"/>
      <c r="E411" s="104"/>
      <c r="F411" s="104"/>
      <c r="G411" s="104"/>
      <c r="H411" s="2" t="s">
        <v>300</v>
      </c>
      <c r="I411" s="28">
        <v>0</v>
      </c>
      <c r="J411" s="28">
        <v>0</v>
      </c>
      <c r="K411" s="28">
        <v>0</v>
      </c>
    </row>
    <row r="412" spans="3:11" s="20" customFormat="1" hidden="1" x14ac:dyDescent="0.25">
      <c r="C412" s="96"/>
      <c r="D412" s="162"/>
      <c r="E412" s="105"/>
      <c r="F412" s="105"/>
      <c r="G412" s="105"/>
      <c r="H412" s="2" t="s">
        <v>190</v>
      </c>
      <c r="I412" s="28">
        <v>0</v>
      </c>
      <c r="J412" s="28">
        <v>0</v>
      </c>
      <c r="K412" s="28">
        <v>0</v>
      </c>
    </row>
    <row r="413" spans="3:11" s="25" customFormat="1" ht="15" hidden="1" customHeight="1" x14ac:dyDescent="0.25">
      <c r="C413" s="94" t="s">
        <v>358</v>
      </c>
      <c r="D413" s="160" t="s">
        <v>660</v>
      </c>
      <c r="E413" s="103" t="s">
        <v>8</v>
      </c>
      <c r="F413" s="103">
        <v>2021</v>
      </c>
      <c r="G413" s="103">
        <v>2021</v>
      </c>
      <c r="H413" s="65" t="s">
        <v>297</v>
      </c>
      <c r="I413" s="29">
        <f>I414</f>
        <v>0</v>
      </c>
      <c r="J413" s="29">
        <f>J414</f>
        <v>0</v>
      </c>
      <c r="K413" s="29">
        <f>K414</f>
        <v>0</v>
      </c>
    </row>
    <row r="414" spans="3:11" s="25" customFormat="1" ht="15" hidden="1" customHeight="1" x14ac:dyDescent="0.25">
      <c r="C414" s="95"/>
      <c r="D414" s="161"/>
      <c r="E414" s="104"/>
      <c r="F414" s="104"/>
      <c r="G414" s="104"/>
      <c r="H414" s="65" t="s">
        <v>472</v>
      </c>
      <c r="I414" s="28"/>
      <c r="J414" s="28"/>
      <c r="K414" s="28"/>
    </row>
    <row r="415" spans="3:11" s="25" customFormat="1" hidden="1" x14ac:dyDescent="0.25">
      <c r="C415" s="95"/>
      <c r="D415" s="161"/>
      <c r="E415" s="104"/>
      <c r="F415" s="104"/>
      <c r="G415" s="104"/>
      <c r="H415" s="65" t="s">
        <v>299</v>
      </c>
      <c r="I415" s="28">
        <v>0</v>
      </c>
      <c r="J415" s="28">
        <v>0</v>
      </c>
      <c r="K415" s="28">
        <v>0</v>
      </c>
    </row>
    <row r="416" spans="3:11" s="25" customFormat="1" hidden="1" x14ac:dyDescent="0.25">
      <c r="C416" s="95"/>
      <c r="D416" s="161"/>
      <c r="E416" s="104"/>
      <c r="F416" s="104"/>
      <c r="G416" s="104"/>
      <c r="H416" s="65" t="s">
        <v>188</v>
      </c>
      <c r="I416" s="28">
        <v>0</v>
      </c>
      <c r="J416" s="28">
        <v>0</v>
      </c>
      <c r="K416" s="28">
        <v>0</v>
      </c>
    </row>
    <row r="417" spans="3:11" s="25" customFormat="1" ht="14.25" hidden="1" customHeight="1" x14ac:dyDescent="0.25">
      <c r="C417" s="96"/>
      <c r="D417" s="162"/>
      <c r="E417" s="105"/>
      <c r="F417" s="105"/>
      <c r="G417" s="105"/>
      <c r="H417" s="2" t="s">
        <v>190</v>
      </c>
      <c r="I417" s="28">
        <v>0</v>
      </c>
      <c r="J417" s="28">
        <v>0</v>
      </c>
      <c r="K417" s="28">
        <v>0</v>
      </c>
    </row>
    <row r="418" spans="3:11" s="25" customFormat="1" ht="15" customHeight="1" x14ac:dyDescent="0.25">
      <c r="C418" s="94" t="s">
        <v>114</v>
      </c>
      <c r="D418" s="160" t="s">
        <v>661</v>
      </c>
      <c r="E418" s="103" t="s">
        <v>461</v>
      </c>
      <c r="F418" s="103">
        <v>2022</v>
      </c>
      <c r="G418" s="103">
        <v>2022</v>
      </c>
      <c r="H418" s="2" t="s">
        <v>297</v>
      </c>
      <c r="I418" s="28">
        <v>0</v>
      </c>
      <c r="J418" s="28">
        <f>J419</f>
        <v>4000</v>
      </c>
      <c r="K418" s="28"/>
    </row>
    <row r="419" spans="3:11" s="25" customFormat="1" ht="15" customHeight="1" x14ac:dyDescent="0.25">
      <c r="C419" s="95"/>
      <c r="D419" s="161"/>
      <c r="E419" s="104"/>
      <c r="F419" s="104"/>
      <c r="G419" s="104"/>
      <c r="H419" s="2" t="s">
        <v>284</v>
      </c>
      <c r="I419" s="28">
        <v>0</v>
      </c>
      <c r="J419" s="28">
        <v>4000</v>
      </c>
      <c r="K419" s="28"/>
    </row>
    <row r="420" spans="3:11" s="25" customFormat="1" ht="15" customHeight="1" x14ac:dyDescent="0.25">
      <c r="C420" s="95"/>
      <c r="D420" s="161"/>
      <c r="E420" s="104"/>
      <c r="F420" s="104"/>
      <c r="G420" s="104"/>
      <c r="H420" s="2" t="s">
        <v>299</v>
      </c>
      <c r="I420" s="28">
        <v>0</v>
      </c>
      <c r="J420" s="28">
        <v>0</v>
      </c>
      <c r="K420" s="28">
        <v>0</v>
      </c>
    </row>
    <row r="421" spans="3:11" s="25" customFormat="1" ht="15" customHeight="1" x14ac:dyDescent="0.25">
      <c r="C421" s="95"/>
      <c r="D421" s="161"/>
      <c r="E421" s="104"/>
      <c r="F421" s="104"/>
      <c r="G421" s="104"/>
      <c r="H421" s="2" t="s">
        <v>188</v>
      </c>
      <c r="I421" s="28">
        <v>0</v>
      </c>
      <c r="J421" s="28">
        <v>0</v>
      </c>
      <c r="K421" s="28">
        <v>0</v>
      </c>
    </row>
    <row r="422" spans="3:11" s="25" customFormat="1" ht="15" customHeight="1" x14ac:dyDescent="0.25">
      <c r="C422" s="96"/>
      <c r="D422" s="161"/>
      <c r="E422" s="104"/>
      <c r="F422" s="105"/>
      <c r="G422" s="105"/>
      <c r="H422" s="2" t="s">
        <v>190</v>
      </c>
      <c r="I422" s="28">
        <v>0</v>
      </c>
      <c r="J422" s="28">
        <v>0</v>
      </c>
      <c r="K422" s="28">
        <v>0</v>
      </c>
    </row>
    <row r="423" spans="3:11" s="25" customFormat="1" ht="15" customHeight="1" x14ac:dyDescent="0.25">
      <c r="C423" s="94" t="s">
        <v>402</v>
      </c>
      <c r="D423" s="128" t="s">
        <v>662</v>
      </c>
      <c r="E423" s="103" t="s">
        <v>464</v>
      </c>
      <c r="F423" s="103">
        <v>2022</v>
      </c>
      <c r="G423" s="103">
        <v>2022</v>
      </c>
      <c r="H423" s="2" t="s">
        <v>297</v>
      </c>
      <c r="I423" s="28">
        <v>0</v>
      </c>
      <c r="J423" s="28">
        <f>J424</f>
        <v>8000</v>
      </c>
      <c r="K423" s="28">
        <v>0</v>
      </c>
    </row>
    <row r="424" spans="3:11" s="25" customFormat="1" ht="15" customHeight="1" x14ac:dyDescent="0.25">
      <c r="C424" s="95"/>
      <c r="D424" s="129"/>
      <c r="E424" s="104"/>
      <c r="F424" s="104"/>
      <c r="G424" s="104"/>
      <c r="H424" s="2" t="s">
        <v>298</v>
      </c>
      <c r="I424" s="28">
        <v>0</v>
      </c>
      <c r="J424" s="28">
        <v>8000</v>
      </c>
      <c r="K424" s="28">
        <v>0</v>
      </c>
    </row>
    <row r="425" spans="3:11" s="25" customFormat="1" ht="15" customHeight="1" x14ac:dyDescent="0.25">
      <c r="C425" s="95"/>
      <c r="D425" s="129"/>
      <c r="E425" s="104"/>
      <c r="F425" s="104"/>
      <c r="G425" s="104"/>
      <c r="H425" s="2" t="s">
        <v>299</v>
      </c>
      <c r="I425" s="28">
        <v>0</v>
      </c>
      <c r="J425" s="28">
        <v>0</v>
      </c>
      <c r="K425" s="28">
        <v>0</v>
      </c>
    </row>
    <row r="426" spans="3:11" s="25" customFormat="1" ht="15" customHeight="1" x14ac:dyDescent="0.25">
      <c r="C426" s="95"/>
      <c r="D426" s="129"/>
      <c r="E426" s="104"/>
      <c r="F426" s="104"/>
      <c r="G426" s="104"/>
      <c r="H426" s="2" t="s">
        <v>188</v>
      </c>
      <c r="I426" s="28">
        <v>0</v>
      </c>
      <c r="J426" s="28">
        <v>0</v>
      </c>
      <c r="K426" s="28">
        <v>0</v>
      </c>
    </row>
    <row r="427" spans="3:11" s="25" customFormat="1" ht="15" customHeight="1" x14ac:dyDescent="0.25">
      <c r="C427" s="96"/>
      <c r="D427" s="130"/>
      <c r="E427" s="105"/>
      <c r="F427" s="104"/>
      <c r="G427" s="104"/>
      <c r="H427" s="2" t="s">
        <v>190</v>
      </c>
      <c r="I427" s="28">
        <v>0</v>
      </c>
      <c r="J427" s="28">
        <v>0</v>
      </c>
      <c r="K427" s="28">
        <v>0</v>
      </c>
    </row>
    <row r="428" spans="3:11" s="25" customFormat="1" ht="15" customHeight="1" x14ac:dyDescent="0.25">
      <c r="C428" s="94" t="s">
        <v>111</v>
      </c>
      <c r="D428" s="128" t="s">
        <v>663</v>
      </c>
      <c r="E428" s="103" t="s">
        <v>471</v>
      </c>
      <c r="F428" s="103">
        <v>2022</v>
      </c>
      <c r="G428" s="103">
        <v>2022</v>
      </c>
      <c r="H428" s="2" t="s">
        <v>297</v>
      </c>
      <c r="I428" s="28">
        <v>0</v>
      </c>
      <c r="J428" s="28">
        <f>J429</f>
        <v>800</v>
      </c>
      <c r="K428" s="28">
        <v>0</v>
      </c>
    </row>
    <row r="429" spans="3:11" s="25" customFormat="1" ht="17.25" customHeight="1" x14ac:dyDescent="0.25">
      <c r="C429" s="95"/>
      <c r="D429" s="129"/>
      <c r="E429" s="104"/>
      <c r="F429" s="104"/>
      <c r="G429" s="104"/>
      <c r="H429" s="2" t="s">
        <v>284</v>
      </c>
      <c r="I429" s="28">
        <v>0</v>
      </c>
      <c r="J429" s="28">
        <v>800</v>
      </c>
      <c r="K429" s="28">
        <v>0</v>
      </c>
    </row>
    <row r="430" spans="3:11" s="25" customFormat="1" ht="15" customHeight="1" x14ac:dyDescent="0.25">
      <c r="C430" s="95"/>
      <c r="D430" s="129"/>
      <c r="E430" s="104"/>
      <c r="F430" s="104"/>
      <c r="G430" s="104"/>
      <c r="H430" s="2" t="s">
        <v>299</v>
      </c>
      <c r="I430" s="28">
        <v>0</v>
      </c>
      <c r="J430" s="28">
        <v>0</v>
      </c>
      <c r="K430" s="28">
        <v>0</v>
      </c>
    </row>
    <row r="431" spans="3:11" s="25" customFormat="1" ht="15" customHeight="1" x14ac:dyDescent="0.25">
      <c r="C431" s="95"/>
      <c r="D431" s="129"/>
      <c r="E431" s="104"/>
      <c r="F431" s="104"/>
      <c r="G431" s="104"/>
      <c r="H431" s="2" t="s">
        <v>188</v>
      </c>
      <c r="I431" s="28">
        <v>0</v>
      </c>
      <c r="J431" s="28">
        <v>0</v>
      </c>
      <c r="K431" s="28">
        <v>0</v>
      </c>
    </row>
    <row r="432" spans="3:11" s="25" customFormat="1" ht="16.5" customHeight="1" x14ac:dyDescent="0.25">
      <c r="C432" s="96"/>
      <c r="D432" s="130"/>
      <c r="E432" s="105"/>
      <c r="F432" s="105"/>
      <c r="G432" s="105"/>
      <c r="H432" s="2" t="s">
        <v>190</v>
      </c>
      <c r="I432" s="28">
        <v>0</v>
      </c>
      <c r="J432" s="28">
        <v>0</v>
      </c>
      <c r="K432" s="28">
        <v>0</v>
      </c>
    </row>
    <row r="433" spans="3:11" s="25" customFormat="1" ht="16.5" customHeight="1" x14ac:dyDescent="0.25">
      <c r="C433" s="94" t="s">
        <v>325</v>
      </c>
      <c r="D433" s="128" t="s">
        <v>664</v>
      </c>
      <c r="E433" s="103" t="s">
        <v>475</v>
      </c>
      <c r="F433" s="103">
        <v>2022</v>
      </c>
      <c r="G433" s="103">
        <v>2022</v>
      </c>
      <c r="H433" s="2" t="s">
        <v>297</v>
      </c>
      <c r="I433" s="28">
        <v>0</v>
      </c>
      <c r="J433" s="28">
        <f>J434</f>
        <v>600</v>
      </c>
      <c r="K433" s="28">
        <f>K434</f>
        <v>0</v>
      </c>
    </row>
    <row r="434" spans="3:11" s="25" customFormat="1" ht="16.5" customHeight="1" x14ac:dyDescent="0.25">
      <c r="C434" s="95"/>
      <c r="D434" s="129"/>
      <c r="E434" s="104"/>
      <c r="F434" s="104"/>
      <c r="G434" s="104"/>
      <c r="H434" s="2" t="s">
        <v>284</v>
      </c>
      <c r="I434" s="28">
        <v>0</v>
      </c>
      <c r="J434" s="28">
        <v>600</v>
      </c>
      <c r="K434" s="28">
        <v>0</v>
      </c>
    </row>
    <row r="435" spans="3:11" s="25" customFormat="1" ht="16.5" customHeight="1" x14ac:dyDescent="0.25">
      <c r="C435" s="95"/>
      <c r="D435" s="129"/>
      <c r="E435" s="104"/>
      <c r="F435" s="104"/>
      <c r="G435" s="104"/>
      <c r="H435" s="2" t="s">
        <v>299</v>
      </c>
      <c r="I435" s="28">
        <v>0</v>
      </c>
      <c r="J435" s="28">
        <v>0</v>
      </c>
      <c r="K435" s="28">
        <v>0</v>
      </c>
    </row>
    <row r="436" spans="3:11" s="25" customFormat="1" ht="16.5" customHeight="1" x14ac:dyDescent="0.25">
      <c r="C436" s="95"/>
      <c r="D436" s="129"/>
      <c r="E436" s="104"/>
      <c r="F436" s="104"/>
      <c r="G436" s="104"/>
      <c r="H436" s="2" t="s">
        <v>188</v>
      </c>
      <c r="I436" s="28">
        <v>0</v>
      </c>
      <c r="J436" s="28">
        <v>0</v>
      </c>
      <c r="K436" s="28">
        <v>0</v>
      </c>
    </row>
    <row r="437" spans="3:11" s="25" customFormat="1" ht="16.5" customHeight="1" x14ac:dyDescent="0.25">
      <c r="C437" s="96"/>
      <c r="D437" s="130"/>
      <c r="E437" s="105"/>
      <c r="F437" s="105"/>
      <c r="G437" s="105"/>
      <c r="H437" s="2" t="s">
        <v>190</v>
      </c>
      <c r="I437" s="28">
        <v>0</v>
      </c>
      <c r="J437" s="28">
        <v>0</v>
      </c>
      <c r="K437" s="28">
        <v>0</v>
      </c>
    </row>
    <row r="438" spans="3:11" s="25" customFormat="1" ht="16.5" customHeight="1" x14ac:dyDescent="0.25">
      <c r="C438" s="94" t="s">
        <v>326</v>
      </c>
      <c r="D438" s="128" t="s">
        <v>665</v>
      </c>
      <c r="E438" s="103" t="s">
        <v>464</v>
      </c>
      <c r="F438" s="103">
        <v>2023</v>
      </c>
      <c r="G438" s="103">
        <v>2023</v>
      </c>
      <c r="H438" s="2" t="s">
        <v>297</v>
      </c>
      <c r="I438" s="28">
        <v>0</v>
      </c>
      <c r="J438" s="28">
        <v>0</v>
      </c>
      <c r="K438" s="28">
        <f>K439</f>
        <v>7000</v>
      </c>
    </row>
    <row r="439" spans="3:11" s="25" customFormat="1" ht="16.5" customHeight="1" x14ac:dyDescent="0.25">
      <c r="C439" s="95"/>
      <c r="D439" s="129"/>
      <c r="E439" s="104"/>
      <c r="F439" s="104"/>
      <c r="G439" s="104"/>
      <c r="H439" s="2" t="s">
        <v>284</v>
      </c>
      <c r="I439" s="28">
        <v>0</v>
      </c>
      <c r="J439" s="28">
        <v>0</v>
      </c>
      <c r="K439" s="28">
        <v>7000</v>
      </c>
    </row>
    <row r="440" spans="3:11" s="25" customFormat="1" ht="16.5" customHeight="1" x14ac:dyDescent="0.25">
      <c r="C440" s="95"/>
      <c r="D440" s="129"/>
      <c r="E440" s="104"/>
      <c r="F440" s="104"/>
      <c r="G440" s="104"/>
      <c r="H440" s="2" t="s">
        <v>299</v>
      </c>
      <c r="I440" s="28">
        <v>0</v>
      </c>
      <c r="J440" s="28">
        <v>0</v>
      </c>
      <c r="K440" s="28">
        <v>0</v>
      </c>
    </row>
    <row r="441" spans="3:11" s="25" customFormat="1" ht="16.5" customHeight="1" x14ac:dyDescent="0.25">
      <c r="C441" s="95"/>
      <c r="D441" s="129"/>
      <c r="E441" s="104"/>
      <c r="F441" s="104"/>
      <c r="G441" s="104"/>
      <c r="H441" s="2" t="s">
        <v>188</v>
      </c>
      <c r="I441" s="28">
        <v>0</v>
      </c>
      <c r="J441" s="28">
        <v>0</v>
      </c>
      <c r="K441" s="28">
        <v>0</v>
      </c>
    </row>
    <row r="442" spans="3:11" s="25" customFormat="1" ht="16.5" customHeight="1" x14ac:dyDescent="0.25">
      <c r="C442" s="96"/>
      <c r="D442" s="130"/>
      <c r="E442" s="105"/>
      <c r="F442" s="105"/>
      <c r="G442" s="105"/>
      <c r="H442" s="2" t="s">
        <v>190</v>
      </c>
      <c r="I442" s="28">
        <v>0</v>
      </c>
      <c r="J442" s="28">
        <v>0</v>
      </c>
      <c r="K442" s="28">
        <v>0</v>
      </c>
    </row>
    <row r="443" spans="3:11" s="25" customFormat="1" ht="16.5" customHeight="1" x14ac:dyDescent="0.25">
      <c r="C443" s="94" t="s">
        <v>115</v>
      </c>
      <c r="D443" s="160" t="s">
        <v>666</v>
      </c>
      <c r="E443" s="103" t="s">
        <v>464</v>
      </c>
      <c r="F443" s="103">
        <v>2023</v>
      </c>
      <c r="G443" s="103">
        <v>2023</v>
      </c>
      <c r="H443" s="2" t="s">
        <v>297</v>
      </c>
      <c r="I443" s="28">
        <v>0</v>
      </c>
      <c r="J443" s="28">
        <v>0</v>
      </c>
      <c r="K443" s="28">
        <f>K444</f>
        <v>4000</v>
      </c>
    </row>
    <row r="444" spans="3:11" s="25" customFormat="1" ht="16.5" customHeight="1" x14ac:dyDescent="0.25">
      <c r="C444" s="95"/>
      <c r="D444" s="161"/>
      <c r="E444" s="104"/>
      <c r="F444" s="104"/>
      <c r="G444" s="104"/>
      <c r="H444" s="2" t="s">
        <v>284</v>
      </c>
      <c r="I444" s="28">
        <v>0</v>
      </c>
      <c r="J444" s="28">
        <v>0</v>
      </c>
      <c r="K444" s="28">
        <v>4000</v>
      </c>
    </row>
    <row r="445" spans="3:11" s="25" customFormat="1" ht="16.5" customHeight="1" x14ac:dyDescent="0.25">
      <c r="C445" s="95"/>
      <c r="D445" s="161"/>
      <c r="E445" s="104"/>
      <c r="F445" s="104"/>
      <c r="G445" s="104"/>
      <c r="H445" s="2" t="s">
        <v>299</v>
      </c>
      <c r="I445" s="28">
        <v>0</v>
      </c>
      <c r="J445" s="28">
        <v>0</v>
      </c>
      <c r="K445" s="28">
        <v>0</v>
      </c>
    </row>
    <row r="446" spans="3:11" s="25" customFormat="1" ht="16.5" customHeight="1" x14ac:dyDescent="0.25">
      <c r="C446" s="95"/>
      <c r="D446" s="161"/>
      <c r="E446" s="104"/>
      <c r="F446" s="104"/>
      <c r="G446" s="104"/>
      <c r="H446" s="2" t="s">
        <v>188</v>
      </c>
      <c r="I446" s="28">
        <v>0</v>
      </c>
      <c r="J446" s="28">
        <v>0</v>
      </c>
      <c r="K446" s="28">
        <v>0</v>
      </c>
    </row>
    <row r="447" spans="3:11" s="25" customFormat="1" ht="16.5" customHeight="1" x14ac:dyDescent="0.25">
      <c r="C447" s="96"/>
      <c r="D447" s="162"/>
      <c r="E447" s="105"/>
      <c r="F447" s="105"/>
      <c r="G447" s="105"/>
      <c r="H447" s="2" t="s">
        <v>190</v>
      </c>
      <c r="I447" s="28">
        <v>0</v>
      </c>
      <c r="J447" s="28">
        <v>0</v>
      </c>
      <c r="K447" s="28">
        <v>0</v>
      </c>
    </row>
    <row r="448" spans="3:11" s="25" customFormat="1" ht="16.5" customHeight="1" x14ac:dyDescent="0.25">
      <c r="C448" s="94" t="s">
        <v>542</v>
      </c>
      <c r="D448" s="128" t="s">
        <v>667</v>
      </c>
      <c r="E448" s="103" t="s">
        <v>470</v>
      </c>
      <c r="F448" s="103">
        <v>2023</v>
      </c>
      <c r="G448" s="103">
        <v>2023</v>
      </c>
      <c r="H448" s="2" t="s">
        <v>297</v>
      </c>
      <c r="I448" s="28">
        <v>0</v>
      </c>
      <c r="J448" s="28">
        <f>J449+J450+J451+J452</f>
        <v>0</v>
      </c>
      <c r="K448" s="28">
        <f>K449</f>
        <v>2000</v>
      </c>
    </row>
    <row r="449" spans="3:11" s="25" customFormat="1" ht="16.5" customHeight="1" x14ac:dyDescent="0.25">
      <c r="C449" s="95"/>
      <c r="D449" s="129"/>
      <c r="E449" s="104"/>
      <c r="F449" s="104"/>
      <c r="G449" s="104"/>
      <c r="H449" s="2" t="s">
        <v>284</v>
      </c>
      <c r="I449" s="28">
        <v>0</v>
      </c>
      <c r="J449" s="28">
        <v>0</v>
      </c>
      <c r="K449" s="28">
        <v>2000</v>
      </c>
    </row>
    <row r="450" spans="3:11" s="25" customFormat="1" ht="16.5" customHeight="1" x14ac:dyDescent="0.25">
      <c r="C450" s="95"/>
      <c r="D450" s="129"/>
      <c r="E450" s="104"/>
      <c r="F450" s="104"/>
      <c r="G450" s="104"/>
      <c r="H450" s="2" t="s">
        <v>299</v>
      </c>
      <c r="I450" s="28">
        <v>0</v>
      </c>
      <c r="J450" s="28">
        <v>0</v>
      </c>
      <c r="K450" s="28">
        <v>0</v>
      </c>
    </row>
    <row r="451" spans="3:11" s="25" customFormat="1" ht="16.5" customHeight="1" x14ac:dyDescent="0.25">
      <c r="C451" s="95"/>
      <c r="D451" s="129"/>
      <c r="E451" s="104"/>
      <c r="F451" s="104"/>
      <c r="G451" s="104"/>
      <c r="H451" s="2" t="s">
        <v>473</v>
      </c>
      <c r="I451" s="28">
        <v>0</v>
      </c>
      <c r="J451" s="28">
        <v>0</v>
      </c>
      <c r="K451" s="28">
        <v>0</v>
      </c>
    </row>
    <row r="452" spans="3:11" s="25" customFormat="1" ht="16.5" customHeight="1" x14ac:dyDescent="0.25">
      <c r="C452" s="96"/>
      <c r="D452" s="130"/>
      <c r="E452" s="105"/>
      <c r="F452" s="105"/>
      <c r="G452" s="105"/>
      <c r="H452" s="2" t="s">
        <v>190</v>
      </c>
      <c r="I452" s="28">
        <v>0</v>
      </c>
      <c r="J452" s="28">
        <v>0</v>
      </c>
      <c r="K452" s="28">
        <v>0</v>
      </c>
    </row>
    <row r="453" spans="3:11" s="25" customFormat="1" ht="16.5" customHeight="1" x14ac:dyDescent="0.25">
      <c r="C453" s="94" t="s">
        <v>656</v>
      </c>
      <c r="D453" s="128" t="s">
        <v>668</v>
      </c>
      <c r="E453" s="103" t="s">
        <v>475</v>
      </c>
      <c r="F453" s="103">
        <v>2023</v>
      </c>
      <c r="G453" s="103">
        <v>2023</v>
      </c>
      <c r="H453" s="2" t="s">
        <v>297</v>
      </c>
      <c r="I453" s="28">
        <v>0</v>
      </c>
      <c r="J453" s="28">
        <f>J454+J455+J456+J457</f>
        <v>0</v>
      </c>
      <c r="K453" s="28">
        <f>K454</f>
        <v>400</v>
      </c>
    </row>
    <row r="454" spans="3:11" s="25" customFormat="1" ht="16.5" customHeight="1" x14ac:dyDescent="0.25">
      <c r="C454" s="95"/>
      <c r="D454" s="129"/>
      <c r="E454" s="104"/>
      <c r="F454" s="104"/>
      <c r="G454" s="104"/>
      <c r="H454" s="2" t="s">
        <v>284</v>
      </c>
      <c r="I454" s="28">
        <v>0</v>
      </c>
      <c r="J454" s="28">
        <v>0</v>
      </c>
      <c r="K454" s="28">
        <v>400</v>
      </c>
    </row>
    <row r="455" spans="3:11" s="25" customFormat="1" ht="16.5" customHeight="1" x14ac:dyDescent="0.25">
      <c r="C455" s="95"/>
      <c r="D455" s="129"/>
      <c r="E455" s="104"/>
      <c r="F455" s="104"/>
      <c r="G455" s="104"/>
      <c r="H455" s="2" t="s">
        <v>299</v>
      </c>
      <c r="I455" s="28">
        <v>0</v>
      </c>
      <c r="J455" s="28">
        <v>0</v>
      </c>
      <c r="K455" s="28">
        <v>0</v>
      </c>
    </row>
    <row r="456" spans="3:11" s="25" customFormat="1" ht="16.5" customHeight="1" x14ac:dyDescent="0.25">
      <c r="C456" s="95"/>
      <c r="D456" s="129"/>
      <c r="E456" s="104"/>
      <c r="F456" s="104"/>
      <c r="G456" s="104"/>
      <c r="H456" s="2" t="s">
        <v>473</v>
      </c>
      <c r="I456" s="28">
        <v>0</v>
      </c>
      <c r="J456" s="28">
        <v>0</v>
      </c>
      <c r="K456" s="28">
        <v>0</v>
      </c>
    </row>
    <row r="457" spans="3:11" s="25" customFormat="1" ht="16.5" customHeight="1" x14ac:dyDescent="0.25">
      <c r="C457" s="96"/>
      <c r="D457" s="130"/>
      <c r="E457" s="105"/>
      <c r="F457" s="105"/>
      <c r="G457" s="105"/>
      <c r="H457" s="2" t="s">
        <v>190</v>
      </c>
      <c r="I457" s="28">
        <v>0</v>
      </c>
      <c r="J457" s="28">
        <v>0</v>
      </c>
      <c r="K457" s="28">
        <v>0</v>
      </c>
    </row>
    <row r="458" spans="3:11" s="20" customFormat="1" ht="15" customHeight="1" x14ac:dyDescent="0.25">
      <c r="C458" s="94" t="s">
        <v>329</v>
      </c>
      <c r="D458" s="174" t="s">
        <v>330</v>
      </c>
      <c r="E458" s="103" t="s">
        <v>309</v>
      </c>
      <c r="F458" s="103">
        <v>2021</v>
      </c>
      <c r="G458" s="103">
        <v>2023</v>
      </c>
      <c r="H458" s="2" t="s">
        <v>297</v>
      </c>
      <c r="I458" s="28">
        <f>I459</f>
        <v>1575</v>
      </c>
      <c r="J458" s="28">
        <f t="shared" ref="J458:K458" si="34">J459</f>
        <v>1750</v>
      </c>
      <c r="K458" s="28">
        <f t="shared" si="34"/>
        <v>1750</v>
      </c>
    </row>
    <row r="459" spans="3:11" s="20" customFormat="1" x14ac:dyDescent="0.25">
      <c r="C459" s="95"/>
      <c r="D459" s="190"/>
      <c r="E459" s="104"/>
      <c r="F459" s="104"/>
      <c r="G459" s="104"/>
      <c r="H459" s="2" t="s">
        <v>284</v>
      </c>
      <c r="I459" s="28">
        <f>I464+I469+I474+I479+I484+I489+I494+I499+I504</f>
        <v>1575</v>
      </c>
      <c r="J459" s="28">
        <f>J464+J469+J474+J479+J484+J489+J494+J499+J504+J509+J514+J519</f>
        <v>1750</v>
      </c>
      <c r="K459" s="28">
        <f>K464+K469+K474+K479+K484+K489+K494+K499+K504+K524+K529+K534</f>
        <v>1750</v>
      </c>
    </row>
    <row r="460" spans="3:11" s="20" customFormat="1" ht="17.25" customHeight="1" x14ac:dyDescent="0.25">
      <c r="C460" s="95"/>
      <c r="D460" s="190"/>
      <c r="E460" s="104"/>
      <c r="F460" s="104"/>
      <c r="G460" s="104"/>
      <c r="H460" s="2" t="s">
        <v>299</v>
      </c>
      <c r="I460" s="28">
        <v>0</v>
      </c>
      <c r="J460" s="28">
        <v>0</v>
      </c>
      <c r="K460" s="28"/>
    </row>
    <row r="461" spans="3:11" s="20" customFormat="1" ht="15" customHeight="1" x14ac:dyDescent="0.25">
      <c r="C461" s="95"/>
      <c r="D461" s="190"/>
      <c r="E461" s="104"/>
      <c r="F461" s="104"/>
      <c r="G461" s="104"/>
      <c r="H461" s="2" t="s">
        <v>188</v>
      </c>
      <c r="I461" s="28">
        <v>0</v>
      </c>
      <c r="J461" s="28">
        <v>0</v>
      </c>
      <c r="K461" s="28">
        <v>0</v>
      </c>
    </row>
    <row r="462" spans="3:11" s="20" customFormat="1" ht="18.75" customHeight="1" x14ac:dyDescent="0.25">
      <c r="C462" s="96"/>
      <c r="D462" s="191"/>
      <c r="E462" s="105"/>
      <c r="F462" s="105"/>
      <c r="G462" s="105"/>
      <c r="H462" s="2" t="s">
        <v>190</v>
      </c>
      <c r="I462" s="28">
        <v>0</v>
      </c>
      <c r="J462" s="28">
        <v>0</v>
      </c>
      <c r="K462" s="28">
        <v>0</v>
      </c>
    </row>
    <row r="463" spans="3:11" s="20" customFormat="1" ht="15" customHeight="1" x14ac:dyDescent="0.25">
      <c r="C463" s="149" t="s">
        <v>331</v>
      </c>
      <c r="D463" s="160" t="s">
        <v>545</v>
      </c>
      <c r="E463" s="103" t="s">
        <v>471</v>
      </c>
      <c r="F463" s="152">
        <v>2021</v>
      </c>
      <c r="G463" s="152">
        <v>2023</v>
      </c>
      <c r="H463" s="69" t="s">
        <v>297</v>
      </c>
      <c r="I463" s="28">
        <f>I464</f>
        <v>90</v>
      </c>
      <c r="J463" s="28">
        <f t="shared" ref="J463:K463" si="35">J464</f>
        <v>100</v>
      </c>
      <c r="K463" s="28">
        <f t="shared" si="35"/>
        <v>100</v>
      </c>
    </row>
    <row r="464" spans="3:11" s="20" customFormat="1" x14ac:dyDescent="0.25">
      <c r="C464" s="150"/>
      <c r="D464" s="161"/>
      <c r="E464" s="104"/>
      <c r="F464" s="153"/>
      <c r="G464" s="153"/>
      <c r="H464" s="69" t="s">
        <v>298</v>
      </c>
      <c r="I464" s="28">
        <v>90</v>
      </c>
      <c r="J464" s="3">
        <v>100</v>
      </c>
      <c r="K464" s="3">
        <v>100</v>
      </c>
    </row>
    <row r="465" spans="3:11" s="20" customFormat="1" x14ac:dyDescent="0.25">
      <c r="C465" s="150"/>
      <c r="D465" s="161"/>
      <c r="E465" s="104"/>
      <c r="F465" s="153"/>
      <c r="G465" s="153"/>
      <c r="H465" s="69" t="s">
        <v>299</v>
      </c>
      <c r="I465" s="28">
        <v>0</v>
      </c>
      <c r="J465" s="3">
        <v>0</v>
      </c>
      <c r="K465" s="3">
        <v>0</v>
      </c>
    </row>
    <row r="466" spans="3:11" s="20" customFormat="1" ht="17.25" customHeight="1" x14ac:dyDescent="0.25">
      <c r="C466" s="150"/>
      <c r="D466" s="161"/>
      <c r="E466" s="104"/>
      <c r="F466" s="153"/>
      <c r="G466" s="153"/>
      <c r="H466" s="69" t="s">
        <v>300</v>
      </c>
      <c r="I466" s="28">
        <v>0</v>
      </c>
      <c r="J466" s="3">
        <v>0</v>
      </c>
      <c r="K466" s="3">
        <v>0</v>
      </c>
    </row>
    <row r="467" spans="3:11" s="20" customFormat="1" ht="16.5" customHeight="1" x14ac:dyDescent="0.25">
      <c r="C467" s="151"/>
      <c r="D467" s="162"/>
      <c r="E467" s="105"/>
      <c r="F467" s="154"/>
      <c r="G467" s="154"/>
      <c r="H467" s="69" t="s">
        <v>190</v>
      </c>
      <c r="I467" s="28">
        <v>0</v>
      </c>
      <c r="J467" s="3">
        <v>0</v>
      </c>
      <c r="K467" s="3">
        <v>0</v>
      </c>
    </row>
    <row r="468" spans="3:11" s="20" customFormat="1" ht="18" customHeight="1" x14ac:dyDescent="0.25">
      <c r="C468" s="149" t="s">
        <v>332</v>
      </c>
      <c r="D468" s="160" t="s">
        <v>546</v>
      </c>
      <c r="E468" s="103" t="s">
        <v>464</v>
      </c>
      <c r="F468" s="152">
        <f>F463</f>
        <v>2021</v>
      </c>
      <c r="G468" s="152">
        <f>G463</f>
        <v>2023</v>
      </c>
      <c r="H468" s="69" t="s">
        <v>297</v>
      </c>
      <c r="I468" s="28">
        <f>I469</f>
        <v>80</v>
      </c>
      <c r="J468" s="28">
        <f t="shared" ref="J468:K468" si="36">J469</f>
        <v>80</v>
      </c>
      <c r="K468" s="28">
        <f t="shared" si="36"/>
        <v>80</v>
      </c>
    </row>
    <row r="469" spans="3:11" s="20" customFormat="1" ht="18" customHeight="1" x14ac:dyDescent="0.25">
      <c r="C469" s="150"/>
      <c r="D469" s="161"/>
      <c r="E469" s="104"/>
      <c r="F469" s="153"/>
      <c r="G469" s="153"/>
      <c r="H469" s="69" t="s">
        <v>298</v>
      </c>
      <c r="I469" s="28">
        <v>80</v>
      </c>
      <c r="J469" s="3">
        <v>80</v>
      </c>
      <c r="K469" s="3">
        <v>80</v>
      </c>
    </row>
    <row r="470" spans="3:11" s="20" customFormat="1" ht="18.75" customHeight="1" x14ac:dyDescent="0.25">
      <c r="C470" s="150"/>
      <c r="D470" s="161"/>
      <c r="E470" s="104"/>
      <c r="F470" s="153"/>
      <c r="G470" s="153"/>
      <c r="H470" s="69" t="s">
        <v>299</v>
      </c>
      <c r="I470" s="28">
        <v>0</v>
      </c>
      <c r="J470" s="3">
        <v>0</v>
      </c>
      <c r="K470" s="3">
        <v>0</v>
      </c>
    </row>
    <row r="471" spans="3:11" s="20" customFormat="1" ht="16.5" customHeight="1" x14ac:dyDescent="0.25">
      <c r="C471" s="150"/>
      <c r="D471" s="161"/>
      <c r="E471" s="104"/>
      <c r="F471" s="153"/>
      <c r="G471" s="153"/>
      <c r="H471" s="69" t="s">
        <v>300</v>
      </c>
      <c r="I471" s="28">
        <v>0</v>
      </c>
      <c r="J471" s="3">
        <v>0</v>
      </c>
      <c r="K471" s="3">
        <v>0</v>
      </c>
    </row>
    <row r="472" spans="3:11" s="20" customFormat="1" ht="19.5" customHeight="1" x14ac:dyDescent="0.25">
      <c r="C472" s="151"/>
      <c r="D472" s="162"/>
      <c r="E472" s="105"/>
      <c r="F472" s="154"/>
      <c r="G472" s="154"/>
      <c r="H472" s="69" t="s">
        <v>190</v>
      </c>
      <c r="I472" s="28">
        <v>0</v>
      </c>
      <c r="J472" s="3">
        <v>0</v>
      </c>
      <c r="K472" s="3">
        <v>0</v>
      </c>
    </row>
    <row r="473" spans="3:11" s="20" customFormat="1" ht="18" customHeight="1" x14ac:dyDescent="0.25">
      <c r="C473" s="149" t="s">
        <v>333</v>
      </c>
      <c r="D473" s="160" t="s">
        <v>547</v>
      </c>
      <c r="E473" s="152" t="s">
        <v>549</v>
      </c>
      <c r="F473" s="152">
        <f>F468</f>
        <v>2021</v>
      </c>
      <c r="G473" s="152">
        <f>G468</f>
        <v>2023</v>
      </c>
      <c r="H473" s="69" t="s">
        <v>297</v>
      </c>
      <c r="I473" s="28">
        <f>I474</f>
        <v>63</v>
      </c>
      <c r="J473" s="28">
        <f t="shared" ref="J473:K473" si="37">J474</f>
        <v>70</v>
      </c>
      <c r="K473" s="28">
        <f t="shared" si="37"/>
        <v>70</v>
      </c>
    </row>
    <row r="474" spans="3:11" s="20" customFormat="1" ht="18" customHeight="1" x14ac:dyDescent="0.25">
      <c r="C474" s="150"/>
      <c r="D474" s="161"/>
      <c r="E474" s="153"/>
      <c r="F474" s="153"/>
      <c r="G474" s="153"/>
      <c r="H474" s="69" t="s">
        <v>298</v>
      </c>
      <c r="I474" s="28">
        <v>63</v>
      </c>
      <c r="J474" s="3">
        <v>70</v>
      </c>
      <c r="K474" s="3">
        <v>70</v>
      </c>
    </row>
    <row r="475" spans="3:11" s="20" customFormat="1" ht="18.75" customHeight="1" x14ac:dyDescent="0.25">
      <c r="C475" s="150"/>
      <c r="D475" s="161"/>
      <c r="E475" s="153"/>
      <c r="F475" s="153"/>
      <c r="G475" s="153"/>
      <c r="H475" s="69" t="s">
        <v>299</v>
      </c>
      <c r="I475" s="3">
        <v>0</v>
      </c>
      <c r="J475" s="3">
        <v>0</v>
      </c>
      <c r="K475" s="3">
        <v>0</v>
      </c>
    </row>
    <row r="476" spans="3:11" s="20" customFormat="1" ht="16.5" customHeight="1" x14ac:dyDescent="0.25">
      <c r="C476" s="150"/>
      <c r="D476" s="161"/>
      <c r="E476" s="153"/>
      <c r="F476" s="153"/>
      <c r="G476" s="153"/>
      <c r="H476" s="69" t="s">
        <v>300</v>
      </c>
      <c r="I476" s="3">
        <v>0</v>
      </c>
      <c r="J476" s="3">
        <v>0</v>
      </c>
      <c r="K476" s="3">
        <v>0</v>
      </c>
    </row>
    <row r="477" spans="3:11" s="20" customFormat="1" ht="15" customHeight="1" x14ac:dyDescent="0.25">
      <c r="C477" s="151"/>
      <c r="D477" s="162"/>
      <c r="E477" s="154"/>
      <c r="F477" s="154"/>
      <c r="G477" s="154"/>
      <c r="H477" s="69" t="s">
        <v>190</v>
      </c>
      <c r="I477" s="3">
        <v>0</v>
      </c>
      <c r="J477" s="3">
        <v>0</v>
      </c>
      <c r="K477" s="3">
        <v>0</v>
      </c>
    </row>
    <row r="478" spans="3:11" s="20" customFormat="1" ht="18" customHeight="1" x14ac:dyDescent="0.25">
      <c r="C478" s="149" t="s">
        <v>39</v>
      </c>
      <c r="D478" s="160" t="s">
        <v>548</v>
      </c>
      <c r="E478" s="103" t="s">
        <v>8</v>
      </c>
      <c r="F478" s="152">
        <f>F473</f>
        <v>2021</v>
      </c>
      <c r="G478" s="152">
        <f>G473</f>
        <v>2023</v>
      </c>
      <c r="H478" s="69" t="s">
        <v>297</v>
      </c>
      <c r="I478" s="3">
        <f>I479</f>
        <v>90</v>
      </c>
      <c r="J478" s="3">
        <f t="shared" ref="J478:K478" si="38">J479</f>
        <v>100</v>
      </c>
      <c r="K478" s="3">
        <f t="shared" si="38"/>
        <v>100</v>
      </c>
    </row>
    <row r="479" spans="3:11" s="20" customFormat="1" ht="18" customHeight="1" x14ac:dyDescent="0.25">
      <c r="C479" s="150"/>
      <c r="D479" s="161"/>
      <c r="E479" s="104"/>
      <c r="F479" s="153"/>
      <c r="G479" s="153"/>
      <c r="H479" s="69" t="s">
        <v>298</v>
      </c>
      <c r="I479" s="3">
        <v>90</v>
      </c>
      <c r="J479" s="3">
        <v>100</v>
      </c>
      <c r="K479" s="3">
        <v>100</v>
      </c>
    </row>
    <row r="480" spans="3:11" s="20" customFormat="1" ht="18.75" customHeight="1" x14ac:dyDescent="0.25">
      <c r="C480" s="150"/>
      <c r="D480" s="161"/>
      <c r="E480" s="104"/>
      <c r="F480" s="153"/>
      <c r="G480" s="153"/>
      <c r="H480" s="69" t="s">
        <v>299</v>
      </c>
      <c r="I480" s="3">
        <v>0</v>
      </c>
      <c r="J480" s="3">
        <v>0</v>
      </c>
      <c r="K480" s="3">
        <v>0</v>
      </c>
    </row>
    <row r="481" spans="3:11" s="20" customFormat="1" ht="16.5" customHeight="1" x14ac:dyDescent="0.25">
      <c r="C481" s="150"/>
      <c r="D481" s="161"/>
      <c r="E481" s="104"/>
      <c r="F481" s="153"/>
      <c r="G481" s="153"/>
      <c r="H481" s="69" t="s">
        <v>300</v>
      </c>
      <c r="I481" s="3">
        <v>0</v>
      </c>
      <c r="J481" s="3">
        <v>0</v>
      </c>
      <c r="K481" s="3">
        <v>0</v>
      </c>
    </row>
    <row r="482" spans="3:11" s="20" customFormat="1" ht="19.5" customHeight="1" x14ac:dyDescent="0.25">
      <c r="C482" s="151"/>
      <c r="D482" s="162"/>
      <c r="E482" s="105"/>
      <c r="F482" s="154"/>
      <c r="G482" s="154"/>
      <c r="H482" s="69" t="s">
        <v>190</v>
      </c>
      <c r="I482" s="3">
        <v>0</v>
      </c>
      <c r="J482" s="3">
        <v>0</v>
      </c>
      <c r="K482" s="3">
        <v>0</v>
      </c>
    </row>
    <row r="483" spans="3:11" s="20" customFormat="1" ht="18" customHeight="1" x14ac:dyDescent="0.25">
      <c r="C483" s="149" t="s">
        <v>550</v>
      </c>
      <c r="D483" s="160" t="s">
        <v>551</v>
      </c>
      <c r="E483" s="152" t="s">
        <v>679</v>
      </c>
      <c r="F483" s="152">
        <f>F478</f>
        <v>2021</v>
      </c>
      <c r="G483" s="152">
        <f>G478</f>
        <v>2023</v>
      </c>
      <c r="H483" s="69" t="s">
        <v>297</v>
      </c>
      <c r="I483" s="3">
        <v>63</v>
      </c>
      <c r="J483" s="3">
        <f>J484+J485+J486+J487</f>
        <v>70</v>
      </c>
      <c r="K483" s="31">
        <f>K484</f>
        <v>70</v>
      </c>
    </row>
    <row r="484" spans="3:11" s="20" customFormat="1" ht="18" customHeight="1" x14ac:dyDescent="0.25">
      <c r="C484" s="150"/>
      <c r="D484" s="161"/>
      <c r="E484" s="153"/>
      <c r="F484" s="153"/>
      <c r="G484" s="153"/>
      <c r="H484" s="69" t="s">
        <v>298</v>
      </c>
      <c r="I484" s="3">
        <v>63</v>
      </c>
      <c r="J484" s="3">
        <v>70</v>
      </c>
      <c r="K484" s="3">
        <v>70</v>
      </c>
    </row>
    <row r="485" spans="3:11" s="20" customFormat="1" ht="18.75" customHeight="1" x14ac:dyDescent="0.25">
      <c r="C485" s="150"/>
      <c r="D485" s="161"/>
      <c r="E485" s="153"/>
      <c r="F485" s="153"/>
      <c r="G485" s="153"/>
      <c r="H485" s="69" t="s">
        <v>299</v>
      </c>
      <c r="I485" s="3">
        <v>0</v>
      </c>
      <c r="J485" s="3">
        <v>0</v>
      </c>
      <c r="K485" s="3">
        <v>0</v>
      </c>
    </row>
    <row r="486" spans="3:11" s="20" customFormat="1" ht="16.5" customHeight="1" x14ac:dyDescent="0.25">
      <c r="C486" s="150"/>
      <c r="D486" s="161"/>
      <c r="E486" s="153"/>
      <c r="F486" s="153"/>
      <c r="G486" s="153"/>
      <c r="H486" s="69" t="s">
        <v>300</v>
      </c>
      <c r="I486" s="3">
        <v>0</v>
      </c>
      <c r="J486" s="3">
        <v>0</v>
      </c>
      <c r="K486" s="3">
        <v>0</v>
      </c>
    </row>
    <row r="487" spans="3:11" s="20" customFormat="1" ht="19.5" customHeight="1" x14ac:dyDescent="0.25">
      <c r="C487" s="151"/>
      <c r="D487" s="162"/>
      <c r="E487" s="154"/>
      <c r="F487" s="154"/>
      <c r="G487" s="154"/>
      <c r="H487" s="69" t="s">
        <v>190</v>
      </c>
      <c r="I487" s="3">
        <v>0</v>
      </c>
      <c r="J487" s="3">
        <v>0</v>
      </c>
      <c r="K487" s="3">
        <v>0</v>
      </c>
    </row>
    <row r="488" spans="3:11" s="20" customFormat="1" ht="18" customHeight="1" x14ac:dyDescent="0.25">
      <c r="C488" s="149" t="s">
        <v>552</v>
      </c>
      <c r="D488" s="160" t="s">
        <v>553</v>
      </c>
      <c r="E488" s="152" t="s">
        <v>554</v>
      </c>
      <c r="F488" s="152">
        <v>2021</v>
      </c>
      <c r="G488" s="152">
        <f>G483</f>
        <v>2023</v>
      </c>
      <c r="H488" s="69" t="s">
        <v>297</v>
      </c>
      <c r="I488" s="31">
        <v>72</v>
      </c>
      <c r="J488" s="3">
        <f>J489+J490+J491+J492</f>
        <v>80</v>
      </c>
      <c r="K488" s="31">
        <f>K489</f>
        <v>80</v>
      </c>
    </row>
    <row r="489" spans="3:11" s="20" customFormat="1" ht="18" customHeight="1" x14ac:dyDescent="0.25">
      <c r="C489" s="150"/>
      <c r="D489" s="161"/>
      <c r="E489" s="153"/>
      <c r="F489" s="153"/>
      <c r="G489" s="153"/>
      <c r="H489" s="69" t="s">
        <v>298</v>
      </c>
      <c r="I489" s="3">
        <v>72</v>
      </c>
      <c r="J489" s="3">
        <v>80</v>
      </c>
      <c r="K489" s="3">
        <v>80</v>
      </c>
    </row>
    <row r="490" spans="3:11" s="20" customFormat="1" ht="18.75" customHeight="1" x14ac:dyDescent="0.25">
      <c r="C490" s="150"/>
      <c r="D490" s="161"/>
      <c r="E490" s="153"/>
      <c r="F490" s="153"/>
      <c r="G490" s="153"/>
      <c r="H490" s="69" t="s">
        <v>299</v>
      </c>
      <c r="I490" s="3">
        <v>0</v>
      </c>
      <c r="J490" s="3">
        <v>0</v>
      </c>
      <c r="K490" s="3">
        <v>0</v>
      </c>
    </row>
    <row r="491" spans="3:11" s="20" customFormat="1" ht="16.5" customHeight="1" x14ac:dyDescent="0.25">
      <c r="C491" s="150"/>
      <c r="D491" s="161"/>
      <c r="E491" s="153"/>
      <c r="F491" s="153"/>
      <c r="G491" s="153"/>
      <c r="H491" s="69" t="s">
        <v>300</v>
      </c>
      <c r="I491" s="3">
        <v>0</v>
      </c>
      <c r="J491" s="3">
        <v>0</v>
      </c>
      <c r="K491" s="3">
        <v>0</v>
      </c>
    </row>
    <row r="492" spans="3:11" s="20" customFormat="1" ht="19.5" customHeight="1" x14ac:dyDescent="0.25">
      <c r="C492" s="151"/>
      <c r="D492" s="162"/>
      <c r="E492" s="154"/>
      <c r="F492" s="154"/>
      <c r="G492" s="154"/>
      <c r="H492" s="69" t="s">
        <v>190</v>
      </c>
      <c r="I492" s="3">
        <v>0</v>
      </c>
      <c r="J492" s="3">
        <v>0</v>
      </c>
      <c r="K492" s="3">
        <v>0</v>
      </c>
    </row>
    <row r="493" spans="3:11" s="20" customFormat="1" ht="18" hidden="1" customHeight="1" x14ac:dyDescent="0.25">
      <c r="C493" s="94" t="s">
        <v>555</v>
      </c>
      <c r="D493" s="160" t="s">
        <v>559</v>
      </c>
      <c r="E493" s="103" t="s">
        <v>474</v>
      </c>
      <c r="F493" s="103">
        <v>2021</v>
      </c>
      <c r="G493" s="103">
        <v>2021</v>
      </c>
      <c r="H493" s="2" t="s">
        <v>297</v>
      </c>
      <c r="I493" s="3">
        <f>I494</f>
        <v>0</v>
      </c>
      <c r="J493" s="28">
        <f>J494+J495+J496+J497</f>
        <v>0</v>
      </c>
      <c r="K493" s="28">
        <f>K494+K495+K496+K497</f>
        <v>0</v>
      </c>
    </row>
    <row r="494" spans="3:11" s="20" customFormat="1" ht="18" hidden="1" customHeight="1" x14ac:dyDescent="0.25">
      <c r="C494" s="95"/>
      <c r="D494" s="161"/>
      <c r="E494" s="104"/>
      <c r="F494" s="104"/>
      <c r="G494" s="104"/>
      <c r="H494" s="2" t="s">
        <v>284</v>
      </c>
      <c r="I494" s="3">
        <v>0</v>
      </c>
      <c r="J494" s="28">
        <v>0</v>
      </c>
      <c r="K494" s="28">
        <v>0</v>
      </c>
    </row>
    <row r="495" spans="3:11" s="20" customFormat="1" ht="18.75" hidden="1" customHeight="1" x14ac:dyDescent="0.25">
      <c r="C495" s="95"/>
      <c r="D495" s="161"/>
      <c r="E495" s="104"/>
      <c r="F495" s="104"/>
      <c r="G495" s="104"/>
      <c r="H495" s="2" t="s">
        <v>299</v>
      </c>
      <c r="I495" s="28">
        <v>0</v>
      </c>
      <c r="J495" s="28">
        <v>0</v>
      </c>
      <c r="K495" s="28">
        <v>0</v>
      </c>
    </row>
    <row r="496" spans="3:11" s="20" customFormat="1" ht="16.5" hidden="1" customHeight="1" x14ac:dyDescent="0.25">
      <c r="C496" s="95"/>
      <c r="D496" s="161"/>
      <c r="E496" s="104"/>
      <c r="F496" s="104"/>
      <c r="G496" s="104"/>
      <c r="H496" s="2" t="s">
        <v>188</v>
      </c>
      <c r="I496" s="28">
        <v>0</v>
      </c>
      <c r="J496" s="28">
        <v>0</v>
      </c>
      <c r="K496" s="28">
        <v>0</v>
      </c>
    </row>
    <row r="497" spans="3:11" s="20" customFormat="1" ht="19.5" hidden="1" customHeight="1" x14ac:dyDescent="0.25">
      <c r="C497" s="96"/>
      <c r="D497" s="162"/>
      <c r="E497" s="105"/>
      <c r="F497" s="105"/>
      <c r="G497" s="105"/>
      <c r="H497" s="2" t="s">
        <v>190</v>
      </c>
      <c r="I497" s="28">
        <v>0</v>
      </c>
      <c r="J497" s="28">
        <v>0</v>
      </c>
      <c r="K497" s="28">
        <v>0</v>
      </c>
    </row>
    <row r="498" spans="3:11" s="20" customFormat="1" ht="18" customHeight="1" x14ac:dyDescent="0.25">
      <c r="C498" s="94" t="s">
        <v>555</v>
      </c>
      <c r="D498" s="160" t="s">
        <v>558</v>
      </c>
      <c r="E498" s="103" t="s">
        <v>471</v>
      </c>
      <c r="F498" s="103">
        <v>2021</v>
      </c>
      <c r="G498" s="103">
        <v>2021</v>
      </c>
      <c r="H498" s="2" t="s">
        <v>297</v>
      </c>
      <c r="I498" s="28">
        <f>I499</f>
        <v>765</v>
      </c>
      <c r="J498" s="28">
        <f>J499</f>
        <v>0</v>
      </c>
      <c r="K498" s="28"/>
    </row>
    <row r="499" spans="3:11" s="20" customFormat="1" ht="18" customHeight="1" x14ac:dyDescent="0.25">
      <c r="C499" s="95"/>
      <c r="D499" s="161"/>
      <c r="E499" s="104"/>
      <c r="F499" s="104"/>
      <c r="G499" s="104"/>
      <c r="H499" s="2" t="s">
        <v>284</v>
      </c>
      <c r="I499" s="28">
        <v>765</v>
      </c>
      <c r="J499" s="28">
        <v>0</v>
      </c>
      <c r="K499" s="28"/>
    </row>
    <row r="500" spans="3:11" s="20" customFormat="1" ht="18.75" customHeight="1" x14ac:dyDescent="0.25">
      <c r="C500" s="95"/>
      <c r="D500" s="161"/>
      <c r="E500" s="104"/>
      <c r="F500" s="104"/>
      <c r="G500" s="104"/>
      <c r="H500" s="2" t="s">
        <v>299</v>
      </c>
      <c r="I500" s="28">
        <v>0</v>
      </c>
      <c r="J500" s="28">
        <v>0</v>
      </c>
      <c r="K500" s="28">
        <v>0</v>
      </c>
    </row>
    <row r="501" spans="3:11" s="20" customFormat="1" ht="16.5" customHeight="1" x14ac:dyDescent="0.25">
      <c r="C501" s="95"/>
      <c r="D501" s="161"/>
      <c r="E501" s="104"/>
      <c r="F501" s="104"/>
      <c r="G501" s="104"/>
      <c r="H501" s="2" t="s">
        <v>188</v>
      </c>
      <c r="I501" s="28">
        <v>0</v>
      </c>
      <c r="J501" s="28">
        <v>0</v>
      </c>
      <c r="K501" s="28">
        <v>0</v>
      </c>
    </row>
    <row r="502" spans="3:11" s="20" customFormat="1" ht="19.5" customHeight="1" x14ac:dyDescent="0.25">
      <c r="C502" s="96"/>
      <c r="D502" s="162"/>
      <c r="E502" s="105"/>
      <c r="F502" s="105"/>
      <c r="G502" s="105"/>
      <c r="H502" s="2" t="s">
        <v>524</v>
      </c>
      <c r="I502" s="28">
        <v>0</v>
      </c>
      <c r="J502" s="28">
        <v>0</v>
      </c>
      <c r="K502" s="28">
        <v>0</v>
      </c>
    </row>
    <row r="503" spans="3:11" s="20" customFormat="1" ht="18" customHeight="1" x14ac:dyDescent="0.25">
      <c r="C503" s="94" t="s">
        <v>556</v>
      </c>
      <c r="D503" s="128" t="s">
        <v>963</v>
      </c>
      <c r="E503" s="103" t="s">
        <v>464</v>
      </c>
      <c r="F503" s="103">
        <v>2021</v>
      </c>
      <c r="G503" s="103">
        <v>2021</v>
      </c>
      <c r="H503" s="2" t="s">
        <v>297</v>
      </c>
      <c r="I503" s="28">
        <f>I504</f>
        <v>352</v>
      </c>
      <c r="J503" s="28">
        <f t="shared" ref="J503:K503" si="39">J504</f>
        <v>0</v>
      </c>
      <c r="K503" s="28">
        <f t="shared" si="39"/>
        <v>0</v>
      </c>
    </row>
    <row r="504" spans="3:11" s="20" customFormat="1" ht="18" customHeight="1" x14ac:dyDescent="0.25">
      <c r="C504" s="95"/>
      <c r="D504" s="129"/>
      <c r="E504" s="104"/>
      <c r="F504" s="104"/>
      <c r="G504" s="104"/>
      <c r="H504" s="2" t="s">
        <v>284</v>
      </c>
      <c r="I504" s="28">
        <v>352</v>
      </c>
      <c r="J504" s="28"/>
      <c r="K504" s="28">
        <v>0</v>
      </c>
    </row>
    <row r="505" spans="3:11" s="20" customFormat="1" ht="18.75" customHeight="1" x14ac:dyDescent="0.25">
      <c r="C505" s="95"/>
      <c r="D505" s="129"/>
      <c r="E505" s="104"/>
      <c r="F505" s="104"/>
      <c r="G505" s="104"/>
      <c r="H505" s="2" t="s">
        <v>299</v>
      </c>
      <c r="I505" s="28">
        <v>0</v>
      </c>
      <c r="J505" s="28">
        <v>0</v>
      </c>
      <c r="K505" s="28">
        <v>0</v>
      </c>
    </row>
    <row r="506" spans="3:11" s="20" customFormat="1" ht="16.5" customHeight="1" x14ac:dyDescent="0.25">
      <c r="C506" s="95"/>
      <c r="D506" s="129"/>
      <c r="E506" s="104"/>
      <c r="F506" s="104"/>
      <c r="G506" s="104"/>
      <c r="H506" s="2" t="s">
        <v>188</v>
      </c>
      <c r="I506" s="28">
        <v>0</v>
      </c>
      <c r="J506" s="28">
        <v>0</v>
      </c>
      <c r="K506" s="28">
        <v>0</v>
      </c>
    </row>
    <row r="507" spans="3:11" s="20" customFormat="1" ht="19.5" customHeight="1" x14ac:dyDescent="0.25">
      <c r="C507" s="96"/>
      <c r="D507" s="130"/>
      <c r="E507" s="105"/>
      <c r="F507" s="105"/>
      <c r="G507" s="105"/>
      <c r="H507" s="2" t="s">
        <v>190</v>
      </c>
      <c r="I507" s="28">
        <v>0</v>
      </c>
      <c r="J507" s="28">
        <v>0</v>
      </c>
      <c r="K507" s="28">
        <v>0</v>
      </c>
    </row>
    <row r="508" spans="3:11" s="20" customFormat="1" ht="13.5" customHeight="1" x14ac:dyDescent="0.25">
      <c r="C508" s="94" t="s">
        <v>557</v>
      </c>
      <c r="D508" s="160" t="s">
        <v>674</v>
      </c>
      <c r="E508" s="103" t="s">
        <v>471</v>
      </c>
      <c r="F508" s="103">
        <v>2022</v>
      </c>
      <c r="G508" s="103">
        <v>2022</v>
      </c>
      <c r="H508" s="2" t="s">
        <v>297</v>
      </c>
      <c r="I508" s="28">
        <v>0</v>
      </c>
      <c r="J508" s="28">
        <f>J509</f>
        <v>450</v>
      </c>
      <c r="K508" s="28">
        <f>K509</f>
        <v>0</v>
      </c>
    </row>
    <row r="509" spans="3:11" s="20" customFormat="1" ht="15.75" customHeight="1" x14ac:dyDescent="0.25">
      <c r="C509" s="95"/>
      <c r="D509" s="161"/>
      <c r="E509" s="104"/>
      <c r="F509" s="104"/>
      <c r="G509" s="104"/>
      <c r="H509" s="2" t="s">
        <v>284</v>
      </c>
      <c r="I509" s="28">
        <v>0</v>
      </c>
      <c r="J509" s="28">
        <v>450</v>
      </c>
      <c r="K509" s="28">
        <v>0</v>
      </c>
    </row>
    <row r="510" spans="3:11" s="20" customFormat="1" ht="14.25" customHeight="1" x14ac:dyDescent="0.25">
      <c r="C510" s="95"/>
      <c r="D510" s="161"/>
      <c r="E510" s="104"/>
      <c r="F510" s="104"/>
      <c r="G510" s="104"/>
      <c r="H510" s="2" t="s">
        <v>299</v>
      </c>
      <c r="I510" s="28">
        <v>0</v>
      </c>
      <c r="J510" s="28">
        <v>0</v>
      </c>
      <c r="K510" s="28">
        <v>0</v>
      </c>
    </row>
    <row r="511" spans="3:11" s="20" customFormat="1" ht="15.75" customHeight="1" x14ac:dyDescent="0.25">
      <c r="C511" s="95"/>
      <c r="D511" s="161"/>
      <c r="E511" s="104"/>
      <c r="F511" s="104"/>
      <c r="G511" s="104"/>
      <c r="H511" s="2" t="s">
        <v>188</v>
      </c>
      <c r="I511" s="28">
        <v>0</v>
      </c>
      <c r="J511" s="28">
        <v>0</v>
      </c>
      <c r="K511" s="28">
        <v>0</v>
      </c>
    </row>
    <row r="512" spans="3:11" s="20" customFormat="1" ht="15.75" customHeight="1" x14ac:dyDescent="0.25">
      <c r="C512" s="96"/>
      <c r="D512" s="162"/>
      <c r="E512" s="105"/>
      <c r="F512" s="105"/>
      <c r="G512" s="105"/>
      <c r="H512" s="2" t="s">
        <v>190</v>
      </c>
      <c r="I512" s="28">
        <v>0</v>
      </c>
      <c r="J512" s="28">
        <v>0</v>
      </c>
      <c r="K512" s="28">
        <v>0</v>
      </c>
    </row>
    <row r="513" spans="3:11" s="20" customFormat="1" ht="19.5" customHeight="1" x14ac:dyDescent="0.25">
      <c r="C513" s="94" t="s">
        <v>669</v>
      </c>
      <c r="D513" s="160" t="s">
        <v>675</v>
      </c>
      <c r="E513" s="103" t="s">
        <v>471</v>
      </c>
      <c r="F513" s="103">
        <v>2022</v>
      </c>
      <c r="G513" s="103">
        <v>2022</v>
      </c>
      <c r="H513" s="2" t="s">
        <v>297</v>
      </c>
      <c r="I513" s="28">
        <v>0</v>
      </c>
      <c r="J513" s="28">
        <f>J514</f>
        <v>300</v>
      </c>
      <c r="K513" s="28">
        <f>K514</f>
        <v>0</v>
      </c>
    </row>
    <row r="514" spans="3:11" s="20" customFormat="1" ht="19.5" customHeight="1" x14ac:dyDescent="0.25">
      <c r="C514" s="95"/>
      <c r="D514" s="161"/>
      <c r="E514" s="104"/>
      <c r="F514" s="104"/>
      <c r="G514" s="104"/>
      <c r="H514" s="2" t="s">
        <v>284</v>
      </c>
      <c r="I514" s="28">
        <v>0</v>
      </c>
      <c r="J514" s="28">
        <v>300</v>
      </c>
      <c r="K514" s="28">
        <v>0</v>
      </c>
    </row>
    <row r="515" spans="3:11" s="20" customFormat="1" ht="19.5" customHeight="1" x14ac:dyDescent="0.25">
      <c r="C515" s="95"/>
      <c r="D515" s="161"/>
      <c r="E515" s="104"/>
      <c r="F515" s="104"/>
      <c r="G515" s="104"/>
      <c r="H515" s="2" t="s">
        <v>299</v>
      </c>
      <c r="I515" s="28">
        <v>0</v>
      </c>
      <c r="J515" s="28">
        <v>0</v>
      </c>
      <c r="K515" s="28">
        <v>0</v>
      </c>
    </row>
    <row r="516" spans="3:11" s="20" customFormat="1" ht="19.5" customHeight="1" x14ac:dyDescent="0.25">
      <c r="C516" s="95"/>
      <c r="D516" s="161"/>
      <c r="E516" s="104"/>
      <c r="F516" s="104"/>
      <c r="G516" s="104"/>
      <c r="H516" s="2" t="s">
        <v>188</v>
      </c>
      <c r="I516" s="28">
        <v>0</v>
      </c>
      <c r="J516" s="28">
        <v>0</v>
      </c>
      <c r="K516" s="28">
        <v>0</v>
      </c>
    </row>
    <row r="517" spans="3:11" s="20" customFormat="1" ht="19.5" customHeight="1" x14ac:dyDescent="0.25">
      <c r="C517" s="96"/>
      <c r="D517" s="161"/>
      <c r="E517" s="105"/>
      <c r="F517" s="105"/>
      <c r="G517" s="105"/>
      <c r="H517" s="2" t="s">
        <v>190</v>
      </c>
      <c r="I517" s="28">
        <v>0</v>
      </c>
      <c r="J517" s="28">
        <v>0</v>
      </c>
      <c r="K517" s="28">
        <v>0</v>
      </c>
    </row>
    <row r="518" spans="3:11" s="20" customFormat="1" ht="19.5" customHeight="1" x14ac:dyDescent="0.25">
      <c r="C518" s="94" t="s">
        <v>670</v>
      </c>
      <c r="D518" s="128" t="s">
        <v>964</v>
      </c>
      <c r="E518" s="103" t="s">
        <v>464</v>
      </c>
      <c r="F518" s="103">
        <v>2022</v>
      </c>
      <c r="G518" s="103">
        <v>2022</v>
      </c>
      <c r="H518" s="2" t="s">
        <v>297</v>
      </c>
      <c r="I518" s="28">
        <v>0</v>
      </c>
      <c r="J518" s="28">
        <f>J519</f>
        <v>500</v>
      </c>
      <c r="K518" s="28">
        <f>K519</f>
        <v>0</v>
      </c>
    </row>
    <row r="519" spans="3:11" s="20" customFormat="1" ht="19.5" customHeight="1" x14ac:dyDescent="0.25">
      <c r="C519" s="95"/>
      <c r="D519" s="129"/>
      <c r="E519" s="104"/>
      <c r="F519" s="104"/>
      <c r="G519" s="104"/>
      <c r="H519" s="2" t="s">
        <v>284</v>
      </c>
      <c r="I519" s="28">
        <v>0</v>
      </c>
      <c r="J519" s="28">
        <v>500</v>
      </c>
      <c r="K519" s="28">
        <v>0</v>
      </c>
    </row>
    <row r="520" spans="3:11" s="20" customFormat="1" ht="19.5" customHeight="1" x14ac:dyDescent="0.25">
      <c r="C520" s="95"/>
      <c r="D520" s="129"/>
      <c r="E520" s="104"/>
      <c r="F520" s="104"/>
      <c r="G520" s="104"/>
      <c r="H520" s="2" t="s">
        <v>299</v>
      </c>
      <c r="I520" s="28">
        <v>0</v>
      </c>
      <c r="J520" s="28">
        <v>0</v>
      </c>
      <c r="K520" s="28">
        <v>0</v>
      </c>
    </row>
    <row r="521" spans="3:11" s="20" customFormat="1" ht="19.5" customHeight="1" x14ac:dyDescent="0.25">
      <c r="C521" s="95"/>
      <c r="D521" s="129"/>
      <c r="E521" s="104"/>
      <c r="F521" s="104"/>
      <c r="G521" s="104"/>
      <c r="H521" s="2" t="s">
        <v>188</v>
      </c>
      <c r="I521" s="28">
        <v>0</v>
      </c>
      <c r="J521" s="28">
        <v>0</v>
      </c>
      <c r="K521" s="28">
        <v>0</v>
      </c>
    </row>
    <row r="522" spans="3:11" s="20" customFormat="1" ht="19.5" customHeight="1" x14ac:dyDescent="0.25">
      <c r="C522" s="96"/>
      <c r="D522" s="130"/>
      <c r="E522" s="105"/>
      <c r="F522" s="105"/>
      <c r="G522" s="105"/>
      <c r="H522" s="2" t="s">
        <v>190</v>
      </c>
      <c r="I522" s="28">
        <v>0</v>
      </c>
      <c r="J522" s="28">
        <v>0</v>
      </c>
      <c r="K522" s="28">
        <v>0</v>
      </c>
    </row>
    <row r="523" spans="3:11" s="20" customFormat="1" ht="19.5" customHeight="1" x14ac:dyDescent="0.25">
      <c r="C523" s="94" t="s">
        <v>671</v>
      </c>
      <c r="D523" s="128" t="s">
        <v>676</v>
      </c>
      <c r="E523" s="103" t="s">
        <v>471</v>
      </c>
      <c r="F523" s="103">
        <v>2023</v>
      </c>
      <c r="G523" s="103">
        <v>2023</v>
      </c>
      <c r="H523" s="2" t="s">
        <v>297</v>
      </c>
      <c r="I523" s="28">
        <v>0</v>
      </c>
      <c r="J523" s="28">
        <v>0</v>
      </c>
      <c r="K523" s="28">
        <f>K524</f>
        <v>350</v>
      </c>
    </row>
    <row r="524" spans="3:11" s="20" customFormat="1" ht="19.5" customHeight="1" x14ac:dyDescent="0.25">
      <c r="C524" s="95"/>
      <c r="D524" s="129"/>
      <c r="E524" s="104"/>
      <c r="F524" s="104"/>
      <c r="G524" s="104"/>
      <c r="H524" s="2" t="s">
        <v>284</v>
      </c>
      <c r="I524" s="28">
        <v>0</v>
      </c>
      <c r="J524" s="28">
        <v>0</v>
      </c>
      <c r="K524" s="28">
        <v>350</v>
      </c>
    </row>
    <row r="525" spans="3:11" s="20" customFormat="1" ht="19.5" customHeight="1" x14ac:dyDescent="0.25">
      <c r="C525" s="95"/>
      <c r="D525" s="129"/>
      <c r="E525" s="104"/>
      <c r="F525" s="104"/>
      <c r="G525" s="104"/>
      <c r="H525" s="2" t="s">
        <v>299</v>
      </c>
      <c r="I525" s="28">
        <v>0</v>
      </c>
      <c r="J525" s="28">
        <v>0</v>
      </c>
      <c r="K525" s="28">
        <v>0</v>
      </c>
    </row>
    <row r="526" spans="3:11" s="20" customFormat="1" ht="19.5" customHeight="1" x14ac:dyDescent="0.25">
      <c r="C526" s="95"/>
      <c r="D526" s="129"/>
      <c r="E526" s="104"/>
      <c r="F526" s="104"/>
      <c r="G526" s="104"/>
      <c r="H526" s="2" t="s">
        <v>188</v>
      </c>
      <c r="I526" s="28">
        <v>0</v>
      </c>
      <c r="J526" s="28">
        <v>0</v>
      </c>
      <c r="K526" s="28">
        <v>0</v>
      </c>
    </row>
    <row r="527" spans="3:11" s="20" customFormat="1" ht="19.5" customHeight="1" x14ac:dyDescent="0.25">
      <c r="C527" s="96"/>
      <c r="D527" s="130"/>
      <c r="E527" s="105"/>
      <c r="F527" s="105"/>
      <c r="G527" s="105"/>
      <c r="H527" s="2" t="s">
        <v>190</v>
      </c>
      <c r="I527" s="28">
        <v>0</v>
      </c>
      <c r="J527" s="28">
        <v>0</v>
      </c>
      <c r="K527" s="28">
        <v>0</v>
      </c>
    </row>
    <row r="528" spans="3:11" s="20" customFormat="1" ht="19.5" customHeight="1" x14ac:dyDescent="0.25">
      <c r="C528" s="94" t="s">
        <v>672</v>
      </c>
      <c r="D528" s="160" t="s">
        <v>677</v>
      </c>
      <c r="E528" s="103" t="s">
        <v>471</v>
      </c>
      <c r="F528" s="103">
        <v>2023</v>
      </c>
      <c r="G528" s="103">
        <v>2023</v>
      </c>
      <c r="H528" s="2" t="s">
        <v>297</v>
      </c>
      <c r="I528" s="28">
        <v>0</v>
      </c>
      <c r="J528" s="28">
        <v>0</v>
      </c>
      <c r="K528" s="28">
        <f>K529</f>
        <v>400</v>
      </c>
    </row>
    <row r="529" spans="3:11" s="20" customFormat="1" ht="19.5" customHeight="1" x14ac:dyDescent="0.25">
      <c r="C529" s="95"/>
      <c r="D529" s="161"/>
      <c r="E529" s="104"/>
      <c r="F529" s="104"/>
      <c r="G529" s="104"/>
      <c r="H529" s="2" t="s">
        <v>284</v>
      </c>
      <c r="I529" s="28">
        <v>0</v>
      </c>
      <c r="J529" s="28">
        <v>0</v>
      </c>
      <c r="K529" s="28">
        <v>400</v>
      </c>
    </row>
    <row r="530" spans="3:11" s="20" customFormat="1" ht="19.5" customHeight="1" x14ac:dyDescent="0.25">
      <c r="C530" s="95"/>
      <c r="D530" s="161"/>
      <c r="E530" s="104"/>
      <c r="F530" s="104"/>
      <c r="G530" s="104"/>
      <c r="H530" s="2" t="s">
        <v>299</v>
      </c>
      <c r="I530" s="28">
        <v>0</v>
      </c>
      <c r="J530" s="28">
        <v>0</v>
      </c>
      <c r="K530" s="28">
        <v>0</v>
      </c>
    </row>
    <row r="531" spans="3:11" s="20" customFormat="1" ht="19.5" customHeight="1" x14ac:dyDescent="0.25">
      <c r="C531" s="95"/>
      <c r="D531" s="161"/>
      <c r="E531" s="104"/>
      <c r="F531" s="104"/>
      <c r="G531" s="104"/>
      <c r="H531" s="2" t="s">
        <v>188</v>
      </c>
      <c r="I531" s="28">
        <v>0</v>
      </c>
      <c r="J531" s="28">
        <v>0</v>
      </c>
      <c r="K531" s="28">
        <v>0</v>
      </c>
    </row>
    <row r="532" spans="3:11" s="20" customFormat="1" ht="19.5" customHeight="1" x14ac:dyDescent="0.25">
      <c r="C532" s="96"/>
      <c r="D532" s="162"/>
      <c r="E532" s="105"/>
      <c r="F532" s="105"/>
      <c r="G532" s="105"/>
      <c r="H532" s="2" t="s">
        <v>190</v>
      </c>
      <c r="I532" s="28">
        <v>0</v>
      </c>
      <c r="J532" s="28">
        <v>0</v>
      </c>
      <c r="K532" s="28">
        <v>0</v>
      </c>
    </row>
    <row r="533" spans="3:11" s="20" customFormat="1" ht="19.5" customHeight="1" x14ac:dyDescent="0.25">
      <c r="C533" s="94" t="s">
        <v>673</v>
      </c>
      <c r="D533" s="128" t="s">
        <v>678</v>
      </c>
      <c r="E533" s="103" t="s">
        <v>464</v>
      </c>
      <c r="F533" s="103">
        <v>2023</v>
      </c>
      <c r="G533" s="103">
        <v>2023</v>
      </c>
      <c r="H533" s="2" t="s">
        <v>297</v>
      </c>
      <c r="I533" s="28">
        <v>0</v>
      </c>
      <c r="J533" s="28"/>
      <c r="K533" s="28">
        <f>K534</f>
        <v>500</v>
      </c>
    </row>
    <row r="534" spans="3:11" s="20" customFormat="1" ht="19.5" customHeight="1" x14ac:dyDescent="0.25">
      <c r="C534" s="95"/>
      <c r="D534" s="129"/>
      <c r="E534" s="104"/>
      <c r="F534" s="104"/>
      <c r="G534" s="104"/>
      <c r="H534" s="2" t="s">
        <v>284</v>
      </c>
      <c r="I534" s="28">
        <v>0</v>
      </c>
      <c r="J534" s="28"/>
      <c r="K534" s="28">
        <v>500</v>
      </c>
    </row>
    <row r="535" spans="3:11" s="20" customFormat="1" ht="19.5" customHeight="1" x14ac:dyDescent="0.25">
      <c r="C535" s="95"/>
      <c r="D535" s="129"/>
      <c r="E535" s="104"/>
      <c r="F535" s="104"/>
      <c r="G535" s="104"/>
      <c r="H535" s="2" t="s">
        <v>299</v>
      </c>
      <c r="I535" s="28">
        <v>0</v>
      </c>
      <c r="J535" s="28">
        <v>0</v>
      </c>
      <c r="K535" s="28">
        <v>0</v>
      </c>
    </row>
    <row r="536" spans="3:11" s="20" customFormat="1" ht="19.5" customHeight="1" x14ac:dyDescent="0.25">
      <c r="C536" s="95"/>
      <c r="D536" s="129"/>
      <c r="E536" s="104"/>
      <c r="F536" s="104"/>
      <c r="G536" s="104"/>
      <c r="H536" s="2" t="s">
        <v>188</v>
      </c>
      <c r="I536" s="28">
        <v>0</v>
      </c>
      <c r="J536" s="28">
        <v>0</v>
      </c>
      <c r="K536" s="28">
        <v>0</v>
      </c>
    </row>
    <row r="537" spans="3:11" s="20" customFormat="1" ht="19.5" customHeight="1" x14ac:dyDescent="0.25">
      <c r="C537" s="96"/>
      <c r="D537" s="130"/>
      <c r="E537" s="105"/>
      <c r="F537" s="105"/>
      <c r="G537" s="105"/>
      <c r="H537" s="2" t="s">
        <v>190</v>
      </c>
      <c r="I537" s="28">
        <v>0</v>
      </c>
      <c r="J537" s="28">
        <v>0</v>
      </c>
      <c r="K537" s="28">
        <v>0</v>
      </c>
    </row>
    <row r="538" spans="3:11" s="25" customFormat="1" ht="15" customHeight="1" x14ac:dyDescent="0.25">
      <c r="C538" s="94" t="s">
        <v>334</v>
      </c>
      <c r="D538" s="174" t="s">
        <v>364</v>
      </c>
      <c r="E538" s="103" t="s">
        <v>335</v>
      </c>
      <c r="F538" s="103">
        <v>2021</v>
      </c>
      <c r="G538" s="103">
        <v>2023</v>
      </c>
      <c r="H538" s="2" t="s">
        <v>297</v>
      </c>
      <c r="I538" s="28">
        <f>SUM(I539)</f>
        <v>290</v>
      </c>
      <c r="J538" s="28">
        <f t="shared" ref="J538:K538" si="40">SUM(J539)</f>
        <v>800</v>
      </c>
      <c r="K538" s="28">
        <f t="shared" si="40"/>
        <v>800</v>
      </c>
    </row>
    <row r="539" spans="3:11" s="25" customFormat="1" ht="21.75" customHeight="1" x14ac:dyDescent="0.25">
      <c r="C539" s="95"/>
      <c r="D539" s="190"/>
      <c r="E539" s="104"/>
      <c r="F539" s="104"/>
      <c r="G539" s="104"/>
      <c r="H539" s="2" t="s">
        <v>298</v>
      </c>
      <c r="I539" s="28">
        <f>I544+I549+I554+I559+I563</f>
        <v>290</v>
      </c>
      <c r="J539" s="28">
        <f t="shared" ref="J539:K539" si="41">J544+J549+J554+J559+J563</f>
        <v>800</v>
      </c>
      <c r="K539" s="28">
        <f t="shared" si="41"/>
        <v>800</v>
      </c>
    </row>
    <row r="540" spans="3:11" s="25" customFormat="1" x14ac:dyDescent="0.25">
      <c r="C540" s="95"/>
      <c r="D540" s="190"/>
      <c r="E540" s="104"/>
      <c r="F540" s="104"/>
      <c r="G540" s="104"/>
      <c r="H540" s="2" t="s">
        <v>299</v>
      </c>
      <c r="I540" s="28">
        <v>0</v>
      </c>
      <c r="J540" s="28">
        <v>0</v>
      </c>
      <c r="K540" s="28">
        <v>0</v>
      </c>
    </row>
    <row r="541" spans="3:11" s="24" customFormat="1" ht="18.75" customHeight="1" x14ac:dyDescent="0.25">
      <c r="C541" s="95"/>
      <c r="D541" s="190"/>
      <c r="E541" s="104"/>
      <c r="F541" s="104"/>
      <c r="G541" s="104"/>
      <c r="H541" s="2" t="s">
        <v>300</v>
      </c>
      <c r="I541" s="28">
        <v>0</v>
      </c>
      <c r="J541" s="28">
        <v>0</v>
      </c>
      <c r="K541" s="28">
        <v>0</v>
      </c>
    </row>
    <row r="542" spans="3:11" s="24" customFormat="1" ht="16.5" customHeight="1" x14ac:dyDescent="0.25">
      <c r="C542" s="96"/>
      <c r="D542" s="191"/>
      <c r="E542" s="105"/>
      <c r="F542" s="105"/>
      <c r="G542" s="105"/>
      <c r="H542" s="2" t="s">
        <v>190</v>
      </c>
      <c r="I542" s="28">
        <v>0</v>
      </c>
      <c r="J542" s="28">
        <v>0</v>
      </c>
      <c r="K542" s="28">
        <v>0</v>
      </c>
    </row>
    <row r="543" spans="3:11" s="20" customFormat="1" ht="15" customHeight="1" x14ac:dyDescent="0.25">
      <c r="C543" s="94" t="s">
        <v>336</v>
      </c>
      <c r="D543" s="160" t="s">
        <v>976</v>
      </c>
      <c r="E543" s="103" t="s">
        <v>475</v>
      </c>
      <c r="F543" s="103">
        <v>2021</v>
      </c>
      <c r="G543" s="103">
        <v>2023</v>
      </c>
      <c r="H543" s="2" t="s">
        <v>297</v>
      </c>
      <c r="I543" s="28">
        <f>I544</f>
        <v>90</v>
      </c>
      <c r="J543" s="28">
        <f t="shared" ref="J543:K543" si="42">J544</f>
        <v>100</v>
      </c>
      <c r="K543" s="28">
        <f t="shared" si="42"/>
        <v>100</v>
      </c>
    </row>
    <row r="544" spans="3:11" s="20" customFormat="1" x14ac:dyDescent="0.25">
      <c r="C544" s="95"/>
      <c r="D544" s="161"/>
      <c r="E544" s="104"/>
      <c r="F544" s="104"/>
      <c r="G544" s="104"/>
      <c r="H544" s="2" t="s">
        <v>298</v>
      </c>
      <c r="I544" s="28">
        <v>90</v>
      </c>
      <c r="J544" s="28">
        <v>100</v>
      </c>
      <c r="K544" s="28">
        <v>100</v>
      </c>
    </row>
    <row r="545" spans="3:11" s="20" customFormat="1" x14ac:dyDescent="0.25">
      <c r="C545" s="95"/>
      <c r="D545" s="161"/>
      <c r="E545" s="104"/>
      <c r="F545" s="104"/>
      <c r="G545" s="104"/>
      <c r="H545" s="2" t="s">
        <v>299</v>
      </c>
      <c r="I545" s="28">
        <v>0</v>
      </c>
      <c r="J545" s="28">
        <v>0</v>
      </c>
      <c r="K545" s="28">
        <v>0</v>
      </c>
    </row>
    <row r="546" spans="3:11" s="20" customFormat="1" ht="18" customHeight="1" x14ac:dyDescent="0.25">
      <c r="C546" s="95"/>
      <c r="D546" s="161"/>
      <c r="E546" s="104"/>
      <c r="F546" s="104"/>
      <c r="G546" s="104"/>
      <c r="H546" s="2" t="s">
        <v>300</v>
      </c>
      <c r="I546" s="28">
        <v>0</v>
      </c>
      <c r="J546" s="28">
        <v>0</v>
      </c>
      <c r="K546" s="28">
        <v>0</v>
      </c>
    </row>
    <row r="547" spans="3:11" s="20" customFormat="1" x14ac:dyDescent="0.25">
      <c r="C547" s="96"/>
      <c r="D547" s="162"/>
      <c r="E547" s="105"/>
      <c r="F547" s="104"/>
      <c r="G547" s="104"/>
      <c r="H547" s="2" t="s">
        <v>190</v>
      </c>
      <c r="I547" s="28">
        <v>0</v>
      </c>
      <c r="J547" s="28">
        <v>0</v>
      </c>
      <c r="K547" s="28">
        <v>0</v>
      </c>
    </row>
    <row r="548" spans="3:11" s="20" customFormat="1" ht="15.75" hidden="1" customHeight="1" x14ac:dyDescent="0.25">
      <c r="C548" s="94" t="s">
        <v>544</v>
      </c>
      <c r="D548" s="160" t="s">
        <v>680</v>
      </c>
      <c r="E548" s="103" t="s">
        <v>8</v>
      </c>
      <c r="F548" s="103">
        <v>2021</v>
      </c>
      <c r="G548" s="103">
        <v>2021</v>
      </c>
      <c r="H548" s="2" t="s">
        <v>297</v>
      </c>
      <c r="I548" s="28">
        <f>I549</f>
        <v>0</v>
      </c>
      <c r="J548" s="28">
        <v>0</v>
      </c>
      <c r="K548" s="28">
        <v>0</v>
      </c>
    </row>
    <row r="549" spans="3:11" s="20" customFormat="1" ht="18" hidden="1" customHeight="1" x14ac:dyDescent="0.25">
      <c r="C549" s="95"/>
      <c r="D549" s="161"/>
      <c r="E549" s="104"/>
      <c r="F549" s="104"/>
      <c r="G549" s="104"/>
      <c r="H549" s="2" t="s">
        <v>284</v>
      </c>
      <c r="I549" s="28"/>
      <c r="J549" s="28">
        <v>0</v>
      </c>
      <c r="K549" s="28">
        <v>0</v>
      </c>
    </row>
    <row r="550" spans="3:11" s="20" customFormat="1" ht="18.75" hidden="1" customHeight="1" x14ac:dyDescent="0.25">
      <c r="C550" s="95"/>
      <c r="D550" s="161"/>
      <c r="E550" s="104"/>
      <c r="F550" s="104"/>
      <c r="G550" s="104"/>
      <c r="H550" s="2" t="s">
        <v>299</v>
      </c>
      <c r="I550" s="28">
        <v>0</v>
      </c>
      <c r="J550" s="28">
        <v>0</v>
      </c>
      <c r="K550" s="28">
        <v>0</v>
      </c>
    </row>
    <row r="551" spans="3:11" s="20" customFormat="1" ht="16.5" hidden="1" customHeight="1" x14ac:dyDescent="0.25">
      <c r="C551" s="95"/>
      <c r="D551" s="161"/>
      <c r="E551" s="104"/>
      <c r="F551" s="104"/>
      <c r="G551" s="104"/>
      <c r="H551" s="2" t="s">
        <v>188</v>
      </c>
      <c r="I551" s="28">
        <v>0</v>
      </c>
      <c r="J551" s="28">
        <v>0</v>
      </c>
      <c r="K551" s="28">
        <v>0</v>
      </c>
    </row>
    <row r="552" spans="3:11" s="20" customFormat="1" ht="19.5" hidden="1" customHeight="1" x14ac:dyDescent="0.25">
      <c r="C552" s="96"/>
      <c r="D552" s="162"/>
      <c r="E552" s="105"/>
      <c r="F552" s="105"/>
      <c r="G552" s="105"/>
      <c r="H552" s="2" t="s">
        <v>190</v>
      </c>
      <c r="I552" s="28">
        <v>0</v>
      </c>
      <c r="J552" s="28">
        <v>0</v>
      </c>
      <c r="K552" s="28">
        <v>0</v>
      </c>
    </row>
    <row r="553" spans="3:11" s="20" customFormat="1" ht="15" customHeight="1" x14ac:dyDescent="0.25">
      <c r="C553" s="94" t="s">
        <v>20</v>
      </c>
      <c r="D553" s="128" t="s">
        <v>681</v>
      </c>
      <c r="E553" s="103" t="s">
        <v>471</v>
      </c>
      <c r="F553" s="103">
        <v>2022</v>
      </c>
      <c r="G553" s="103">
        <v>2023</v>
      </c>
      <c r="H553" s="2" t="s">
        <v>297</v>
      </c>
      <c r="I553" s="28">
        <f>I554</f>
        <v>0</v>
      </c>
      <c r="J553" s="28">
        <f t="shared" ref="J553:K553" si="43">J554</f>
        <v>250</v>
      </c>
      <c r="K553" s="28">
        <f t="shared" si="43"/>
        <v>250</v>
      </c>
    </row>
    <row r="554" spans="3:11" s="20" customFormat="1" ht="17.25" customHeight="1" x14ac:dyDescent="0.25">
      <c r="C554" s="95"/>
      <c r="D554" s="129"/>
      <c r="E554" s="104"/>
      <c r="F554" s="104"/>
      <c r="G554" s="104"/>
      <c r="H554" s="2" t="s">
        <v>284</v>
      </c>
      <c r="I554" s="28">
        <v>0</v>
      </c>
      <c r="J554" s="28">
        <v>250</v>
      </c>
      <c r="K554" s="28">
        <v>250</v>
      </c>
    </row>
    <row r="555" spans="3:11" s="20" customFormat="1" ht="24.75" customHeight="1" x14ac:dyDescent="0.25">
      <c r="C555" s="95"/>
      <c r="D555" s="129"/>
      <c r="E555" s="104"/>
      <c r="F555" s="104"/>
      <c r="G555" s="104"/>
      <c r="H555" s="2" t="s">
        <v>299</v>
      </c>
      <c r="I555" s="28">
        <v>0</v>
      </c>
      <c r="J555" s="28">
        <v>0</v>
      </c>
      <c r="K555" s="28">
        <v>0</v>
      </c>
    </row>
    <row r="556" spans="3:11" s="20" customFormat="1" ht="18.75" customHeight="1" x14ac:dyDescent="0.25">
      <c r="C556" s="95"/>
      <c r="D556" s="129"/>
      <c r="E556" s="104"/>
      <c r="F556" s="104"/>
      <c r="G556" s="104"/>
      <c r="H556" s="2" t="s">
        <v>188</v>
      </c>
      <c r="I556" s="28">
        <v>0</v>
      </c>
      <c r="J556" s="28">
        <v>0</v>
      </c>
      <c r="K556" s="28">
        <v>0</v>
      </c>
    </row>
    <row r="557" spans="3:11" s="20" customFormat="1" ht="19.5" customHeight="1" x14ac:dyDescent="0.25">
      <c r="C557" s="96"/>
      <c r="D557" s="130"/>
      <c r="E557" s="105"/>
      <c r="F557" s="105"/>
      <c r="G557" s="105"/>
      <c r="H557" s="2" t="s">
        <v>190</v>
      </c>
      <c r="I557" s="28">
        <v>0</v>
      </c>
      <c r="J557" s="28">
        <v>0</v>
      </c>
      <c r="K557" s="28">
        <v>0</v>
      </c>
    </row>
    <row r="558" spans="3:11" s="24" customFormat="1" ht="15" customHeight="1" x14ac:dyDescent="0.25">
      <c r="C558" s="94" t="s">
        <v>543</v>
      </c>
      <c r="D558" s="201" t="s">
        <v>682</v>
      </c>
      <c r="E558" s="103" t="s">
        <v>471</v>
      </c>
      <c r="F558" s="103">
        <v>2022</v>
      </c>
      <c r="G558" s="103">
        <v>2023</v>
      </c>
      <c r="H558" s="2" t="s">
        <v>297</v>
      </c>
      <c r="I558" s="28">
        <f>I559</f>
        <v>0</v>
      </c>
      <c r="J558" s="28">
        <f t="shared" ref="J558:K558" si="44">J559</f>
        <v>250</v>
      </c>
      <c r="K558" s="28">
        <f t="shared" si="44"/>
        <v>250</v>
      </c>
    </row>
    <row r="559" spans="3:11" s="24" customFormat="1" x14ac:dyDescent="0.25">
      <c r="C559" s="95"/>
      <c r="D559" s="201"/>
      <c r="E559" s="104"/>
      <c r="F559" s="104"/>
      <c r="G559" s="104"/>
      <c r="H559" s="2" t="s">
        <v>298</v>
      </c>
      <c r="I559" s="28">
        <v>0</v>
      </c>
      <c r="J559" s="28">
        <v>250</v>
      </c>
      <c r="K559" s="28">
        <v>250</v>
      </c>
    </row>
    <row r="560" spans="3:11" s="24" customFormat="1" x14ac:dyDescent="0.25">
      <c r="C560" s="95"/>
      <c r="D560" s="201"/>
      <c r="E560" s="104"/>
      <c r="F560" s="104"/>
      <c r="G560" s="104"/>
      <c r="H560" s="2" t="s">
        <v>299</v>
      </c>
      <c r="I560" s="28">
        <v>0</v>
      </c>
      <c r="J560" s="28">
        <v>0</v>
      </c>
      <c r="K560" s="28">
        <v>0</v>
      </c>
    </row>
    <row r="561" spans="3:11" s="24" customFormat="1" ht="18.75" customHeight="1" x14ac:dyDescent="0.25">
      <c r="C561" s="95"/>
      <c r="D561" s="201"/>
      <c r="E561" s="104"/>
      <c r="F561" s="104"/>
      <c r="G561" s="104"/>
      <c r="H561" s="2" t="s">
        <v>300</v>
      </c>
      <c r="I561" s="28">
        <v>0</v>
      </c>
      <c r="J561" s="28">
        <v>0</v>
      </c>
      <c r="K561" s="28">
        <v>0</v>
      </c>
    </row>
    <row r="562" spans="3:11" s="24" customFormat="1" ht="19.5" customHeight="1" x14ac:dyDescent="0.25">
      <c r="C562" s="96"/>
      <c r="D562" s="201"/>
      <c r="E562" s="105"/>
      <c r="F562" s="105"/>
      <c r="G562" s="105"/>
      <c r="H562" s="2" t="s">
        <v>190</v>
      </c>
      <c r="I562" s="28">
        <v>0</v>
      </c>
      <c r="J562" s="28">
        <v>0</v>
      </c>
      <c r="K562" s="28">
        <v>0</v>
      </c>
    </row>
    <row r="563" spans="3:11" s="20" customFormat="1" ht="19.5" customHeight="1" x14ac:dyDescent="0.25">
      <c r="C563" s="94" t="s">
        <v>97</v>
      </c>
      <c r="D563" s="174" t="s">
        <v>683</v>
      </c>
      <c r="E563" s="97" t="s">
        <v>67</v>
      </c>
      <c r="F563" s="103">
        <v>2021</v>
      </c>
      <c r="G563" s="103">
        <v>2023</v>
      </c>
      <c r="H563" s="2" t="s">
        <v>297</v>
      </c>
      <c r="I563" s="28">
        <f>I564</f>
        <v>200</v>
      </c>
      <c r="J563" s="28">
        <f t="shared" ref="J563:K563" si="45">J564</f>
        <v>200</v>
      </c>
      <c r="K563" s="28">
        <f t="shared" si="45"/>
        <v>200</v>
      </c>
    </row>
    <row r="564" spans="3:11" s="20" customFormat="1" ht="19.5" customHeight="1" x14ac:dyDescent="0.25">
      <c r="C564" s="95"/>
      <c r="D564" s="190"/>
      <c r="E564" s="98"/>
      <c r="F564" s="104"/>
      <c r="G564" s="104"/>
      <c r="H564" s="2" t="s">
        <v>284</v>
      </c>
      <c r="I564" s="28">
        <v>200</v>
      </c>
      <c r="J564" s="28">
        <v>200</v>
      </c>
      <c r="K564" s="28">
        <v>200</v>
      </c>
    </row>
    <row r="565" spans="3:11" s="20" customFormat="1" ht="19.5" customHeight="1" x14ac:dyDescent="0.25">
      <c r="C565" s="95"/>
      <c r="D565" s="190"/>
      <c r="E565" s="98"/>
      <c r="F565" s="104"/>
      <c r="G565" s="104"/>
      <c r="H565" s="2" t="s">
        <v>299</v>
      </c>
      <c r="I565" s="28">
        <v>0</v>
      </c>
      <c r="J565" s="28">
        <v>0</v>
      </c>
      <c r="K565" s="28">
        <v>0</v>
      </c>
    </row>
    <row r="566" spans="3:11" s="20" customFormat="1" ht="19.5" customHeight="1" x14ac:dyDescent="0.25">
      <c r="C566" s="95"/>
      <c r="D566" s="190"/>
      <c r="E566" s="98"/>
      <c r="F566" s="104"/>
      <c r="G566" s="104"/>
      <c r="H566" s="2" t="s">
        <v>188</v>
      </c>
      <c r="I566" s="28">
        <v>0</v>
      </c>
      <c r="J566" s="28">
        <v>0</v>
      </c>
      <c r="K566" s="28">
        <v>0</v>
      </c>
    </row>
    <row r="567" spans="3:11" s="20" customFormat="1" ht="19.5" customHeight="1" x14ac:dyDescent="0.25">
      <c r="C567" s="96"/>
      <c r="D567" s="191"/>
      <c r="E567" s="99"/>
      <c r="F567" s="105"/>
      <c r="G567" s="105"/>
      <c r="H567" s="2" t="s">
        <v>190</v>
      </c>
      <c r="I567" s="28">
        <v>0</v>
      </c>
      <c r="J567" s="28">
        <v>0</v>
      </c>
      <c r="K567" s="28">
        <v>0</v>
      </c>
    </row>
    <row r="568" spans="3:11" s="25" customFormat="1" ht="15" customHeight="1" x14ac:dyDescent="0.25">
      <c r="C568" s="94" t="s">
        <v>362</v>
      </c>
      <c r="D568" s="174" t="s">
        <v>363</v>
      </c>
      <c r="E568" s="103" t="s">
        <v>335</v>
      </c>
      <c r="F568" s="103">
        <v>2021</v>
      </c>
      <c r="G568" s="103">
        <v>2023</v>
      </c>
      <c r="H568" s="2" t="s">
        <v>297</v>
      </c>
      <c r="I568" s="28">
        <f>SUM(I570+I569)</f>
        <v>20116.900000000001</v>
      </c>
      <c r="J568" s="28">
        <f t="shared" ref="J568:K568" si="46">SUM(J570+J569)</f>
        <v>17852.8</v>
      </c>
      <c r="K568" s="28">
        <f t="shared" si="46"/>
        <v>17566.2</v>
      </c>
    </row>
    <row r="569" spans="3:11" s="25" customFormat="1" x14ac:dyDescent="0.25">
      <c r="C569" s="95"/>
      <c r="D569" s="190"/>
      <c r="E569" s="104"/>
      <c r="F569" s="104"/>
      <c r="G569" s="104"/>
      <c r="H569" s="2" t="s">
        <v>284</v>
      </c>
      <c r="I569" s="28">
        <f>I574+I579+I584</f>
        <v>2212.9</v>
      </c>
      <c r="J569" s="28">
        <v>1963.8</v>
      </c>
      <c r="K569" s="28">
        <v>1932.3</v>
      </c>
    </row>
    <row r="570" spans="3:11" s="25" customFormat="1" x14ac:dyDescent="0.25">
      <c r="C570" s="95"/>
      <c r="D570" s="190"/>
      <c r="E570" s="104"/>
      <c r="F570" s="104"/>
      <c r="G570" s="104"/>
      <c r="H570" s="2" t="s">
        <v>299</v>
      </c>
      <c r="I570" s="28">
        <f>I575+I580+I585</f>
        <v>17904</v>
      </c>
      <c r="J570" s="28">
        <v>15889</v>
      </c>
      <c r="K570" s="28">
        <v>15633.9</v>
      </c>
    </row>
    <row r="571" spans="3:11" s="20" customFormat="1" ht="15" customHeight="1" x14ac:dyDescent="0.25">
      <c r="C571" s="95"/>
      <c r="D571" s="190"/>
      <c r="E571" s="104"/>
      <c r="F571" s="104"/>
      <c r="G571" s="104"/>
      <c r="H571" s="2" t="s">
        <v>476</v>
      </c>
      <c r="I571" s="28">
        <v>0</v>
      </c>
      <c r="J571" s="28">
        <v>0</v>
      </c>
      <c r="K571" s="28">
        <v>0</v>
      </c>
    </row>
    <row r="572" spans="3:11" s="20" customFormat="1" ht="16.5" customHeight="1" x14ac:dyDescent="0.25">
      <c r="C572" s="96"/>
      <c r="D572" s="191"/>
      <c r="E572" s="105"/>
      <c r="F572" s="105"/>
      <c r="G572" s="105"/>
      <c r="H572" s="2" t="s">
        <v>190</v>
      </c>
      <c r="I572" s="28">
        <v>0</v>
      </c>
      <c r="J572" s="28">
        <v>0</v>
      </c>
      <c r="K572" s="28">
        <v>0</v>
      </c>
    </row>
    <row r="573" spans="3:11" s="25" customFormat="1" ht="15" customHeight="1" x14ac:dyDescent="0.25">
      <c r="C573" s="94" t="s">
        <v>365</v>
      </c>
      <c r="D573" s="174" t="s">
        <v>68</v>
      </c>
      <c r="E573" s="103" t="s">
        <v>421</v>
      </c>
      <c r="F573" s="103">
        <v>2021</v>
      </c>
      <c r="G573" s="103">
        <v>2021</v>
      </c>
      <c r="H573" s="2" t="s">
        <v>297</v>
      </c>
      <c r="I573" s="28">
        <f>I574+I575</f>
        <v>5029.3</v>
      </c>
      <c r="J573" s="28">
        <f>SUM(J574+J575)</f>
        <v>0</v>
      </c>
      <c r="K573" s="28">
        <f>SUM(K574+K575)</f>
        <v>0</v>
      </c>
    </row>
    <row r="574" spans="3:11" s="25" customFormat="1" x14ac:dyDescent="0.25">
      <c r="C574" s="95"/>
      <c r="D574" s="190"/>
      <c r="E574" s="104"/>
      <c r="F574" s="104"/>
      <c r="G574" s="104"/>
      <c r="H574" s="2" t="s">
        <v>284</v>
      </c>
      <c r="I574" s="28">
        <v>553.29999999999995</v>
      </c>
      <c r="J574" s="28">
        <v>0</v>
      </c>
      <c r="K574" s="28">
        <v>0</v>
      </c>
    </row>
    <row r="575" spans="3:11" s="25" customFormat="1" x14ac:dyDescent="0.25">
      <c r="C575" s="95"/>
      <c r="D575" s="190"/>
      <c r="E575" s="104"/>
      <c r="F575" s="104"/>
      <c r="G575" s="104"/>
      <c r="H575" s="2" t="s">
        <v>299</v>
      </c>
      <c r="I575" s="28">
        <v>4476</v>
      </c>
      <c r="J575" s="28">
        <v>0</v>
      </c>
      <c r="K575" s="28">
        <v>0</v>
      </c>
    </row>
    <row r="576" spans="3:11" s="20" customFormat="1" ht="15" customHeight="1" x14ac:dyDescent="0.25">
      <c r="C576" s="95"/>
      <c r="D576" s="190"/>
      <c r="E576" s="104"/>
      <c r="F576" s="104"/>
      <c r="G576" s="104"/>
      <c r="H576" s="2" t="s">
        <v>34</v>
      </c>
      <c r="I576" s="28">
        <v>0</v>
      </c>
      <c r="J576" s="28"/>
      <c r="K576" s="28">
        <v>0</v>
      </c>
    </row>
    <row r="577" spans="3:11" s="20" customFormat="1" ht="16.5" customHeight="1" x14ac:dyDescent="0.25">
      <c r="C577" s="96"/>
      <c r="D577" s="191"/>
      <c r="E577" s="105"/>
      <c r="F577" s="105"/>
      <c r="G577" s="105"/>
      <c r="H577" s="2" t="s">
        <v>190</v>
      </c>
      <c r="I577" s="28">
        <v>0</v>
      </c>
      <c r="J577" s="28">
        <v>0</v>
      </c>
      <c r="K577" s="28">
        <v>0</v>
      </c>
    </row>
    <row r="578" spans="3:11" s="25" customFormat="1" ht="15" customHeight="1" x14ac:dyDescent="0.25">
      <c r="C578" s="94" t="s">
        <v>366</v>
      </c>
      <c r="D578" s="174" t="s">
        <v>69</v>
      </c>
      <c r="E578" s="103" t="s">
        <v>7</v>
      </c>
      <c r="F578" s="103">
        <v>2021</v>
      </c>
      <c r="G578" s="103">
        <v>2021</v>
      </c>
      <c r="H578" s="2" t="s">
        <v>297</v>
      </c>
      <c r="I578" s="28">
        <f>I579+I580</f>
        <v>5029.2</v>
      </c>
      <c r="J578" s="1">
        <f>J579+J580</f>
        <v>0</v>
      </c>
      <c r="K578" s="1">
        <f>K579+K580</f>
        <v>0</v>
      </c>
    </row>
    <row r="579" spans="3:11" s="25" customFormat="1" x14ac:dyDescent="0.25">
      <c r="C579" s="95"/>
      <c r="D579" s="190"/>
      <c r="E579" s="104"/>
      <c r="F579" s="104"/>
      <c r="G579" s="104"/>
      <c r="H579" s="2" t="s">
        <v>284</v>
      </c>
      <c r="I579" s="28">
        <v>553.20000000000005</v>
      </c>
      <c r="J579" s="1">
        <v>0</v>
      </c>
      <c r="K579" s="1">
        <v>0</v>
      </c>
    </row>
    <row r="580" spans="3:11" s="25" customFormat="1" x14ac:dyDescent="0.25">
      <c r="C580" s="95"/>
      <c r="D580" s="190"/>
      <c r="E580" s="104"/>
      <c r="F580" s="104"/>
      <c r="G580" s="104"/>
      <c r="H580" s="2" t="s">
        <v>299</v>
      </c>
      <c r="I580" s="28">
        <v>4476</v>
      </c>
      <c r="J580" s="1">
        <v>0</v>
      </c>
      <c r="K580" s="1">
        <v>0</v>
      </c>
    </row>
    <row r="581" spans="3:11" s="20" customFormat="1" ht="15" customHeight="1" x14ac:dyDescent="0.25">
      <c r="C581" s="95"/>
      <c r="D581" s="190"/>
      <c r="E581" s="104"/>
      <c r="F581" s="104"/>
      <c r="G581" s="104"/>
      <c r="H581" s="2" t="s">
        <v>188</v>
      </c>
      <c r="I581" s="28"/>
      <c r="J581" s="1">
        <v>0</v>
      </c>
      <c r="K581" s="1">
        <v>0</v>
      </c>
    </row>
    <row r="582" spans="3:11" s="20" customFormat="1" ht="16.5" customHeight="1" x14ac:dyDescent="0.25">
      <c r="C582" s="96"/>
      <c r="D582" s="191"/>
      <c r="E582" s="105"/>
      <c r="F582" s="105"/>
      <c r="G582" s="105"/>
      <c r="H582" s="2" t="s">
        <v>190</v>
      </c>
      <c r="I582" s="28">
        <v>0</v>
      </c>
      <c r="J582" s="1">
        <v>0</v>
      </c>
      <c r="K582" s="1">
        <v>0</v>
      </c>
    </row>
    <row r="583" spans="3:11" s="25" customFormat="1" ht="15" customHeight="1" x14ac:dyDescent="0.25">
      <c r="C583" s="94" t="s">
        <v>367</v>
      </c>
      <c r="D583" s="160" t="s">
        <v>512</v>
      </c>
      <c r="E583" s="152" t="s">
        <v>269</v>
      </c>
      <c r="F583" s="103">
        <v>2021</v>
      </c>
      <c r="G583" s="103">
        <v>2021</v>
      </c>
      <c r="H583" s="63" t="s">
        <v>297</v>
      </c>
      <c r="I583" s="28">
        <f>I584+I585</f>
        <v>10058.4</v>
      </c>
      <c r="J583" s="28">
        <f t="shared" ref="J583:K583" si="47">J584+J585</f>
        <v>0</v>
      </c>
      <c r="K583" s="28">
        <f t="shared" si="47"/>
        <v>0</v>
      </c>
    </row>
    <row r="584" spans="3:11" s="25" customFormat="1" x14ac:dyDescent="0.25">
      <c r="C584" s="95"/>
      <c r="D584" s="161"/>
      <c r="E584" s="153"/>
      <c r="F584" s="104"/>
      <c r="G584" s="104"/>
      <c r="H584" s="63" t="s">
        <v>477</v>
      </c>
      <c r="I584" s="28">
        <v>1106.4000000000001</v>
      </c>
      <c r="J584" s="28">
        <v>0</v>
      </c>
      <c r="K584" s="28">
        <v>0</v>
      </c>
    </row>
    <row r="585" spans="3:11" s="25" customFormat="1" x14ac:dyDescent="0.25">
      <c r="C585" s="95"/>
      <c r="D585" s="161"/>
      <c r="E585" s="153"/>
      <c r="F585" s="104"/>
      <c r="G585" s="104"/>
      <c r="H585" s="63" t="s">
        <v>299</v>
      </c>
      <c r="I585" s="28">
        <v>8952</v>
      </c>
      <c r="J585" s="28">
        <v>0</v>
      </c>
      <c r="K585" s="28">
        <v>0</v>
      </c>
    </row>
    <row r="586" spans="3:11" s="20" customFormat="1" ht="15" customHeight="1" x14ac:dyDescent="0.25">
      <c r="C586" s="95"/>
      <c r="D586" s="161"/>
      <c r="E586" s="153"/>
      <c r="F586" s="104"/>
      <c r="G586" s="104"/>
      <c r="H586" s="63" t="s">
        <v>188</v>
      </c>
      <c r="I586" s="32"/>
      <c r="J586" s="32"/>
      <c r="K586" s="32"/>
    </row>
    <row r="587" spans="3:11" s="20" customFormat="1" ht="16.5" customHeight="1" x14ac:dyDescent="0.25">
      <c r="C587" s="96"/>
      <c r="D587" s="162"/>
      <c r="E587" s="154"/>
      <c r="F587" s="105"/>
      <c r="G587" s="105"/>
      <c r="H587" s="2" t="s">
        <v>190</v>
      </c>
      <c r="I587" s="32"/>
      <c r="J587" s="32"/>
      <c r="K587" s="32"/>
    </row>
    <row r="588" spans="3:11" s="20" customFormat="1" ht="16.5" customHeight="1" x14ac:dyDescent="0.25">
      <c r="C588" s="94" t="s">
        <v>403</v>
      </c>
      <c r="D588" s="174" t="s">
        <v>9</v>
      </c>
      <c r="E588" s="103" t="s">
        <v>187</v>
      </c>
      <c r="F588" s="103">
        <v>2021</v>
      </c>
      <c r="G588" s="103">
        <v>2023</v>
      </c>
      <c r="H588" s="2" t="s">
        <v>297</v>
      </c>
      <c r="I588" s="1">
        <f>SUM(I590+I589)</f>
        <v>32364.7</v>
      </c>
      <c r="J588" s="1">
        <f t="shared" ref="J588:K588" si="48">SUM(J590+J589)</f>
        <v>27667</v>
      </c>
      <c r="K588" s="1">
        <f t="shared" si="48"/>
        <v>26635.100000000002</v>
      </c>
    </row>
    <row r="589" spans="3:11" s="20" customFormat="1" ht="16.5" customHeight="1" x14ac:dyDescent="0.25">
      <c r="C589" s="95"/>
      <c r="D589" s="190"/>
      <c r="E589" s="104"/>
      <c r="F589" s="104"/>
      <c r="G589" s="104"/>
      <c r="H589" s="2" t="s">
        <v>298</v>
      </c>
      <c r="I589" s="1">
        <f>SUM(I594+I599+I604+I609+I614)</f>
        <v>3560.0999999999995</v>
      </c>
      <c r="J589" s="1">
        <v>3043.4</v>
      </c>
      <c r="K589" s="1">
        <v>2929.9</v>
      </c>
    </row>
    <row r="590" spans="3:11" s="20" customFormat="1" ht="16.5" customHeight="1" x14ac:dyDescent="0.25">
      <c r="C590" s="95"/>
      <c r="D590" s="190"/>
      <c r="E590" s="104"/>
      <c r="F590" s="104"/>
      <c r="G590" s="104"/>
      <c r="H590" s="2" t="s">
        <v>299</v>
      </c>
      <c r="I590" s="1">
        <f>SUM(I595+I600+I605+I610+I615)</f>
        <v>28804.600000000002</v>
      </c>
      <c r="J590" s="1">
        <v>24623.599999999999</v>
      </c>
      <c r="K590" s="1">
        <v>23705.200000000001</v>
      </c>
    </row>
    <row r="591" spans="3:11" s="20" customFormat="1" ht="16.5" customHeight="1" x14ac:dyDescent="0.25">
      <c r="C591" s="95"/>
      <c r="D591" s="190"/>
      <c r="E591" s="104"/>
      <c r="F591" s="104"/>
      <c r="G591" s="104"/>
      <c r="H591" s="2" t="s">
        <v>300</v>
      </c>
      <c r="I591" s="1">
        <f>I596+I601+I606</f>
        <v>0</v>
      </c>
      <c r="J591" s="1">
        <v>0</v>
      </c>
      <c r="K591" s="1">
        <v>0</v>
      </c>
    </row>
    <row r="592" spans="3:11" s="20" customFormat="1" ht="16.5" customHeight="1" x14ac:dyDescent="0.25">
      <c r="C592" s="95"/>
      <c r="D592" s="190"/>
      <c r="E592" s="104"/>
      <c r="F592" s="105"/>
      <c r="G592" s="105"/>
      <c r="H592" s="2" t="s">
        <v>190</v>
      </c>
      <c r="I592" s="1">
        <f>I597+I602+I607</f>
        <v>0</v>
      </c>
      <c r="J592" s="1">
        <v>0</v>
      </c>
      <c r="K592" s="1">
        <v>0</v>
      </c>
    </row>
    <row r="593" spans="3:11" s="20" customFormat="1" ht="16.5" customHeight="1" x14ac:dyDescent="0.25">
      <c r="C593" s="94" t="s">
        <v>404</v>
      </c>
      <c r="D593" s="174" t="s">
        <v>995</v>
      </c>
      <c r="E593" s="103" t="s">
        <v>8</v>
      </c>
      <c r="F593" s="103">
        <v>2021</v>
      </c>
      <c r="G593" s="103">
        <v>2021</v>
      </c>
      <c r="H593" s="2" t="s">
        <v>297</v>
      </c>
      <c r="I593" s="1">
        <f>I594+I595</f>
        <v>8668.6</v>
      </c>
      <c r="J593" s="1">
        <f>J594+J595</f>
        <v>0</v>
      </c>
      <c r="K593" s="1">
        <f>K594+K595</f>
        <v>0</v>
      </c>
    </row>
    <row r="594" spans="3:11" s="20" customFormat="1" ht="18" customHeight="1" x14ac:dyDescent="0.25">
      <c r="C594" s="95"/>
      <c r="D594" s="190"/>
      <c r="E594" s="104"/>
      <c r="F594" s="104"/>
      <c r="G594" s="104"/>
      <c r="H594" s="2" t="s">
        <v>298</v>
      </c>
      <c r="I594" s="1">
        <v>953.5</v>
      </c>
      <c r="J594" s="1">
        <v>0</v>
      </c>
      <c r="K594" s="1">
        <v>0</v>
      </c>
    </row>
    <row r="595" spans="3:11" s="20" customFormat="1" ht="17.25" customHeight="1" x14ac:dyDescent="0.25">
      <c r="C595" s="95"/>
      <c r="D595" s="190"/>
      <c r="E595" s="104"/>
      <c r="F595" s="104"/>
      <c r="G595" s="104"/>
      <c r="H595" s="2" t="s">
        <v>299</v>
      </c>
      <c r="I595" s="1">
        <v>7715.1</v>
      </c>
      <c r="J595" s="1">
        <v>0</v>
      </c>
      <c r="K595" s="1">
        <v>0</v>
      </c>
    </row>
    <row r="596" spans="3:11" s="20" customFormat="1" ht="16.5" customHeight="1" x14ac:dyDescent="0.25">
      <c r="C596" s="95"/>
      <c r="D596" s="190"/>
      <c r="E596" s="104"/>
      <c r="F596" s="104"/>
      <c r="G596" s="104"/>
      <c r="H596" s="2" t="s">
        <v>300</v>
      </c>
      <c r="I596" s="1">
        <v>0</v>
      </c>
      <c r="J596" s="1">
        <v>0</v>
      </c>
      <c r="K596" s="1">
        <v>0</v>
      </c>
    </row>
    <row r="597" spans="3:11" s="20" customFormat="1" ht="16.5" customHeight="1" x14ac:dyDescent="0.25">
      <c r="C597" s="96"/>
      <c r="D597" s="190"/>
      <c r="E597" s="105"/>
      <c r="F597" s="105"/>
      <c r="G597" s="105"/>
      <c r="H597" s="2" t="s">
        <v>190</v>
      </c>
      <c r="I597" s="1">
        <v>0</v>
      </c>
      <c r="J597" s="1">
        <v>0</v>
      </c>
      <c r="K597" s="1">
        <v>0</v>
      </c>
    </row>
    <row r="598" spans="3:11" s="20" customFormat="1" ht="15" customHeight="1" x14ac:dyDescent="0.25">
      <c r="C598" s="94" t="s">
        <v>405</v>
      </c>
      <c r="D598" s="174" t="s">
        <v>996</v>
      </c>
      <c r="E598" s="103" t="s">
        <v>356</v>
      </c>
      <c r="F598" s="103">
        <v>2021</v>
      </c>
      <c r="G598" s="103">
        <v>2021</v>
      </c>
      <c r="H598" s="2" t="s">
        <v>297</v>
      </c>
      <c r="I598" s="1">
        <f>I599+I600</f>
        <v>15646.800000000001</v>
      </c>
      <c r="J598" s="1">
        <f>J599+J600</f>
        <v>0</v>
      </c>
      <c r="K598" s="1">
        <f>K599+K600</f>
        <v>0</v>
      </c>
    </row>
    <row r="599" spans="3:11" s="20" customFormat="1" ht="16.5" customHeight="1" x14ac:dyDescent="0.25">
      <c r="C599" s="95"/>
      <c r="D599" s="190"/>
      <c r="E599" s="104"/>
      <c r="F599" s="104"/>
      <c r="G599" s="104"/>
      <c r="H599" s="2" t="s">
        <v>298</v>
      </c>
      <c r="I599" s="1">
        <v>1721.1</v>
      </c>
      <c r="J599" s="1">
        <v>0</v>
      </c>
      <c r="K599" s="1">
        <v>0</v>
      </c>
    </row>
    <row r="600" spans="3:11" s="20" customFormat="1" ht="16.5" customHeight="1" x14ac:dyDescent="0.25">
      <c r="C600" s="95"/>
      <c r="D600" s="190"/>
      <c r="E600" s="104"/>
      <c r="F600" s="104"/>
      <c r="G600" s="104"/>
      <c r="H600" s="2" t="s">
        <v>299</v>
      </c>
      <c r="I600" s="1">
        <v>13925.7</v>
      </c>
      <c r="J600" s="1">
        <v>0</v>
      </c>
      <c r="K600" s="1">
        <v>0</v>
      </c>
    </row>
    <row r="601" spans="3:11" s="20" customFormat="1" ht="16.5" customHeight="1" x14ac:dyDescent="0.25">
      <c r="C601" s="95"/>
      <c r="D601" s="190"/>
      <c r="E601" s="104"/>
      <c r="F601" s="104"/>
      <c r="G601" s="104"/>
      <c r="H601" s="2" t="s">
        <v>300</v>
      </c>
      <c r="I601" s="1">
        <v>0</v>
      </c>
      <c r="J601" s="1">
        <v>0</v>
      </c>
      <c r="K601" s="1">
        <v>0</v>
      </c>
    </row>
    <row r="602" spans="3:11" s="20" customFormat="1" ht="16.5" customHeight="1" x14ac:dyDescent="0.25">
      <c r="C602" s="96"/>
      <c r="D602" s="191"/>
      <c r="E602" s="105"/>
      <c r="F602" s="105"/>
      <c r="G602" s="105"/>
      <c r="H602" s="2" t="s">
        <v>190</v>
      </c>
      <c r="I602" s="1">
        <v>0</v>
      </c>
      <c r="J602" s="1">
        <v>0</v>
      </c>
      <c r="K602" s="1">
        <v>0</v>
      </c>
    </row>
    <row r="603" spans="3:11" s="20" customFormat="1" ht="19.5" customHeight="1" x14ac:dyDescent="0.25">
      <c r="C603" s="94" t="s">
        <v>406</v>
      </c>
      <c r="D603" s="174" t="s">
        <v>22</v>
      </c>
      <c r="E603" s="103" t="s">
        <v>684</v>
      </c>
      <c r="F603" s="103">
        <v>2021</v>
      </c>
      <c r="G603" s="103">
        <v>2021</v>
      </c>
      <c r="H603" s="2" t="s">
        <v>297</v>
      </c>
      <c r="I603" s="1">
        <f>I604+I605</f>
        <v>7197.3</v>
      </c>
      <c r="J603" s="1">
        <f>J604+J605</f>
        <v>0</v>
      </c>
      <c r="K603" s="1">
        <f>K604+K605</f>
        <v>0</v>
      </c>
    </row>
    <row r="604" spans="3:11" s="20" customFormat="1" ht="16.5" customHeight="1" x14ac:dyDescent="0.25">
      <c r="C604" s="95"/>
      <c r="D604" s="190"/>
      <c r="E604" s="104"/>
      <c r="F604" s="104"/>
      <c r="G604" s="104"/>
      <c r="H604" s="2" t="s">
        <v>298</v>
      </c>
      <c r="I604" s="1">
        <v>791.8</v>
      </c>
      <c r="J604" s="1">
        <v>0</v>
      </c>
      <c r="K604" s="1">
        <v>0</v>
      </c>
    </row>
    <row r="605" spans="3:11" s="20" customFormat="1" ht="16.5" customHeight="1" x14ac:dyDescent="0.25">
      <c r="C605" s="95"/>
      <c r="D605" s="190"/>
      <c r="E605" s="104"/>
      <c r="F605" s="104"/>
      <c r="G605" s="104"/>
      <c r="H605" s="2" t="s">
        <v>299</v>
      </c>
      <c r="I605" s="1">
        <v>6405.5</v>
      </c>
      <c r="J605" s="1">
        <v>0</v>
      </c>
      <c r="K605" s="1">
        <v>0</v>
      </c>
    </row>
    <row r="606" spans="3:11" s="20" customFormat="1" ht="16.5" customHeight="1" x14ac:dyDescent="0.25">
      <c r="C606" s="95"/>
      <c r="D606" s="190"/>
      <c r="E606" s="104"/>
      <c r="F606" s="104"/>
      <c r="G606" s="104"/>
      <c r="H606" s="2" t="s">
        <v>300</v>
      </c>
      <c r="I606" s="1">
        <v>0</v>
      </c>
      <c r="J606" s="1">
        <v>0</v>
      </c>
      <c r="K606" s="1">
        <v>0</v>
      </c>
    </row>
    <row r="607" spans="3:11" s="20" customFormat="1" ht="16.5" customHeight="1" x14ac:dyDescent="0.25">
      <c r="C607" s="96"/>
      <c r="D607" s="191"/>
      <c r="E607" s="105"/>
      <c r="F607" s="105"/>
      <c r="G607" s="105"/>
      <c r="H607" s="2" t="s">
        <v>190</v>
      </c>
      <c r="I607" s="1">
        <v>0</v>
      </c>
      <c r="J607" s="1">
        <v>0</v>
      </c>
      <c r="K607" s="1">
        <v>0</v>
      </c>
    </row>
    <row r="608" spans="3:11" s="20" customFormat="1" ht="16.5" customHeight="1" x14ac:dyDescent="0.25">
      <c r="C608" s="94" t="s">
        <v>998</v>
      </c>
      <c r="D608" s="174" t="s">
        <v>999</v>
      </c>
      <c r="E608" s="103" t="s">
        <v>8</v>
      </c>
      <c r="F608" s="103">
        <v>2021</v>
      </c>
      <c r="G608" s="103">
        <v>2021</v>
      </c>
      <c r="H608" s="63" t="s">
        <v>297</v>
      </c>
      <c r="I608" s="28">
        <f>I609+I610</f>
        <v>532.4</v>
      </c>
      <c r="J608" s="28">
        <f t="shared" ref="J608:K608" si="49">J609+J610</f>
        <v>0</v>
      </c>
      <c r="K608" s="28">
        <f t="shared" si="49"/>
        <v>0</v>
      </c>
    </row>
    <row r="609" spans="2:11" s="20" customFormat="1" ht="16.5" customHeight="1" x14ac:dyDescent="0.25">
      <c r="C609" s="95"/>
      <c r="D609" s="190"/>
      <c r="E609" s="104"/>
      <c r="F609" s="104"/>
      <c r="G609" s="104"/>
      <c r="H609" s="63" t="s">
        <v>477</v>
      </c>
      <c r="I609" s="28">
        <v>58.6</v>
      </c>
      <c r="J609" s="28">
        <v>0</v>
      </c>
      <c r="K609" s="28">
        <v>0</v>
      </c>
    </row>
    <row r="610" spans="2:11" s="20" customFormat="1" ht="16.5" customHeight="1" x14ac:dyDescent="0.25">
      <c r="C610" s="95"/>
      <c r="D610" s="190"/>
      <c r="E610" s="104"/>
      <c r="F610" s="104"/>
      <c r="G610" s="104"/>
      <c r="H610" s="63" t="s">
        <v>299</v>
      </c>
      <c r="I610" s="28">
        <v>473.8</v>
      </c>
      <c r="J610" s="28">
        <v>0</v>
      </c>
      <c r="K610" s="28">
        <v>0</v>
      </c>
    </row>
    <row r="611" spans="2:11" s="20" customFormat="1" ht="16.5" customHeight="1" x14ac:dyDescent="0.25">
      <c r="C611" s="95"/>
      <c r="D611" s="190"/>
      <c r="E611" s="104"/>
      <c r="F611" s="104"/>
      <c r="G611" s="104"/>
      <c r="H611" s="63" t="s">
        <v>188</v>
      </c>
      <c r="I611" s="32"/>
      <c r="J611" s="32"/>
      <c r="K611" s="32"/>
    </row>
    <row r="612" spans="2:11" s="20" customFormat="1" ht="16.5" customHeight="1" x14ac:dyDescent="0.25">
      <c r="C612" s="96"/>
      <c r="D612" s="191"/>
      <c r="E612" s="105"/>
      <c r="F612" s="105"/>
      <c r="G612" s="105"/>
      <c r="H612" s="2" t="s">
        <v>190</v>
      </c>
      <c r="I612" s="32"/>
      <c r="J612" s="32"/>
      <c r="K612" s="32"/>
    </row>
    <row r="613" spans="2:11" s="20" customFormat="1" ht="16.5" customHeight="1" x14ac:dyDescent="0.25">
      <c r="C613" s="94" t="s">
        <v>994</v>
      </c>
      <c r="D613" s="174" t="s">
        <v>997</v>
      </c>
      <c r="E613" s="152" t="s">
        <v>269</v>
      </c>
      <c r="F613" s="103">
        <v>2021</v>
      </c>
      <c r="G613" s="103">
        <v>2021</v>
      </c>
      <c r="H613" s="63" t="s">
        <v>297</v>
      </c>
      <c r="I613" s="28">
        <f>I614+I615</f>
        <v>319.60000000000002</v>
      </c>
      <c r="J613" s="28">
        <f t="shared" ref="J613:K613" si="50">J614+J615</f>
        <v>0</v>
      </c>
      <c r="K613" s="28">
        <f t="shared" si="50"/>
        <v>0</v>
      </c>
    </row>
    <row r="614" spans="2:11" s="20" customFormat="1" ht="16.5" customHeight="1" x14ac:dyDescent="0.25">
      <c r="C614" s="95"/>
      <c r="D614" s="190"/>
      <c r="E614" s="153"/>
      <c r="F614" s="104"/>
      <c r="G614" s="104"/>
      <c r="H614" s="63" t="s">
        <v>477</v>
      </c>
      <c r="I614" s="28">
        <v>35.1</v>
      </c>
      <c r="J614" s="28">
        <v>0</v>
      </c>
      <c r="K614" s="28">
        <v>0</v>
      </c>
    </row>
    <row r="615" spans="2:11" s="20" customFormat="1" ht="16.5" customHeight="1" x14ac:dyDescent="0.25">
      <c r="C615" s="95"/>
      <c r="D615" s="190"/>
      <c r="E615" s="153"/>
      <c r="F615" s="104"/>
      <c r="G615" s="104"/>
      <c r="H615" s="63" t="s">
        <v>299</v>
      </c>
      <c r="I615" s="28">
        <v>284.5</v>
      </c>
      <c r="J615" s="28">
        <v>0</v>
      </c>
      <c r="K615" s="28">
        <v>0</v>
      </c>
    </row>
    <row r="616" spans="2:11" s="20" customFormat="1" ht="16.5" customHeight="1" x14ac:dyDescent="0.25">
      <c r="C616" s="95"/>
      <c r="D616" s="190"/>
      <c r="E616" s="153"/>
      <c r="F616" s="104"/>
      <c r="G616" s="104"/>
      <c r="H616" s="63" t="s">
        <v>188</v>
      </c>
      <c r="I616" s="32"/>
      <c r="J616" s="32"/>
      <c r="K616" s="32"/>
    </row>
    <row r="617" spans="2:11" s="20" customFormat="1" ht="16.5" customHeight="1" x14ac:dyDescent="0.25">
      <c r="C617" s="96"/>
      <c r="D617" s="191"/>
      <c r="E617" s="154"/>
      <c r="F617" s="105"/>
      <c r="G617" s="105"/>
      <c r="H617" s="2" t="s">
        <v>190</v>
      </c>
      <c r="I617" s="32"/>
      <c r="J617" s="32"/>
      <c r="K617" s="32"/>
    </row>
    <row r="618" spans="2:11" s="12" customFormat="1" ht="20.25" customHeight="1" x14ac:dyDescent="0.25">
      <c r="B618" s="33"/>
      <c r="C618" s="163" t="s">
        <v>155</v>
      </c>
      <c r="D618" s="198" t="s">
        <v>337</v>
      </c>
      <c r="E618" s="137" t="s">
        <v>311</v>
      </c>
      <c r="F618" s="137">
        <v>2021</v>
      </c>
      <c r="G618" s="137">
        <v>2023</v>
      </c>
      <c r="H618" s="2" t="s">
        <v>297</v>
      </c>
      <c r="I618" s="32">
        <f>I619+I620+I621+I622</f>
        <v>181769.2</v>
      </c>
      <c r="J618" s="32">
        <f t="shared" ref="J618:K618" si="51">J619+J620+J621+J622</f>
        <v>178753.69999999998</v>
      </c>
      <c r="K618" s="32">
        <f t="shared" si="51"/>
        <v>179769.4</v>
      </c>
    </row>
    <row r="619" spans="2:11" s="12" customFormat="1" ht="18.75" customHeight="1" x14ac:dyDescent="0.25">
      <c r="B619" s="33"/>
      <c r="C619" s="164"/>
      <c r="D619" s="199"/>
      <c r="E619" s="138"/>
      <c r="F619" s="138"/>
      <c r="G619" s="138"/>
      <c r="H619" s="2" t="s">
        <v>284</v>
      </c>
      <c r="I619" s="32">
        <f>SUM(I624+I629+I664+I699+I714)</f>
        <v>148898.9</v>
      </c>
      <c r="J619" s="32">
        <f>SUM(J624+J629+J664+J699+J714)</f>
        <v>144897.29999999999</v>
      </c>
      <c r="K619" s="32">
        <f>SUM(K624+K629+K664+K699+K714)</f>
        <v>144897.29999999999</v>
      </c>
    </row>
    <row r="620" spans="2:11" s="12" customFormat="1" ht="19.5" customHeight="1" x14ac:dyDescent="0.25">
      <c r="B620" s="33"/>
      <c r="C620" s="164"/>
      <c r="D620" s="199"/>
      <c r="E620" s="138"/>
      <c r="F620" s="138"/>
      <c r="G620" s="138"/>
      <c r="H620" s="2" t="s">
        <v>299</v>
      </c>
      <c r="I620" s="32">
        <f>SUM(I625+I630+I665+I700+I715)</f>
        <v>0</v>
      </c>
      <c r="J620" s="32">
        <f t="shared" ref="J620:K622" si="52">J625+J630+J665+J700+J715</f>
        <v>0</v>
      </c>
      <c r="K620" s="32">
        <f t="shared" si="52"/>
        <v>0</v>
      </c>
    </row>
    <row r="621" spans="2:11" s="12" customFormat="1" ht="18.75" customHeight="1" x14ac:dyDescent="0.25">
      <c r="B621" s="33"/>
      <c r="C621" s="164"/>
      <c r="D621" s="199"/>
      <c r="E621" s="138"/>
      <c r="F621" s="138"/>
      <c r="G621" s="138"/>
      <c r="H621" s="2" t="s">
        <v>188</v>
      </c>
      <c r="I621" s="32">
        <f>I626+I631+I666+I701+I716</f>
        <v>0</v>
      </c>
      <c r="J621" s="32">
        <f t="shared" si="52"/>
        <v>0</v>
      </c>
      <c r="K621" s="32">
        <f t="shared" si="52"/>
        <v>0</v>
      </c>
    </row>
    <row r="622" spans="2:11" s="33" customFormat="1" ht="18.75" customHeight="1" x14ac:dyDescent="0.25">
      <c r="C622" s="165"/>
      <c r="D622" s="200"/>
      <c r="E622" s="139"/>
      <c r="F622" s="139"/>
      <c r="G622" s="139"/>
      <c r="H622" s="2" t="s">
        <v>190</v>
      </c>
      <c r="I622" s="32">
        <f>I627+I632+I667+I702+I717</f>
        <v>32870.300000000003</v>
      </c>
      <c r="J622" s="32">
        <f t="shared" si="52"/>
        <v>33856.400000000001</v>
      </c>
      <c r="K622" s="32">
        <f t="shared" si="52"/>
        <v>34872.1</v>
      </c>
    </row>
    <row r="623" spans="2:11" s="34" customFormat="1" ht="20.25" customHeight="1" x14ac:dyDescent="0.25">
      <c r="C623" s="94" t="s">
        <v>338</v>
      </c>
      <c r="D623" s="174" t="s">
        <v>85</v>
      </c>
      <c r="E623" s="103" t="s">
        <v>187</v>
      </c>
      <c r="F623" s="103">
        <v>2021</v>
      </c>
      <c r="G623" s="103">
        <v>2023</v>
      </c>
      <c r="H623" s="2" t="s">
        <v>297</v>
      </c>
      <c r="I623" s="28">
        <f>I624+I625+I626+I627</f>
        <v>179364.2</v>
      </c>
      <c r="J623" s="28">
        <f t="shared" ref="J623:K623" si="53">J624+J625+J626+J627</f>
        <v>176103.69999999998</v>
      </c>
      <c r="K623" s="28">
        <f t="shared" si="53"/>
        <v>177119.4</v>
      </c>
    </row>
    <row r="624" spans="2:11" s="34" customFormat="1" ht="18" customHeight="1" x14ac:dyDescent="0.25">
      <c r="C624" s="95"/>
      <c r="D624" s="190"/>
      <c r="E624" s="104"/>
      <c r="F624" s="104"/>
      <c r="G624" s="104"/>
      <c r="H624" s="2" t="s">
        <v>284</v>
      </c>
      <c r="I624" s="28">
        <v>146493.9</v>
      </c>
      <c r="J624" s="35">
        <v>142247.29999999999</v>
      </c>
      <c r="K624" s="28">
        <v>142247.29999999999</v>
      </c>
    </row>
    <row r="625" spans="3:11" s="34" customFormat="1" ht="18" customHeight="1" x14ac:dyDescent="0.25">
      <c r="C625" s="95"/>
      <c r="D625" s="190"/>
      <c r="E625" s="104"/>
      <c r="F625" s="104"/>
      <c r="G625" s="104"/>
      <c r="H625" s="2" t="s">
        <v>299</v>
      </c>
      <c r="I625" s="28">
        <v>0</v>
      </c>
      <c r="J625" s="28">
        <v>0</v>
      </c>
      <c r="K625" s="28">
        <v>0</v>
      </c>
    </row>
    <row r="626" spans="3:11" s="34" customFormat="1" ht="19.5" customHeight="1" x14ac:dyDescent="0.25">
      <c r="C626" s="95"/>
      <c r="D626" s="190"/>
      <c r="E626" s="104"/>
      <c r="F626" s="104"/>
      <c r="G626" s="104"/>
      <c r="H626" s="2" t="s">
        <v>188</v>
      </c>
      <c r="I626" s="28">
        <v>0</v>
      </c>
      <c r="J626" s="28">
        <v>0</v>
      </c>
      <c r="K626" s="28">
        <v>0</v>
      </c>
    </row>
    <row r="627" spans="3:11" s="34" customFormat="1" ht="16.5" customHeight="1" x14ac:dyDescent="0.25">
      <c r="C627" s="96"/>
      <c r="D627" s="191"/>
      <c r="E627" s="105"/>
      <c r="F627" s="105"/>
      <c r="G627" s="105"/>
      <c r="H627" s="63" t="s">
        <v>190</v>
      </c>
      <c r="I627" s="28">
        <v>32870.300000000003</v>
      </c>
      <c r="J627" s="35">
        <v>33856.400000000001</v>
      </c>
      <c r="K627" s="28">
        <v>34872.1</v>
      </c>
    </row>
    <row r="628" spans="3:11" s="34" customFormat="1" ht="19.5" customHeight="1" x14ac:dyDescent="0.25">
      <c r="C628" s="94" t="s">
        <v>339</v>
      </c>
      <c r="D628" s="174" t="s">
        <v>340</v>
      </c>
      <c r="E628" s="103" t="s">
        <v>311</v>
      </c>
      <c r="F628" s="103">
        <v>2021</v>
      </c>
      <c r="G628" s="103">
        <v>2023</v>
      </c>
      <c r="H628" s="63" t="s">
        <v>297</v>
      </c>
      <c r="I628" s="28">
        <f>SUM(I630+I629)</f>
        <v>270</v>
      </c>
      <c r="J628" s="28">
        <f t="shared" ref="J628:K628" si="54">SUM(J630+J629)</f>
        <v>300</v>
      </c>
      <c r="K628" s="28">
        <f t="shared" si="54"/>
        <v>300</v>
      </c>
    </row>
    <row r="629" spans="3:11" s="34" customFormat="1" ht="20.25" customHeight="1" x14ac:dyDescent="0.25">
      <c r="C629" s="95"/>
      <c r="D629" s="190"/>
      <c r="E629" s="104"/>
      <c r="F629" s="104"/>
      <c r="G629" s="104"/>
      <c r="H629" s="63" t="s">
        <v>284</v>
      </c>
      <c r="I629" s="28">
        <f>SUM(I634+I639+I644+I649+I654+I659)</f>
        <v>270</v>
      </c>
      <c r="J629" s="28">
        <f t="shared" ref="J629:K629" si="55">SUM(J634+J639+J644+J649+J654+J659)</f>
        <v>300</v>
      </c>
      <c r="K629" s="28">
        <f t="shared" si="55"/>
        <v>300</v>
      </c>
    </row>
    <row r="630" spans="3:11" s="34" customFormat="1" ht="20.25" customHeight="1" x14ac:dyDescent="0.25">
      <c r="C630" s="95"/>
      <c r="D630" s="190"/>
      <c r="E630" s="104"/>
      <c r="F630" s="104"/>
      <c r="G630" s="104"/>
      <c r="H630" s="63" t="s">
        <v>299</v>
      </c>
      <c r="I630" s="28">
        <v>0</v>
      </c>
      <c r="J630" s="28">
        <v>0</v>
      </c>
      <c r="K630" s="28">
        <v>0</v>
      </c>
    </row>
    <row r="631" spans="3:11" s="34" customFormat="1" ht="17.25" customHeight="1" x14ac:dyDescent="0.25">
      <c r="C631" s="95"/>
      <c r="D631" s="190"/>
      <c r="E631" s="104"/>
      <c r="F631" s="104"/>
      <c r="G631" s="104"/>
      <c r="H631" s="63" t="s">
        <v>188</v>
      </c>
      <c r="I631" s="28">
        <v>0</v>
      </c>
      <c r="J631" s="28">
        <v>0</v>
      </c>
      <c r="K631" s="28">
        <v>0</v>
      </c>
    </row>
    <row r="632" spans="3:11" s="34" customFormat="1" ht="15" customHeight="1" x14ac:dyDescent="0.25">
      <c r="C632" s="96"/>
      <c r="D632" s="191"/>
      <c r="E632" s="105"/>
      <c r="F632" s="105"/>
      <c r="G632" s="105"/>
      <c r="H632" s="2" t="s">
        <v>190</v>
      </c>
      <c r="I632" s="28">
        <v>0</v>
      </c>
      <c r="J632" s="28">
        <v>0</v>
      </c>
      <c r="K632" s="28">
        <v>0</v>
      </c>
    </row>
    <row r="633" spans="3:11" s="34" customFormat="1" ht="16.5" customHeight="1" x14ac:dyDescent="0.25">
      <c r="C633" s="94" t="s">
        <v>341</v>
      </c>
      <c r="D633" s="128" t="s">
        <v>977</v>
      </c>
      <c r="E633" s="103" t="s">
        <v>342</v>
      </c>
      <c r="F633" s="103">
        <v>2021</v>
      </c>
      <c r="G633" s="103">
        <v>2021</v>
      </c>
      <c r="H633" s="63" t="s">
        <v>297</v>
      </c>
      <c r="I633" s="28">
        <f>I634</f>
        <v>207</v>
      </c>
      <c r="J633" s="28">
        <v>0</v>
      </c>
      <c r="K633" s="28">
        <f>K634+K635+K636+K637</f>
        <v>0</v>
      </c>
    </row>
    <row r="634" spans="3:11" s="34" customFormat="1" ht="17.25" customHeight="1" x14ac:dyDescent="0.25">
      <c r="C634" s="95"/>
      <c r="D634" s="129"/>
      <c r="E634" s="104"/>
      <c r="F634" s="104"/>
      <c r="G634" s="104"/>
      <c r="H634" s="63" t="s">
        <v>284</v>
      </c>
      <c r="I634" s="28">
        <v>207</v>
      </c>
      <c r="J634" s="28">
        <v>0</v>
      </c>
      <c r="K634" s="28">
        <v>0</v>
      </c>
    </row>
    <row r="635" spans="3:11" s="34" customFormat="1" ht="17.25" customHeight="1" x14ac:dyDescent="0.25">
      <c r="C635" s="95"/>
      <c r="D635" s="129"/>
      <c r="E635" s="104"/>
      <c r="F635" s="104"/>
      <c r="G635" s="104"/>
      <c r="H635" s="63" t="s">
        <v>299</v>
      </c>
      <c r="I635" s="28">
        <v>0</v>
      </c>
      <c r="J635" s="28">
        <v>0</v>
      </c>
      <c r="K635" s="28">
        <v>0</v>
      </c>
    </row>
    <row r="636" spans="3:11" s="34" customFormat="1" ht="20.25" customHeight="1" x14ac:dyDescent="0.25">
      <c r="C636" s="95"/>
      <c r="D636" s="129"/>
      <c r="E636" s="104"/>
      <c r="F636" s="104"/>
      <c r="G636" s="104"/>
      <c r="H636" s="63" t="s">
        <v>188</v>
      </c>
      <c r="I636" s="28">
        <v>0</v>
      </c>
      <c r="J636" s="28">
        <v>0</v>
      </c>
      <c r="K636" s="28">
        <v>0</v>
      </c>
    </row>
    <row r="637" spans="3:11" s="34" customFormat="1" ht="14.25" customHeight="1" x14ac:dyDescent="0.25">
      <c r="C637" s="96"/>
      <c r="D637" s="130"/>
      <c r="E637" s="105"/>
      <c r="F637" s="105"/>
      <c r="G637" s="105"/>
      <c r="H637" s="2" t="s">
        <v>190</v>
      </c>
      <c r="I637" s="28">
        <v>0</v>
      </c>
      <c r="J637" s="28">
        <v>0</v>
      </c>
      <c r="K637" s="28">
        <v>0</v>
      </c>
    </row>
    <row r="638" spans="3:11" s="34" customFormat="1" ht="18" customHeight="1" x14ac:dyDescent="0.25">
      <c r="C638" s="94" t="s">
        <v>343</v>
      </c>
      <c r="D638" s="160" t="s">
        <v>686</v>
      </c>
      <c r="E638" s="152" t="s">
        <v>483</v>
      </c>
      <c r="F638" s="152">
        <v>2021</v>
      </c>
      <c r="G638" s="152">
        <v>2021</v>
      </c>
      <c r="H638" s="63" t="s">
        <v>297</v>
      </c>
      <c r="I638" s="28">
        <f>I639</f>
        <v>63</v>
      </c>
      <c r="J638" s="28">
        <v>0</v>
      </c>
      <c r="K638" s="28">
        <v>0</v>
      </c>
    </row>
    <row r="639" spans="3:11" s="34" customFormat="1" ht="18" customHeight="1" x14ac:dyDescent="0.25">
      <c r="C639" s="95"/>
      <c r="D639" s="161"/>
      <c r="E639" s="153"/>
      <c r="F639" s="153"/>
      <c r="G639" s="153"/>
      <c r="H639" s="63" t="s">
        <v>284</v>
      </c>
      <c r="I639" s="28">
        <v>63</v>
      </c>
      <c r="J639" s="28">
        <v>0</v>
      </c>
      <c r="K639" s="28">
        <v>0</v>
      </c>
    </row>
    <row r="640" spans="3:11" s="34" customFormat="1" ht="15.75" customHeight="1" x14ac:dyDescent="0.25">
      <c r="C640" s="95"/>
      <c r="D640" s="161"/>
      <c r="E640" s="153"/>
      <c r="F640" s="153"/>
      <c r="G640" s="153"/>
      <c r="H640" s="63" t="s">
        <v>299</v>
      </c>
      <c r="I640" s="28">
        <v>0</v>
      </c>
      <c r="J640" s="28">
        <v>0</v>
      </c>
      <c r="K640" s="28">
        <v>0</v>
      </c>
    </row>
    <row r="641" spans="3:11" s="34" customFormat="1" ht="16.5" customHeight="1" x14ac:dyDescent="0.25">
      <c r="C641" s="95"/>
      <c r="D641" s="161"/>
      <c r="E641" s="153"/>
      <c r="F641" s="153"/>
      <c r="G641" s="153"/>
      <c r="H641" s="63" t="s">
        <v>188</v>
      </c>
      <c r="I641" s="28">
        <v>0</v>
      </c>
      <c r="J641" s="28">
        <v>0</v>
      </c>
      <c r="K641" s="28">
        <v>0</v>
      </c>
    </row>
    <row r="642" spans="3:11" s="34" customFormat="1" ht="15" customHeight="1" x14ac:dyDescent="0.25">
      <c r="C642" s="96"/>
      <c r="D642" s="162"/>
      <c r="E642" s="154"/>
      <c r="F642" s="154"/>
      <c r="G642" s="154"/>
      <c r="H642" s="2" t="s">
        <v>190</v>
      </c>
      <c r="I642" s="28">
        <v>0</v>
      </c>
      <c r="J642" s="28">
        <v>0</v>
      </c>
      <c r="K642" s="28">
        <v>0</v>
      </c>
    </row>
    <row r="643" spans="3:11" s="34" customFormat="1" ht="20.25" customHeight="1" x14ac:dyDescent="0.25">
      <c r="C643" s="94" t="s">
        <v>344</v>
      </c>
      <c r="D643" s="128" t="s">
        <v>687</v>
      </c>
      <c r="E643" s="152" t="s">
        <v>478</v>
      </c>
      <c r="F643" s="152">
        <v>2022</v>
      </c>
      <c r="G643" s="152">
        <v>2022</v>
      </c>
      <c r="H643" s="63" t="s">
        <v>297</v>
      </c>
      <c r="I643" s="28">
        <v>0</v>
      </c>
      <c r="J643" s="36">
        <f>J644</f>
        <v>100</v>
      </c>
      <c r="K643" s="28">
        <v>0</v>
      </c>
    </row>
    <row r="644" spans="3:11" s="34" customFormat="1" ht="21.75" customHeight="1" x14ac:dyDescent="0.25">
      <c r="C644" s="95"/>
      <c r="D644" s="129"/>
      <c r="E644" s="153"/>
      <c r="F644" s="153"/>
      <c r="G644" s="153"/>
      <c r="H644" s="63" t="s">
        <v>284</v>
      </c>
      <c r="I644" s="28">
        <v>0</v>
      </c>
      <c r="J644" s="36">
        <v>100</v>
      </c>
      <c r="K644" s="28">
        <v>0</v>
      </c>
    </row>
    <row r="645" spans="3:11" s="34" customFormat="1" ht="21.75" customHeight="1" x14ac:dyDescent="0.25">
      <c r="C645" s="95"/>
      <c r="D645" s="129"/>
      <c r="E645" s="153"/>
      <c r="F645" s="153"/>
      <c r="G645" s="153"/>
      <c r="H645" s="63" t="s">
        <v>299</v>
      </c>
      <c r="I645" s="28">
        <v>0</v>
      </c>
      <c r="J645" s="28">
        <v>0</v>
      </c>
      <c r="K645" s="28">
        <v>0</v>
      </c>
    </row>
    <row r="646" spans="3:11" s="34" customFormat="1" ht="21.75" customHeight="1" x14ac:dyDescent="0.25">
      <c r="C646" s="95"/>
      <c r="D646" s="129"/>
      <c r="E646" s="153"/>
      <c r="F646" s="153"/>
      <c r="G646" s="153"/>
      <c r="H646" s="63" t="s">
        <v>188</v>
      </c>
      <c r="I646" s="28">
        <v>0</v>
      </c>
      <c r="J646" s="28">
        <v>0</v>
      </c>
      <c r="K646" s="28">
        <v>0</v>
      </c>
    </row>
    <row r="647" spans="3:11" s="34" customFormat="1" ht="18.75" customHeight="1" x14ac:dyDescent="0.25">
      <c r="C647" s="96"/>
      <c r="D647" s="130"/>
      <c r="E647" s="154"/>
      <c r="F647" s="154"/>
      <c r="G647" s="154"/>
      <c r="H647" s="2" t="s">
        <v>190</v>
      </c>
      <c r="I647" s="28">
        <v>0</v>
      </c>
      <c r="J647" s="28">
        <v>0</v>
      </c>
      <c r="K647" s="28">
        <v>0</v>
      </c>
    </row>
    <row r="648" spans="3:11" s="34" customFormat="1" ht="18.75" customHeight="1" x14ac:dyDescent="0.25">
      <c r="C648" s="124" t="s">
        <v>345</v>
      </c>
      <c r="D648" s="128" t="s">
        <v>688</v>
      </c>
      <c r="E648" s="103" t="s">
        <v>479</v>
      </c>
      <c r="F648" s="103">
        <v>2022</v>
      </c>
      <c r="G648" s="103">
        <v>2022</v>
      </c>
      <c r="H648" s="63" t="s">
        <v>297</v>
      </c>
      <c r="I648" s="28">
        <v>0</v>
      </c>
      <c r="J648" s="28">
        <f>J649</f>
        <v>150</v>
      </c>
      <c r="K648" s="28">
        <v>0</v>
      </c>
    </row>
    <row r="649" spans="3:11" s="34" customFormat="1" ht="18.75" customHeight="1" x14ac:dyDescent="0.25">
      <c r="C649" s="125"/>
      <c r="D649" s="129"/>
      <c r="E649" s="104"/>
      <c r="F649" s="104"/>
      <c r="G649" s="104"/>
      <c r="H649" s="63" t="s">
        <v>284</v>
      </c>
      <c r="I649" s="28">
        <v>0</v>
      </c>
      <c r="J649" s="28">
        <v>150</v>
      </c>
      <c r="K649" s="28">
        <v>0</v>
      </c>
    </row>
    <row r="650" spans="3:11" s="34" customFormat="1" ht="18.75" customHeight="1" x14ac:dyDescent="0.25">
      <c r="C650" s="125"/>
      <c r="D650" s="129"/>
      <c r="E650" s="104"/>
      <c r="F650" s="104"/>
      <c r="G650" s="104"/>
      <c r="H650" s="63" t="s">
        <v>299</v>
      </c>
      <c r="I650" s="28">
        <v>0</v>
      </c>
      <c r="J650" s="28">
        <v>0</v>
      </c>
      <c r="K650" s="28">
        <v>0</v>
      </c>
    </row>
    <row r="651" spans="3:11" s="34" customFormat="1" ht="18" customHeight="1" x14ac:dyDescent="0.25">
      <c r="C651" s="125"/>
      <c r="D651" s="129"/>
      <c r="E651" s="104"/>
      <c r="F651" s="104"/>
      <c r="G651" s="104"/>
      <c r="H651" s="63" t="s">
        <v>188</v>
      </c>
      <c r="I651" s="28">
        <v>0</v>
      </c>
      <c r="J651" s="28">
        <v>0</v>
      </c>
      <c r="K651" s="28">
        <v>0</v>
      </c>
    </row>
    <row r="652" spans="3:11" s="34" customFormat="1" ht="17.25" customHeight="1" x14ac:dyDescent="0.25">
      <c r="C652" s="126"/>
      <c r="D652" s="130"/>
      <c r="E652" s="105"/>
      <c r="F652" s="105"/>
      <c r="G652" s="105"/>
      <c r="H652" s="2" t="s">
        <v>190</v>
      </c>
      <c r="I652" s="28">
        <v>0</v>
      </c>
      <c r="J652" s="28">
        <v>0</v>
      </c>
      <c r="K652" s="28">
        <v>0</v>
      </c>
    </row>
    <row r="653" spans="3:11" s="34" customFormat="1" ht="17.25" customHeight="1" x14ac:dyDescent="0.25">
      <c r="C653" s="124" t="s">
        <v>480</v>
      </c>
      <c r="D653" s="128" t="s">
        <v>689</v>
      </c>
      <c r="E653" s="152" t="s">
        <v>483</v>
      </c>
      <c r="F653" s="127">
        <v>2022</v>
      </c>
      <c r="G653" s="127">
        <v>2022</v>
      </c>
      <c r="H653" s="63" t="s">
        <v>297</v>
      </c>
      <c r="I653" s="28">
        <v>0</v>
      </c>
      <c r="J653" s="28">
        <f>J654</f>
        <v>50</v>
      </c>
      <c r="K653" s="28">
        <v>0</v>
      </c>
    </row>
    <row r="654" spans="3:11" s="34" customFormat="1" ht="17.25" customHeight="1" x14ac:dyDescent="0.25">
      <c r="C654" s="125"/>
      <c r="D654" s="129"/>
      <c r="E654" s="153"/>
      <c r="F654" s="127"/>
      <c r="G654" s="127"/>
      <c r="H654" s="63" t="s">
        <v>284</v>
      </c>
      <c r="I654" s="28">
        <v>0</v>
      </c>
      <c r="J654" s="28">
        <v>50</v>
      </c>
      <c r="K654" s="28">
        <v>0</v>
      </c>
    </row>
    <row r="655" spans="3:11" s="34" customFormat="1" ht="17.25" customHeight="1" x14ac:dyDescent="0.25">
      <c r="C655" s="125"/>
      <c r="D655" s="129"/>
      <c r="E655" s="153"/>
      <c r="F655" s="127"/>
      <c r="G655" s="127"/>
      <c r="H655" s="63" t="s">
        <v>299</v>
      </c>
      <c r="I655" s="28">
        <v>0</v>
      </c>
      <c r="J655" s="28">
        <v>0</v>
      </c>
      <c r="K655" s="28">
        <v>0</v>
      </c>
    </row>
    <row r="656" spans="3:11" s="34" customFormat="1" ht="17.25" customHeight="1" x14ac:dyDescent="0.25">
      <c r="C656" s="125"/>
      <c r="D656" s="129"/>
      <c r="E656" s="153"/>
      <c r="F656" s="127"/>
      <c r="G656" s="127"/>
      <c r="H656" s="63" t="s">
        <v>188</v>
      </c>
      <c r="I656" s="28">
        <v>0</v>
      </c>
      <c r="J656" s="28">
        <v>0</v>
      </c>
      <c r="K656" s="28">
        <v>0</v>
      </c>
    </row>
    <row r="657" spans="3:11" s="34" customFormat="1" ht="17.25" customHeight="1" x14ac:dyDescent="0.25">
      <c r="C657" s="126"/>
      <c r="D657" s="130"/>
      <c r="E657" s="154"/>
      <c r="F657" s="127"/>
      <c r="G657" s="127"/>
      <c r="H657" s="2" t="s">
        <v>190</v>
      </c>
      <c r="I657" s="28">
        <v>0</v>
      </c>
      <c r="J657" s="28">
        <v>0</v>
      </c>
      <c r="K657" s="28">
        <v>0</v>
      </c>
    </row>
    <row r="658" spans="3:11" s="34" customFormat="1" ht="17.25" customHeight="1" x14ac:dyDescent="0.25">
      <c r="C658" s="124" t="s">
        <v>685</v>
      </c>
      <c r="D658" s="128" t="s">
        <v>690</v>
      </c>
      <c r="E658" s="103" t="s">
        <v>21</v>
      </c>
      <c r="F658" s="127">
        <v>2023</v>
      </c>
      <c r="G658" s="127">
        <v>2023</v>
      </c>
      <c r="H658" s="63" t="s">
        <v>297</v>
      </c>
      <c r="I658" s="28">
        <v>0</v>
      </c>
      <c r="J658" s="28">
        <v>0</v>
      </c>
      <c r="K658" s="36">
        <f>K659</f>
        <v>300</v>
      </c>
    </row>
    <row r="659" spans="3:11" s="34" customFormat="1" ht="17.25" customHeight="1" x14ac:dyDescent="0.25">
      <c r="C659" s="125"/>
      <c r="D659" s="129"/>
      <c r="E659" s="104"/>
      <c r="F659" s="127"/>
      <c r="G659" s="127"/>
      <c r="H659" s="63" t="s">
        <v>284</v>
      </c>
      <c r="I659" s="28">
        <v>0</v>
      </c>
      <c r="J659" s="28">
        <v>0</v>
      </c>
      <c r="K659" s="36">
        <v>300</v>
      </c>
    </row>
    <row r="660" spans="3:11" s="34" customFormat="1" ht="17.25" customHeight="1" x14ac:dyDescent="0.25">
      <c r="C660" s="125"/>
      <c r="D660" s="129"/>
      <c r="E660" s="104"/>
      <c r="F660" s="127"/>
      <c r="G660" s="127"/>
      <c r="H660" s="63" t="s">
        <v>299</v>
      </c>
      <c r="I660" s="28">
        <v>0</v>
      </c>
      <c r="J660" s="28">
        <v>0</v>
      </c>
      <c r="K660" s="28">
        <v>0</v>
      </c>
    </row>
    <row r="661" spans="3:11" s="34" customFormat="1" ht="17.25" customHeight="1" x14ac:dyDescent="0.25">
      <c r="C661" s="125"/>
      <c r="D661" s="129"/>
      <c r="E661" s="104"/>
      <c r="F661" s="127"/>
      <c r="G661" s="127"/>
      <c r="H661" s="63" t="s">
        <v>188</v>
      </c>
      <c r="I661" s="28">
        <v>0</v>
      </c>
      <c r="J661" s="28">
        <v>0</v>
      </c>
      <c r="K661" s="28">
        <v>0</v>
      </c>
    </row>
    <row r="662" spans="3:11" s="34" customFormat="1" ht="17.25" customHeight="1" x14ac:dyDescent="0.25">
      <c r="C662" s="126"/>
      <c r="D662" s="130"/>
      <c r="E662" s="105"/>
      <c r="F662" s="127"/>
      <c r="G662" s="127"/>
      <c r="H662" s="2" t="s">
        <v>190</v>
      </c>
      <c r="I662" s="28">
        <v>0</v>
      </c>
      <c r="J662" s="28">
        <v>0</v>
      </c>
      <c r="K662" s="28">
        <v>0</v>
      </c>
    </row>
    <row r="663" spans="3:11" s="34" customFormat="1" ht="15" customHeight="1" x14ac:dyDescent="0.25">
      <c r="C663" s="124" t="s">
        <v>397</v>
      </c>
      <c r="D663" s="97" t="s">
        <v>578</v>
      </c>
      <c r="E663" s="103" t="s">
        <v>407</v>
      </c>
      <c r="F663" s="127">
        <v>2021</v>
      </c>
      <c r="G663" s="127">
        <v>2023</v>
      </c>
      <c r="H663" s="63" t="s">
        <v>297</v>
      </c>
      <c r="I663" s="28">
        <f>I664</f>
        <v>900</v>
      </c>
      <c r="J663" s="28">
        <f t="shared" ref="J663:K663" si="56">J664</f>
        <v>1000</v>
      </c>
      <c r="K663" s="28">
        <f t="shared" si="56"/>
        <v>1000</v>
      </c>
    </row>
    <row r="664" spans="3:11" s="34" customFormat="1" x14ac:dyDescent="0.25">
      <c r="C664" s="125"/>
      <c r="D664" s="98"/>
      <c r="E664" s="104"/>
      <c r="F664" s="127"/>
      <c r="G664" s="127"/>
      <c r="H664" s="63" t="s">
        <v>284</v>
      </c>
      <c r="I664" s="28">
        <f>SUM(I669+I674+I679+I684+I689+I694)</f>
        <v>900</v>
      </c>
      <c r="J664" s="28">
        <f t="shared" ref="J664:K664" si="57">SUM(J669+J674+J679+J684+J689+J694)</f>
        <v>1000</v>
      </c>
      <c r="K664" s="28">
        <f t="shared" si="57"/>
        <v>1000</v>
      </c>
    </row>
    <row r="665" spans="3:11" s="34" customFormat="1" x14ac:dyDescent="0.25">
      <c r="C665" s="125"/>
      <c r="D665" s="98"/>
      <c r="E665" s="104"/>
      <c r="F665" s="127"/>
      <c r="G665" s="127"/>
      <c r="H665" s="63" t="s">
        <v>299</v>
      </c>
      <c r="I665" s="28">
        <v>0</v>
      </c>
      <c r="J665" s="28">
        <v>0</v>
      </c>
      <c r="K665" s="28">
        <v>0</v>
      </c>
    </row>
    <row r="666" spans="3:11" s="34" customFormat="1" x14ac:dyDescent="0.25">
      <c r="C666" s="125"/>
      <c r="D666" s="98"/>
      <c r="E666" s="104"/>
      <c r="F666" s="127"/>
      <c r="G666" s="127"/>
      <c r="H666" s="63" t="s">
        <v>188</v>
      </c>
      <c r="I666" s="28">
        <v>0</v>
      </c>
      <c r="J666" s="28">
        <v>0</v>
      </c>
      <c r="K666" s="28">
        <v>0</v>
      </c>
    </row>
    <row r="667" spans="3:11" s="34" customFormat="1" ht="15.75" customHeight="1" x14ac:dyDescent="0.25">
      <c r="C667" s="126"/>
      <c r="D667" s="99"/>
      <c r="E667" s="105"/>
      <c r="F667" s="127"/>
      <c r="G667" s="127"/>
      <c r="H667" s="2" t="s">
        <v>190</v>
      </c>
      <c r="I667" s="28">
        <v>0</v>
      </c>
      <c r="J667" s="28">
        <v>0</v>
      </c>
      <c r="K667" s="28">
        <v>0</v>
      </c>
    </row>
    <row r="668" spans="3:11" s="34" customFormat="1" ht="17.25" customHeight="1" x14ac:dyDescent="0.25">
      <c r="C668" s="124" t="s">
        <v>398</v>
      </c>
      <c r="D668" s="156" t="s">
        <v>988</v>
      </c>
      <c r="E668" s="103" t="s">
        <v>117</v>
      </c>
      <c r="F668" s="103">
        <v>2021</v>
      </c>
      <c r="G668" s="103">
        <v>2021</v>
      </c>
      <c r="H668" s="63" t="s">
        <v>297</v>
      </c>
      <c r="I668" s="28">
        <f>SUM(I669:I670)</f>
        <v>765</v>
      </c>
      <c r="J668" s="28">
        <v>0</v>
      </c>
      <c r="K668" s="28">
        <v>0</v>
      </c>
    </row>
    <row r="669" spans="3:11" s="34" customFormat="1" x14ac:dyDescent="0.25">
      <c r="C669" s="125"/>
      <c r="D669" s="156"/>
      <c r="E669" s="104"/>
      <c r="F669" s="104"/>
      <c r="G669" s="104"/>
      <c r="H669" s="63" t="s">
        <v>284</v>
      </c>
      <c r="I669" s="28">
        <v>765</v>
      </c>
      <c r="J669" s="28">
        <v>0</v>
      </c>
      <c r="K669" s="28">
        <v>0</v>
      </c>
    </row>
    <row r="670" spans="3:11" s="34" customFormat="1" x14ac:dyDescent="0.25">
      <c r="C670" s="125"/>
      <c r="D670" s="156"/>
      <c r="E670" s="104"/>
      <c r="F670" s="104"/>
      <c r="G670" s="104"/>
      <c r="H670" s="63" t="s">
        <v>299</v>
      </c>
      <c r="I670" s="28">
        <v>0</v>
      </c>
      <c r="J670" s="28">
        <v>0</v>
      </c>
      <c r="K670" s="28">
        <v>0</v>
      </c>
    </row>
    <row r="671" spans="3:11" s="34" customFormat="1" x14ac:dyDescent="0.25">
      <c r="C671" s="125"/>
      <c r="D671" s="156"/>
      <c r="E671" s="104"/>
      <c r="F671" s="104"/>
      <c r="G671" s="104"/>
      <c r="H671" s="63" t="s">
        <v>188</v>
      </c>
      <c r="I671" s="28">
        <v>0</v>
      </c>
      <c r="J671" s="28">
        <v>0</v>
      </c>
      <c r="K671" s="28">
        <v>0</v>
      </c>
    </row>
    <row r="672" spans="3:11" s="34" customFormat="1" ht="15.75" customHeight="1" x14ac:dyDescent="0.25">
      <c r="C672" s="126"/>
      <c r="D672" s="156"/>
      <c r="E672" s="105"/>
      <c r="F672" s="105"/>
      <c r="G672" s="105"/>
      <c r="H672" s="2" t="s">
        <v>190</v>
      </c>
      <c r="I672" s="28">
        <v>0</v>
      </c>
      <c r="J672" s="28">
        <v>0</v>
      </c>
      <c r="K672" s="28">
        <v>0</v>
      </c>
    </row>
    <row r="673" spans="3:11" s="34" customFormat="1" ht="15" customHeight="1" x14ac:dyDescent="0.25">
      <c r="C673" s="124" t="s">
        <v>408</v>
      </c>
      <c r="D673" s="195" t="s">
        <v>978</v>
      </c>
      <c r="E673" s="152" t="s">
        <v>483</v>
      </c>
      <c r="F673" s="103">
        <v>2021</v>
      </c>
      <c r="G673" s="103">
        <v>2021</v>
      </c>
      <c r="H673" s="63" t="s">
        <v>297</v>
      </c>
      <c r="I673" s="28">
        <f>I674</f>
        <v>135</v>
      </c>
      <c r="J673" s="28">
        <v>0</v>
      </c>
      <c r="K673" s="28">
        <v>0</v>
      </c>
    </row>
    <row r="674" spans="3:11" s="34" customFormat="1" x14ac:dyDescent="0.25">
      <c r="C674" s="125"/>
      <c r="D674" s="196"/>
      <c r="E674" s="153"/>
      <c r="F674" s="104"/>
      <c r="G674" s="104"/>
      <c r="H674" s="63" t="s">
        <v>284</v>
      </c>
      <c r="I674" s="28">
        <v>135</v>
      </c>
      <c r="J674" s="28">
        <v>0</v>
      </c>
      <c r="K674" s="28">
        <v>0</v>
      </c>
    </row>
    <row r="675" spans="3:11" s="34" customFormat="1" x14ac:dyDescent="0.25">
      <c r="C675" s="125"/>
      <c r="D675" s="196"/>
      <c r="E675" s="153"/>
      <c r="F675" s="104"/>
      <c r="G675" s="104"/>
      <c r="H675" s="63" t="s">
        <v>299</v>
      </c>
      <c r="I675" s="28">
        <v>0</v>
      </c>
      <c r="J675" s="28">
        <v>0</v>
      </c>
      <c r="K675" s="28">
        <v>0</v>
      </c>
    </row>
    <row r="676" spans="3:11" s="34" customFormat="1" x14ac:dyDescent="0.25">
      <c r="C676" s="125"/>
      <c r="D676" s="196"/>
      <c r="E676" s="153"/>
      <c r="F676" s="104"/>
      <c r="G676" s="104"/>
      <c r="H676" s="63" t="s">
        <v>188</v>
      </c>
      <c r="I676" s="28">
        <v>0</v>
      </c>
      <c r="J676" s="28">
        <v>0</v>
      </c>
      <c r="K676" s="28">
        <v>0</v>
      </c>
    </row>
    <row r="677" spans="3:11" s="34" customFormat="1" x14ac:dyDescent="0.25">
      <c r="C677" s="126"/>
      <c r="D677" s="197"/>
      <c r="E677" s="154"/>
      <c r="F677" s="105"/>
      <c r="G677" s="105"/>
      <c r="H677" s="2" t="s">
        <v>190</v>
      </c>
      <c r="I677" s="28">
        <v>0</v>
      </c>
      <c r="J677" s="28">
        <v>0</v>
      </c>
      <c r="K677" s="28">
        <v>0</v>
      </c>
    </row>
    <row r="678" spans="3:11" s="34" customFormat="1" ht="18.75" customHeight="1" x14ac:dyDescent="0.25">
      <c r="C678" s="124" t="s">
        <v>116</v>
      </c>
      <c r="D678" s="160" t="s">
        <v>482</v>
      </c>
      <c r="E678" s="103" t="s">
        <v>481</v>
      </c>
      <c r="F678" s="152">
        <v>2022</v>
      </c>
      <c r="G678" s="152">
        <v>2022</v>
      </c>
      <c r="H678" s="63" t="s">
        <v>297</v>
      </c>
      <c r="I678" s="28">
        <v>0</v>
      </c>
      <c r="J678" s="28">
        <f>J679</f>
        <v>800</v>
      </c>
      <c r="K678" s="28">
        <v>0</v>
      </c>
    </row>
    <row r="679" spans="3:11" s="34" customFormat="1" x14ac:dyDescent="0.25">
      <c r="C679" s="125"/>
      <c r="D679" s="161"/>
      <c r="E679" s="104"/>
      <c r="F679" s="153"/>
      <c r="G679" s="153"/>
      <c r="H679" s="63" t="s">
        <v>284</v>
      </c>
      <c r="I679" s="28">
        <v>0</v>
      </c>
      <c r="J679" s="28">
        <v>800</v>
      </c>
      <c r="K679" s="28">
        <v>0</v>
      </c>
    </row>
    <row r="680" spans="3:11" s="34" customFormat="1" x14ac:dyDescent="0.25">
      <c r="C680" s="125"/>
      <c r="D680" s="161"/>
      <c r="E680" s="104"/>
      <c r="F680" s="153"/>
      <c r="G680" s="153"/>
      <c r="H680" s="63" t="s">
        <v>299</v>
      </c>
      <c r="I680" s="28">
        <v>0</v>
      </c>
      <c r="J680" s="28">
        <v>0</v>
      </c>
      <c r="K680" s="28">
        <v>0</v>
      </c>
    </row>
    <row r="681" spans="3:11" s="34" customFormat="1" x14ac:dyDescent="0.25">
      <c r="C681" s="125"/>
      <c r="D681" s="161"/>
      <c r="E681" s="104"/>
      <c r="F681" s="153"/>
      <c r="G681" s="153"/>
      <c r="H681" s="63" t="s">
        <v>188</v>
      </c>
      <c r="I681" s="28">
        <v>0</v>
      </c>
      <c r="J681" s="28">
        <v>0</v>
      </c>
      <c r="K681" s="28">
        <v>0</v>
      </c>
    </row>
    <row r="682" spans="3:11" s="34" customFormat="1" ht="15.75" customHeight="1" x14ac:dyDescent="0.25">
      <c r="C682" s="126"/>
      <c r="D682" s="162"/>
      <c r="E682" s="105"/>
      <c r="F682" s="154"/>
      <c r="G682" s="154"/>
      <c r="H682" s="2" t="s">
        <v>190</v>
      </c>
      <c r="I682" s="28">
        <v>0</v>
      </c>
      <c r="J682" s="28">
        <v>0</v>
      </c>
      <c r="K682" s="28">
        <v>0</v>
      </c>
    </row>
    <row r="683" spans="3:11" s="34" customFormat="1" ht="15.75" customHeight="1" x14ac:dyDescent="0.25">
      <c r="C683" s="124" t="s">
        <v>691</v>
      </c>
      <c r="D683" s="160" t="s">
        <v>694</v>
      </c>
      <c r="E683" s="152" t="s">
        <v>483</v>
      </c>
      <c r="F683" s="103">
        <v>2022</v>
      </c>
      <c r="G683" s="103">
        <v>2022</v>
      </c>
      <c r="H683" s="63" t="s">
        <v>297</v>
      </c>
      <c r="I683" s="28">
        <v>0</v>
      </c>
      <c r="J683" s="28">
        <f>J684</f>
        <v>200</v>
      </c>
      <c r="K683" s="28">
        <v>0</v>
      </c>
    </row>
    <row r="684" spans="3:11" s="34" customFormat="1" ht="15.75" customHeight="1" x14ac:dyDescent="0.25">
      <c r="C684" s="125"/>
      <c r="D684" s="161"/>
      <c r="E684" s="153"/>
      <c r="F684" s="104"/>
      <c r="G684" s="104"/>
      <c r="H684" s="63" t="s">
        <v>284</v>
      </c>
      <c r="I684" s="28">
        <v>0</v>
      </c>
      <c r="J684" s="28">
        <v>200</v>
      </c>
      <c r="K684" s="28">
        <v>0</v>
      </c>
    </row>
    <row r="685" spans="3:11" s="34" customFormat="1" ht="15.75" customHeight="1" x14ac:dyDescent="0.25">
      <c r="C685" s="125"/>
      <c r="D685" s="161"/>
      <c r="E685" s="153"/>
      <c r="F685" s="104"/>
      <c r="G685" s="104"/>
      <c r="H685" s="63" t="s">
        <v>299</v>
      </c>
      <c r="I685" s="28">
        <v>0</v>
      </c>
      <c r="J685" s="28">
        <v>0</v>
      </c>
      <c r="K685" s="28">
        <v>0</v>
      </c>
    </row>
    <row r="686" spans="3:11" s="34" customFormat="1" ht="15.75" customHeight="1" x14ac:dyDescent="0.25">
      <c r="C686" s="125"/>
      <c r="D686" s="161"/>
      <c r="E686" s="153"/>
      <c r="F686" s="104"/>
      <c r="G686" s="104"/>
      <c r="H686" s="63" t="s">
        <v>188</v>
      </c>
      <c r="I686" s="28">
        <v>0</v>
      </c>
      <c r="J686" s="28">
        <v>0</v>
      </c>
      <c r="K686" s="28">
        <v>0</v>
      </c>
    </row>
    <row r="687" spans="3:11" s="34" customFormat="1" ht="15.75" customHeight="1" x14ac:dyDescent="0.25">
      <c r="C687" s="126"/>
      <c r="D687" s="162"/>
      <c r="E687" s="154"/>
      <c r="F687" s="105"/>
      <c r="G687" s="105"/>
      <c r="H687" s="2" t="s">
        <v>190</v>
      </c>
      <c r="I687" s="28">
        <v>0</v>
      </c>
      <c r="J687" s="28">
        <v>0</v>
      </c>
      <c r="K687" s="28">
        <v>0</v>
      </c>
    </row>
    <row r="688" spans="3:11" s="34" customFormat="1" ht="15.75" customHeight="1" x14ac:dyDescent="0.25">
      <c r="C688" s="124" t="s">
        <v>692</v>
      </c>
      <c r="D688" s="160" t="s">
        <v>695</v>
      </c>
      <c r="E688" s="103" t="s">
        <v>481</v>
      </c>
      <c r="F688" s="152">
        <v>2023</v>
      </c>
      <c r="G688" s="152">
        <v>2023</v>
      </c>
      <c r="H688" s="63" t="s">
        <v>297</v>
      </c>
      <c r="I688" s="28">
        <v>0</v>
      </c>
      <c r="J688" s="28">
        <v>0</v>
      </c>
      <c r="K688" s="28">
        <f>K689</f>
        <v>800</v>
      </c>
    </row>
    <row r="689" spans="2:11" s="34" customFormat="1" ht="15.75" customHeight="1" x14ac:dyDescent="0.25">
      <c r="C689" s="125"/>
      <c r="D689" s="161"/>
      <c r="E689" s="104"/>
      <c r="F689" s="153"/>
      <c r="G689" s="153"/>
      <c r="H689" s="63" t="s">
        <v>284</v>
      </c>
      <c r="I689" s="28">
        <v>0</v>
      </c>
      <c r="J689" s="28">
        <v>0</v>
      </c>
      <c r="K689" s="28">
        <v>800</v>
      </c>
    </row>
    <row r="690" spans="2:11" s="34" customFormat="1" ht="15.75" customHeight="1" x14ac:dyDescent="0.25">
      <c r="C690" s="125"/>
      <c r="D690" s="161"/>
      <c r="E690" s="104"/>
      <c r="F690" s="153"/>
      <c r="G690" s="153"/>
      <c r="H690" s="63" t="s">
        <v>299</v>
      </c>
      <c r="I690" s="28">
        <v>0</v>
      </c>
      <c r="J690" s="28">
        <v>0</v>
      </c>
      <c r="K690" s="28">
        <v>0</v>
      </c>
    </row>
    <row r="691" spans="2:11" s="34" customFormat="1" ht="15.75" customHeight="1" x14ac:dyDescent="0.25">
      <c r="C691" s="125"/>
      <c r="D691" s="161"/>
      <c r="E691" s="104"/>
      <c r="F691" s="153"/>
      <c r="G691" s="153"/>
      <c r="H691" s="63" t="s">
        <v>188</v>
      </c>
      <c r="I691" s="28">
        <v>0</v>
      </c>
      <c r="J691" s="28">
        <v>0</v>
      </c>
      <c r="K691" s="28">
        <v>0</v>
      </c>
    </row>
    <row r="692" spans="2:11" s="34" customFormat="1" ht="15.75" customHeight="1" x14ac:dyDescent="0.25">
      <c r="C692" s="126"/>
      <c r="D692" s="162"/>
      <c r="E692" s="105"/>
      <c r="F692" s="154"/>
      <c r="G692" s="154"/>
      <c r="H692" s="2" t="s">
        <v>190</v>
      </c>
      <c r="I692" s="28">
        <v>0</v>
      </c>
      <c r="J692" s="28">
        <v>0</v>
      </c>
      <c r="K692" s="28">
        <v>0</v>
      </c>
    </row>
    <row r="693" spans="2:11" s="34" customFormat="1" ht="15.75" customHeight="1" x14ac:dyDescent="0.25">
      <c r="C693" s="124" t="s">
        <v>693</v>
      </c>
      <c r="D693" s="160" t="s">
        <v>696</v>
      </c>
      <c r="E693" s="152" t="s">
        <v>483</v>
      </c>
      <c r="F693" s="103">
        <v>2023</v>
      </c>
      <c r="G693" s="103">
        <v>2023</v>
      </c>
      <c r="H693" s="63" t="s">
        <v>297</v>
      </c>
      <c r="I693" s="28">
        <v>0</v>
      </c>
      <c r="J693" s="28">
        <v>0</v>
      </c>
      <c r="K693" s="28">
        <f>K694</f>
        <v>200</v>
      </c>
    </row>
    <row r="694" spans="2:11" s="34" customFormat="1" ht="15.75" customHeight="1" x14ac:dyDescent="0.25">
      <c r="C694" s="125"/>
      <c r="D694" s="161"/>
      <c r="E694" s="153"/>
      <c r="F694" s="104"/>
      <c r="G694" s="104"/>
      <c r="H694" s="63" t="s">
        <v>284</v>
      </c>
      <c r="I694" s="28">
        <v>0</v>
      </c>
      <c r="J694" s="28">
        <v>0</v>
      </c>
      <c r="K694" s="28">
        <v>200</v>
      </c>
    </row>
    <row r="695" spans="2:11" s="34" customFormat="1" ht="15.75" customHeight="1" x14ac:dyDescent="0.25">
      <c r="C695" s="125"/>
      <c r="D695" s="161"/>
      <c r="E695" s="153"/>
      <c r="F695" s="104"/>
      <c r="G695" s="104"/>
      <c r="H695" s="63" t="s">
        <v>299</v>
      </c>
      <c r="I695" s="28">
        <v>0</v>
      </c>
      <c r="J695" s="28">
        <v>0</v>
      </c>
      <c r="K695" s="28">
        <v>0</v>
      </c>
    </row>
    <row r="696" spans="2:11" s="34" customFormat="1" ht="15.75" customHeight="1" x14ac:dyDescent="0.25">
      <c r="C696" s="125"/>
      <c r="D696" s="161"/>
      <c r="E696" s="153"/>
      <c r="F696" s="104"/>
      <c r="G696" s="104"/>
      <c r="H696" s="63" t="s">
        <v>188</v>
      </c>
      <c r="I696" s="28">
        <v>0</v>
      </c>
      <c r="J696" s="28">
        <v>0</v>
      </c>
      <c r="K696" s="28">
        <v>0</v>
      </c>
    </row>
    <row r="697" spans="2:11" s="34" customFormat="1" ht="15.75" customHeight="1" x14ac:dyDescent="0.25">
      <c r="C697" s="126"/>
      <c r="D697" s="162"/>
      <c r="E697" s="154"/>
      <c r="F697" s="105"/>
      <c r="G697" s="105"/>
      <c r="H697" s="2" t="s">
        <v>190</v>
      </c>
      <c r="I697" s="28">
        <v>0</v>
      </c>
      <c r="J697" s="28">
        <v>0</v>
      </c>
      <c r="K697" s="28">
        <v>0</v>
      </c>
    </row>
    <row r="698" spans="2:11" s="34" customFormat="1" ht="22.5" customHeight="1" x14ac:dyDescent="0.25">
      <c r="B698" s="37"/>
      <c r="C698" s="124" t="s">
        <v>346</v>
      </c>
      <c r="D698" s="174" t="s">
        <v>697</v>
      </c>
      <c r="E698" s="103" t="s">
        <v>311</v>
      </c>
      <c r="F698" s="103">
        <v>2021</v>
      </c>
      <c r="G698" s="103">
        <v>2023</v>
      </c>
      <c r="H698" s="63" t="s">
        <v>297</v>
      </c>
      <c r="I698" s="28">
        <f>I699</f>
        <v>450</v>
      </c>
      <c r="J698" s="28">
        <f t="shared" ref="J698:K698" si="58">J699</f>
        <v>500</v>
      </c>
      <c r="K698" s="28">
        <f t="shared" si="58"/>
        <v>500</v>
      </c>
    </row>
    <row r="699" spans="2:11" s="34" customFormat="1" x14ac:dyDescent="0.25">
      <c r="C699" s="125"/>
      <c r="D699" s="190"/>
      <c r="E699" s="104"/>
      <c r="F699" s="104"/>
      <c r="G699" s="104"/>
      <c r="H699" s="63" t="s">
        <v>284</v>
      </c>
      <c r="I699" s="28">
        <f>I704+I709</f>
        <v>450</v>
      </c>
      <c r="J699" s="36">
        <f t="shared" ref="J699:K699" si="59">J704+J709</f>
        <v>500</v>
      </c>
      <c r="K699" s="36">
        <f t="shared" si="59"/>
        <v>500</v>
      </c>
    </row>
    <row r="700" spans="2:11" s="34" customFormat="1" x14ac:dyDescent="0.25">
      <c r="C700" s="125"/>
      <c r="D700" s="190"/>
      <c r="E700" s="104"/>
      <c r="F700" s="104"/>
      <c r="G700" s="104"/>
      <c r="H700" s="63" t="s">
        <v>299</v>
      </c>
      <c r="I700" s="28">
        <f>I705+I710</f>
        <v>0</v>
      </c>
      <c r="J700" s="28">
        <f t="shared" ref="J700:K700" si="60">J705+J710+J715</f>
        <v>0</v>
      </c>
      <c r="K700" s="28">
        <f t="shared" si="60"/>
        <v>0</v>
      </c>
    </row>
    <row r="701" spans="2:11" s="34" customFormat="1" x14ac:dyDescent="0.25">
      <c r="C701" s="125"/>
      <c r="D701" s="190"/>
      <c r="E701" s="104"/>
      <c r="F701" s="104"/>
      <c r="G701" s="104"/>
      <c r="H701" s="63" t="s">
        <v>188</v>
      </c>
      <c r="I701" s="28">
        <f t="shared" ref="I701:K702" si="61">I706+I711+I716</f>
        <v>0</v>
      </c>
      <c r="J701" s="28">
        <f t="shared" si="61"/>
        <v>0</v>
      </c>
      <c r="K701" s="28">
        <f t="shared" si="61"/>
        <v>0</v>
      </c>
    </row>
    <row r="702" spans="2:11" s="34" customFormat="1" ht="17.25" customHeight="1" x14ac:dyDescent="0.25">
      <c r="C702" s="126"/>
      <c r="D702" s="191"/>
      <c r="E702" s="105"/>
      <c r="F702" s="105"/>
      <c r="G702" s="105"/>
      <c r="H702" s="2" t="s">
        <v>190</v>
      </c>
      <c r="I702" s="28">
        <f t="shared" si="61"/>
        <v>0</v>
      </c>
      <c r="J702" s="28">
        <f t="shared" si="61"/>
        <v>0</v>
      </c>
      <c r="K702" s="28">
        <f t="shared" si="61"/>
        <v>0</v>
      </c>
    </row>
    <row r="703" spans="2:11" s="34" customFormat="1" ht="19.5" customHeight="1" x14ac:dyDescent="0.25">
      <c r="C703" s="124" t="s">
        <v>245</v>
      </c>
      <c r="D703" s="97" t="s">
        <v>246</v>
      </c>
      <c r="E703" s="103" t="s">
        <v>481</v>
      </c>
      <c r="F703" s="103">
        <v>2021</v>
      </c>
      <c r="G703" s="103">
        <v>2022</v>
      </c>
      <c r="H703" s="63" t="s">
        <v>297</v>
      </c>
      <c r="I703" s="28">
        <f>SUM(I704:I705)</f>
        <v>270</v>
      </c>
      <c r="J703" s="28">
        <f t="shared" ref="J703:K703" si="62">J704</f>
        <v>300</v>
      </c>
      <c r="K703" s="28">
        <f t="shared" si="62"/>
        <v>290</v>
      </c>
    </row>
    <row r="704" spans="2:11" s="34" customFormat="1" ht="18" customHeight="1" x14ac:dyDescent="0.25">
      <c r="C704" s="125"/>
      <c r="D704" s="98"/>
      <c r="E704" s="104"/>
      <c r="F704" s="104"/>
      <c r="G704" s="104"/>
      <c r="H704" s="63" t="s">
        <v>284</v>
      </c>
      <c r="I704" s="28">
        <v>270</v>
      </c>
      <c r="J704" s="30">
        <v>300</v>
      </c>
      <c r="K704" s="38">
        <v>290</v>
      </c>
    </row>
    <row r="705" spans="1:11" s="34" customFormat="1" x14ac:dyDescent="0.25">
      <c r="C705" s="125"/>
      <c r="D705" s="98"/>
      <c r="E705" s="104"/>
      <c r="F705" s="104"/>
      <c r="G705" s="104"/>
      <c r="H705" s="63" t="s">
        <v>299</v>
      </c>
      <c r="I705" s="28">
        <v>0</v>
      </c>
      <c r="J705" s="28">
        <f t="shared" ref="J705:K707" si="63">J710+J715+J720</f>
        <v>0</v>
      </c>
      <c r="K705" s="28">
        <f t="shared" si="63"/>
        <v>0</v>
      </c>
    </row>
    <row r="706" spans="1:11" s="34" customFormat="1" x14ac:dyDescent="0.25">
      <c r="C706" s="125"/>
      <c r="D706" s="98"/>
      <c r="E706" s="104"/>
      <c r="F706" s="104"/>
      <c r="G706" s="104"/>
      <c r="H706" s="63" t="s">
        <v>188</v>
      </c>
      <c r="I706" s="28">
        <f t="shared" ref="I706:I707" si="64">I711+I716+I721</f>
        <v>0</v>
      </c>
      <c r="J706" s="28">
        <f t="shared" si="63"/>
        <v>0</v>
      </c>
      <c r="K706" s="28">
        <f t="shared" si="63"/>
        <v>0</v>
      </c>
    </row>
    <row r="707" spans="1:11" s="34" customFormat="1" ht="18" customHeight="1" x14ac:dyDescent="0.25">
      <c r="C707" s="126"/>
      <c r="D707" s="99"/>
      <c r="E707" s="105"/>
      <c r="F707" s="105"/>
      <c r="G707" s="105"/>
      <c r="H707" s="2" t="s">
        <v>190</v>
      </c>
      <c r="I707" s="28">
        <f t="shared" si="64"/>
        <v>0</v>
      </c>
      <c r="J707" s="28">
        <f t="shared" si="63"/>
        <v>0</v>
      </c>
      <c r="K707" s="28">
        <f t="shared" si="63"/>
        <v>0</v>
      </c>
    </row>
    <row r="708" spans="1:11" s="34" customFormat="1" ht="15" customHeight="1" x14ac:dyDescent="0.25">
      <c r="C708" s="124" t="s">
        <v>53</v>
      </c>
      <c r="D708" s="97" t="s">
        <v>54</v>
      </c>
      <c r="E708" s="152" t="s">
        <v>483</v>
      </c>
      <c r="F708" s="103">
        <v>2021</v>
      </c>
      <c r="G708" s="103">
        <v>2022</v>
      </c>
      <c r="H708" s="63" t="s">
        <v>297</v>
      </c>
      <c r="I708" s="28">
        <f>SUM(I709:I710)</f>
        <v>180</v>
      </c>
      <c r="J708" s="28">
        <f t="shared" ref="J708:K708" si="65">J709</f>
        <v>200</v>
      </c>
      <c r="K708" s="28">
        <f t="shared" si="65"/>
        <v>210</v>
      </c>
    </row>
    <row r="709" spans="1:11" s="34" customFormat="1" ht="21.75" customHeight="1" x14ac:dyDescent="0.25">
      <c r="C709" s="125"/>
      <c r="D709" s="98"/>
      <c r="E709" s="153"/>
      <c r="F709" s="104"/>
      <c r="G709" s="104"/>
      <c r="H709" s="63" t="s">
        <v>284</v>
      </c>
      <c r="I709" s="28">
        <v>180</v>
      </c>
      <c r="J709" s="30">
        <v>200</v>
      </c>
      <c r="K709" s="38">
        <v>210</v>
      </c>
    </row>
    <row r="710" spans="1:11" s="34" customFormat="1" ht="18.75" customHeight="1" x14ac:dyDescent="0.25">
      <c r="C710" s="125"/>
      <c r="D710" s="98"/>
      <c r="E710" s="153"/>
      <c r="F710" s="104"/>
      <c r="G710" s="104"/>
      <c r="H710" s="63" t="s">
        <v>299</v>
      </c>
      <c r="I710" s="28">
        <v>0</v>
      </c>
      <c r="J710" s="28">
        <f t="shared" ref="J710:K712" si="66">J715+J720+J725</f>
        <v>0</v>
      </c>
      <c r="K710" s="28">
        <f t="shared" si="66"/>
        <v>0</v>
      </c>
    </row>
    <row r="711" spans="1:11" s="34" customFormat="1" ht="18" customHeight="1" x14ac:dyDescent="0.25">
      <c r="C711" s="125"/>
      <c r="D711" s="98"/>
      <c r="E711" s="153"/>
      <c r="F711" s="104"/>
      <c r="G711" s="104"/>
      <c r="H711" s="63" t="s">
        <v>188</v>
      </c>
      <c r="I711" s="28">
        <v>0</v>
      </c>
      <c r="J711" s="28">
        <f t="shared" si="66"/>
        <v>0</v>
      </c>
      <c r="K711" s="28">
        <f t="shared" si="66"/>
        <v>0</v>
      </c>
    </row>
    <row r="712" spans="1:11" s="34" customFormat="1" ht="18" customHeight="1" x14ac:dyDescent="0.25">
      <c r="C712" s="126"/>
      <c r="D712" s="99"/>
      <c r="E712" s="154"/>
      <c r="F712" s="105"/>
      <c r="G712" s="105"/>
      <c r="H712" s="2" t="s">
        <v>190</v>
      </c>
      <c r="I712" s="28">
        <v>0</v>
      </c>
      <c r="J712" s="28">
        <f t="shared" si="66"/>
        <v>0</v>
      </c>
      <c r="K712" s="28">
        <f t="shared" si="66"/>
        <v>0</v>
      </c>
    </row>
    <row r="713" spans="1:11" s="34" customFormat="1" ht="18" customHeight="1" x14ac:dyDescent="0.25">
      <c r="A713" s="39"/>
      <c r="C713" s="124" t="s">
        <v>247</v>
      </c>
      <c r="D713" s="174" t="s">
        <v>248</v>
      </c>
      <c r="E713" s="103" t="s">
        <v>224</v>
      </c>
      <c r="F713" s="103">
        <v>2021</v>
      </c>
      <c r="G713" s="103">
        <v>2023</v>
      </c>
      <c r="H713" s="2" t="s">
        <v>297</v>
      </c>
      <c r="I713" s="28">
        <f>I714</f>
        <v>785</v>
      </c>
      <c r="J713" s="28">
        <f t="shared" ref="J713:K713" si="67">J714</f>
        <v>850</v>
      </c>
      <c r="K713" s="28">
        <f t="shared" si="67"/>
        <v>850</v>
      </c>
    </row>
    <row r="714" spans="1:11" s="34" customFormat="1" ht="20.25" customHeight="1" x14ac:dyDescent="0.25">
      <c r="C714" s="125"/>
      <c r="D714" s="190"/>
      <c r="E714" s="104"/>
      <c r="F714" s="104"/>
      <c r="G714" s="104"/>
      <c r="H714" s="2" t="s">
        <v>284</v>
      </c>
      <c r="I714" s="28">
        <f>I719+I724+I729+I734+I739+I744</f>
        <v>785</v>
      </c>
      <c r="J714" s="28">
        <f t="shared" ref="J714:K714" si="68">J719+J724+J729+J734+J739+J744</f>
        <v>850</v>
      </c>
      <c r="K714" s="28">
        <f t="shared" si="68"/>
        <v>850</v>
      </c>
    </row>
    <row r="715" spans="1:11" s="34" customFormat="1" ht="20.25" customHeight="1" x14ac:dyDescent="0.25">
      <c r="C715" s="125"/>
      <c r="D715" s="190"/>
      <c r="E715" s="104"/>
      <c r="F715" s="104"/>
      <c r="G715" s="104"/>
      <c r="H715" s="2" t="s">
        <v>299</v>
      </c>
      <c r="I715" s="28">
        <f t="shared" ref="I715:K717" si="69">I720+I725+I730</f>
        <v>0</v>
      </c>
      <c r="J715" s="28">
        <f t="shared" si="69"/>
        <v>0</v>
      </c>
      <c r="K715" s="28">
        <f t="shared" si="69"/>
        <v>0</v>
      </c>
    </row>
    <row r="716" spans="1:11" s="34" customFormat="1" ht="15.75" customHeight="1" x14ac:dyDescent="0.25">
      <c r="C716" s="125"/>
      <c r="D716" s="190"/>
      <c r="E716" s="104"/>
      <c r="F716" s="104"/>
      <c r="G716" s="104"/>
      <c r="H716" s="2" t="s">
        <v>188</v>
      </c>
      <c r="I716" s="28">
        <f t="shared" si="69"/>
        <v>0</v>
      </c>
      <c r="J716" s="28">
        <f t="shared" si="69"/>
        <v>0</v>
      </c>
      <c r="K716" s="28">
        <f t="shared" si="69"/>
        <v>0</v>
      </c>
    </row>
    <row r="717" spans="1:11" s="34" customFormat="1" ht="15.75" customHeight="1" x14ac:dyDescent="0.25">
      <c r="C717" s="126"/>
      <c r="D717" s="191"/>
      <c r="E717" s="105"/>
      <c r="F717" s="105"/>
      <c r="G717" s="105"/>
      <c r="H717" s="2" t="s">
        <v>190</v>
      </c>
      <c r="I717" s="28">
        <f t="shared" si="69"/>
        <v>0</v>
      </c>
      <c r="J717" s="28">
        <f t="shared" si="69"/>
        <v>0</v>
      </c>
      <c r="K717" s="28">
        <f t="shared" si="69"/>
        <v>0</v>
      </c>
    </row>
    <row r="718" spans="1:11" s="34" customFormat="1" ht="15.75" customHeight="1" x14ac:dyDescent="0.25">
      <c r="C718" s="124" t="s">
        <v>249</v>
      </c>
      <c r="D718" s="160" t="s">
        <v>979</v>
      </c>
      <c r="E718" s="103" t="s">
        <v>481</v>
      </c>
      <c r="F718" s="103">
        <v>2021</v>
      </c>
      <c r="G718" s="103">
        <v>2021</v>
      </c>
      <c r="H718" s="2" t="s">
        <v>297</v>
      </c>
      <c r="I718" s="28">
        <f>I719</f>
        <v>193</v>
      </c>
      <c r="J718" s="28">
        <f t="shared" ref="J718:K719" si="70">J719</f>
        <v>0</v>
      </c>
      <c r="K718" s="28">
        <f t="shared" si="70"/>
        <v>0</v>
      </c>
    </row>
    <row r="719" spans="1:11" s="34" customFormat="1" ht="18" customHeight="1" x14ac:dyDescent="0.25">
      <c r="C719" s="125"/>
      <c r="D719" s="161"/>
      <c r="E719" s="104"/>
      <c r="F719" s="104"/>
      <c r="G719" s="104"/>
      <c r="H719" s="2" t="s">
        <v>284</v>
      </c>
      <c r="I719" s="28">
        <v>193</v>
      </c>
      <c r="J719" s="28">
        <f t="shared" si="70"/>
        <v>0</v>
      </c>
      <c r="K719" s="28">
        <v>0</v>
      </c>
    </row>
    <row r="720" spans="1:11" s="34" customFormat="1" ht="18" customHeight="1" x14ac:dyDescent="0.25">
      <c r="C720" s="125"/>
      <c r="D720" s="161"/>
      <c r="E720" s="104"/>
      <c r="F720" s="104"/>
      <c r="G720" s="104"/>
      <c r="H720" s="2" t="s">
        <v>299</v>
      </c>
      <c r="I720" s="28">
        <v>0</v>
      </c>
      <c r="J720" s="28">
        <v>0</v>
      </c>
      <c r="K720" s="28">
        <v>0</v>
      </c>
    </row>
    <row r="721" spans="3:11" s="34" customFormat="1" ht="18" customHeight="1" x14ac:dyDescent="0.25">
      <c r="C721" s="125"/>
      <c r="D721" s="161"/>
      <c r="E721" s="104"/>
      <c r="F721" s="104"/>
      <c r="G721" s="104"/>
      <c r="H721" s="2" t="s">
        <v>188</v>
      </c>
      <c r="I721" s="28">
        <v>0</v>
      </c>
      <c r="J721" s="28">
        <v>0</v>
      </c>
      <c r="K721" s="28">
        <v>0</v>
      </c>
    </row>
    <row r="722" spans="3:11" s="34" customFormat="1" ht="17.25" customHeight="1" x14ac:dyDescent="0.25">
      <c r="C722" s="126"/>
      <c r="D722" s="162"/>
      <c r="E722" s="105"/>
      <c r="F722" s="105"/>
      <c r="G722" s="105"/>
      <c r="H722" s="2" t="s">
        <v>190</v>
      </c>
      <c r="I722" s="28">
        <v>0</v>
      </c>
      <c r="J722" s="28">
        <v>0</v>
      </c>
      <c r="K722" s="28">
        <v>0</v>
      </c>
    </row>
    <row r="723" spans="3:11" s="34" customFormat="1" ht="15.75" customHeight="1" x14ac:dyDescent="0.25">
      <c r="C723" s="124" t="s">
        <v>250</v>
      </c>
      <c r="D723" s="128" t="s">
        <v>980</v>
      </c>
      <c r="E723" s="103" t="s">
        <v>481</v>
      </c>
      <c r="F723" s="152">
        <v>2021</v>
      </c>
      <c r="G723" s="152">
        <v>2021</v>
      </c>
      <c r="H723" s="2" t="s">
        <v>297</v>
      </c>
      <c r="I723" s="28">
        <f>I724</f>
        <v>122</v>
      </c>
      <c r="J723" s="28">
        <v>0</v>
      </c>
      <c r="K723" s="28">
        <v>0</v>
      </c>
    </row>
    <row r="724" spans="3:11" s="34" customFormat="1" ht="18" customHeight="1" x14ac:dyDescent="0.25">
      <c r="C724" s="125"/>
      <c r="D724" s="129"/>
      <c r="E724" s="104"/>
      <c r="F724" s="153"/>
      <c r="G724" s="153"/>
      <c r="H724" s="2" t="s">
        <v>298</v>
      </c>
      <c r="I724" s="28">
        <v>122</v>
      </c>
      <c r="J724" s="28">
        <v>0</v>
      </c>
      <c r="K724" s="28">
        <v>0</v>
      </c>
    </row>
    <row r="725" spans="3:11" s="34" customFormat="1" ht="18" customHeight="1" x14ac:dyDescent="0.25">
      <c r="C725" s="125"/>
      <c r="D725" s="129"/>
      <c r="E725" s="104"/>
      <c r="F725" s="153"/>
      <c r="G725" s="153"/>
      <c r="H725" s="2" t="s">
        <v>299</v>
      </c>
      <c r="I725" s="28">
        <v>0</v>
      </c>
      <c r="J725" s="28">
        <v>0</v>
      </c>
      <c r="K725" s="28">
        <v>0</v>
      </c>
    </row>
    <row r="726" spans="3:11" s="34" customFormat="1" ht="17.25" customHeight="1" x14ac:dyDescent="0.25">
      <c r="C726" s="125"/>
      <c r="D726" s="129"/>
      <c r="E726" s="104"/>
      <c r="F726" s="153"/>
      <c r="G726" s="153"/>
      <c r="H726" s="2" t="s">
        <v>300</v>
      </c>
      <c r="I726" s="28">
        <v>0</v>
      </c>
      <c r="J726" s="28">
        <v>0</v>
      </c>
      <c r="K726" s="28">
        <v>0</v>
      </c>
    </row>
    <row r="727" spans="3:11" s="34" customFormat="1" ht="17.25" customHeight="1" x14ac:dyDescent="0.25">
      <c r="C727" s="126"/>
      <c r="D727" s="130"/>
      <c r="E727" s="105"/>
      <c r="F727" s="154"/>
      <c r="G727" s="67"/>
      <c r="H727" s="2" t="s">
        <v>190</v>
      </c>
      <c r="I727" s="28">
        <v>0</v>
      </c>
      <c r="J727" s="28">
        <v>0</v>
      </c>
      <c r="K727" s="28">
        <v>0</v>
      </c>
    </row>
    <row r="728" spans="3:11" s="34" customFormat="1" ht="16.5" customHeight="1" x14ac:dyDescent="0.25">
      <c r="C728" s="124" t="s">
        <v>251</v>
      </c>
      <c r="D728" s="128" t="s">
        <v>981</v>
      </c>
      <c r="E728" s="152" t="s">
        <v>483</v>
      </c>
      <c r="F728" s="103">
        <v>2021</v>
      </c>
      <c r="G728" s="103">
        <v>2021</v>
      </c>
      <c r="H728" s="2" t="s">
        <v>297</v>
      </c>
      <c r="I728" s="28">
        <f>I729</f>
        <v>270</v>
      </c>
      <c r="J728" s="28">
        <v>0</v>
      </c>
      <c r="K728" s="28">
        <v>0</v>
      </c>
    </row>
    <row r="729" spans="3:11" s="34" customFormat="1" x14ac:dyDescent="0.25">
      <c r="C729" s="125"/>
      <c r="D729" s="129"/>
      <c r="E729" s="153"/>
      <c r="F729" s="104"/>
      <c r="G729" s="104"/>
      <c r="H729" s="2" t="s">
        <v>298</v>
      </c>
      <c r="I729" s="28">
        <v>270</v>
      </c>
      <c r="J729" s="28">
        <v>0</v>
      </c>
      <c r="K729" s="28">
        <v>0</v>
      </c>
    </row>
    <row r="730" spans="3:11" s="34" customFormat="1" x14ac:dyDescent="0.25">
      <c r="C730" s="125"/>
      <c r="D730" s="129"/>
      <c r="E730" s="153"/>
      <c r="F730" s="104"/>
      <c r="G730" s="104"/>
      <c r="H730" s="2" t="s">
        <v>299</v>
      </c>
      <c r="I730" s="28">
        <v>0</v>
      </c>
      <c r="J730" s="28">
        <v>0</v>
      </c>
      <c r="K730" s="28">
        <v>0</v>
      </c>
    </row>
    <row r="731" spans="3:11" s="34" customFormat="1" x14ac:dyDescent="0.25">
      <c r="C731" s="125"/>
      <c r="D731" s="129"/>
      <c r="E731" s="153"/>
      <c r="F731" s="104"/>
      <c r="G731" s="104"/>
      <c r="H731" s="2" t="s">
        <v>300</v>
      </c>
      <c r="I731" s="28">
        <v>0</v>
      </c>
      <c r="J731" s="28">
        <v>0</v>
      </c>
      <c r="K731" s="28">
        <v>0</v>
      </c>
    </row>
    <row r="732" spans="3:11" s="34" customFormat="1" ht="17.25" customHeight="1" x14ac:dyDescent="0.25">
      <c r="C732" s="126"/>
      <c r="D732" s="130"/>
      <c r="E732" s="154"/>
      <c r="F732" s="105"/>
      <c r="G732" s="105"/>
      <c r="H732" s="2" t="s">
        <v>190</v>
      </c>
      <c r="I732" s="28">
        <v>0</v>
      </c>
      <c r="J732" s="28">
        <v>0</v>
      </c>
      <c r="K732" s="28">
        <v>0</v>
      </c>
    </row>
    <row r="733" spans="3:11" s="34" customFormat="1" ht="22.5" customHeight="1" x14ac:dyDescent="0.25">
      <c r="C733" s="124" t="s">
        <v>252</v>
      </c>
      <c r="D733" s="128" t="s">
        <v>699</v>
      </c>
      <c r="E733" s="103" t="s">
        <v>484</v>
      </c>
      <c r="F733" s="152">
        <v>2022</v>
      </c>
      <c r="G733" s="152">
        <v>2022</v>
      </c>
      <c r="H733" s="63" t="s">
        <v>297</v>
      </c>
      <c r="I733" s="28">
        <v>0</v>
      </c>
      <c r="J733" s="28">
        <f>J734</f>
        <v>650</v>
      </c>
      <c r="K733" s="28">
        <v>0</v>
      </c>
    </row>
    <row r="734" spans="3:11" s="34" customFormat="1" ht="15.75" customHeight="1" x14ac:dyDescent="0.25">
      <c r="C734" s="125"/>
      <c r="D734" s="129"/>
      <c r="E734" s="104"/>
      <c r="F734" s="153"/>
      <c r="G734" s="153"/>
      <c r="H734" s="63" t="s">
        <v>284</v>
      </c>
      <c r="I734" s="28">
        <v>0</v>
      </c>
      <c r="J734" s="28">
        <v>650</v>
      </c>
      <c r="K734" s="28">
        <v>0</v>
      </c>
    </row>
    <row r="735" spans="3:11" s="34" customFormat="1" ht="15.75" customHeight="1" x14ac:dyDescent="0.25">
      <c r="C735" s="125"/>
      <c r="D735" s="129"/>
      <c r="E735" s="104"/>
      <c r="F735" s="153"/>
      <c r="G735" s="153"/>
      <c r="H735" s="63" t="s">
        <v>299</v>
      </c>
      <c r="I735" s="28">
        <v>0</v>
      </c>
      <c r="J735" s="28">
        <v>0</v>
      </c>
      <c r="K735" s="28">
        <v>0</v>
      </c>
    </row>
    <row r="736" spans="3:11" s="34" customFormat="1" ht="15.75" customHeight="1" x14ac:dyDescent="0.25">
      <c r="C736" s="125"/>
      <c r="D736" s="129"/>
      <c r="E736" s="104"/>
      <c r="F736" s="153"/>
      <c r="G736" s="153"/>
      <c r="H736" s="63" t="s">
        <v>188</v>
      </c>
      <c r="I736" s="28">
        <v>0</v>
      </c>
      <c r="J736" s="28">
        <v>0</v>
      </c>
      <c r="K736" s="28">
        <v>0</v>
      </c>
    </row>
    <row r="737" spans="3:11" s="34" customFormat="1" ht="19.5" customHeight="1" x14ac:dyDescent="0.25">
      <c r="C737" s="126"/>
      <c r="D737" s="130"/>
      <c r="E737" s="64"/>
      <c r="F737" s="154"/>
      <c r="G737" s="154"/>
      <c r="H737" s="2" t="s">
        <v>190</v>
      </c>
      <c r="I737" s="28">
        <v>0</v>
      </c>
      <c r="J737" s="28">
        <v>0</v>
      </c>
      <c r="K737" s="28">
        <v>0</v>
      </c>
    </row>
    <row r="738" spans="3:11" s="34" customFormat="1" ht="19.5" customHeight="1" x14ac:dyDescent="0.25">
      <c r="C738" s="124" t="s">
        <v>579</v>
      </c>
      <c r="D738" s="128" t="s">
        <v>700</v>
      </c>
      <c r="E738" s="103" t="s">
        <v>484</v>
      </c>
      <c r="F738" s="103">
        <v>2023</v>
      </c>
      <c r="G738" s="103">
        <v>2023</v>
      </c>
      <c r="H738" s="63" t="s">
        <v>297</v>
      </c>
      <c r="I738" s="28">
        <f>SUM(I739)</f>
        <v>0</v>
      </c>
      <c r="J738" s="28">
        <v>0</v>
      </c>
      <c r="K738" s="28">
        <f>K739</f>
        <v>650</v>
      </c>
    </row>
    <row r="739" spans="3:11" s="34" customFormat="1" ht="19.5" customHeight="1" x14ac:dyDescent="0.25">
      <c r="C739" s="125"/>
      <c r="D739" s="129"/>
      <c r="E739" s="104"/>
      <c r="F739" s="104"/>
      <c r="G739" s="104"/>
      <c r="H739" s="63" t="s">
        <v>284</v>
      </c>
      <c r="I739" s="28">
        <v>0</v>
      </c>
      <c r="J739" s="28">
        <v>0</v>
      </c>
      <c r="K739" s="28">
        <v>650</v>
      </c>
    </row>
    <row r="740" spans="3:11" s="34" customFormat="1" ht="19.5" customHeight="1" x14ac:dyDescent="0.25">
      <c r="C740" s="125"/>
      <c r="D740" s="129"/>
      <c r="E740" s="104"/>
      <c r="F740" s="104"/>
      <c r="G740" s="104"/>
      <c r="H740" s="63" t="s">
        <v>299</v>
      </c>
      <c r="I740" s="28">
        <v>0</v>
      </c>
      <c r="J740" s="28">
        <v>0</v>
      </c>
      <c r="K740" s="28">
        <v>0</v>
      </c>
    </row>
    <row r="741" spans="3:11" s="34" customFormat="1" ht="19.5" customHeight="1" x14ac:dyDescent="0.25">
      <c r="C741" s="125"/>
      <c r="D741" s="129"/>
      <c r="E741" s="104"/>
      <c r="F741" s="104"/>
      <c r="G741" s="104"/>
      <c r="H741" s="63" t="s">
        <v>188</v>
      </c>
      <c r="I741" s="28">
        <v>0</v>
      </c>
      <c r="J741" s="28">
        <v>0</v>
      </c>
      <c r="K741" s="28">
        <v>0</v>
      </c>
    </row>
    <row r="742" spans="3:11" s="34" customFormat="1" ht="19.5" customHeight="1" x14ac:dyDescent="0.25">
      <c r="C742" s="126"/>
      <c r="D742" s="130"/>
      <c r="E742" s="64"/>
      <c r="F742" s="105"/>
      <c r="G742" s="105"/>
      <c r="H742" s="2" t="s">
        <v>190</v>
      </c>
      <c r="I742" s="28">
        <v>0</v>
      </c>
      <c r="J742" s="28">
        <v>0</v>
      </c>
      <c r="K742" s="28">
        <v>0</v>
      </c>
    </row>
    <row r="743" spans="3:11" s="34" customFormat="1" ht="19.5" customHeight="1" x14ac:dyDescent="0.25">
      <c r="C743" s="124" t="s">
        <v>698</v>
      </c>
      <c r="D743" s="174" t="s">
        <v>701</v>
      </c>
      <c r="E743" s="103" t="s">
        <v>67</v>
      </c>
      <c r="F743" s="103">
        <v>2021</v>
      </c>
      <c r="G743" s="103">
        <v>2023</v>
      </c>
      <c r="H743" s="63" t="s">
        <v>297</v>
      </c>
      <c r="I743" s="28">
        <f>SUM(I744)</f>
        <v>200</v>
      </c>
      <c r="J743" s="28">
        <f t="shared" ref="J743:K743" si="71">SUM(J744)</f>
        <v>200</v>
      </c>
      <c r="K743" s="28">
        <f t="shared" si="71"/>
        <v>200</v>
      </c>
    </row>
    <row r="744" spans="3:11" s="34" customFormat="1" ht="19.5" customHeight="1" x14ac:dyDescent="0.25">
      <c r="C744" s="125"/>
      <c r="D744" s="190"/>
      <c r="E744" s="104"/>
      <c r="F744" s="104"/>
      <c r="G744" s="104"/>
      <c r="H744" s="63" t="s">
        <v>284</v>
      </c>
      <c r="I744" s="28">
        <v>200</v>
      </c>
      <c r="J744" s="28">
        <v>200</v>
      </c>
      <c r="K744" s="28">
        <v>200</v>
      </c>
    </row>
    <row r="745" spans="3:11" s="34" customFormat="1" ht="19.5" customHeight="1" x14ac:dyDescent="0.25">
      <c r="C745" s="125"/>
      <c r="D745" s="190"/>
      <c r="E745" s="104"/>
      <c r="F745" s="104"/>
      <c r="G745" s="104"/>
      <c r="H745" s="63" t="s">
        <v>299</v>
      </c>
      <c r="I745" s="28">
        <v>0</v>
      </c>
      <c r="J745" s="28">
        <v>0</v>
      </c>
      <c r="K745" s="28">
        <v>0</v>
      </c>
    </row>
    <row r="746" spans="3:11" s="34" customFormat="1" ht="19.5" customHeight="1" x14ac:dyDescent="0.25">
      <c r="C746" s="125"/>
      <c r="D746" s="190"/>
      <c r="E746" s="104"/>
      <c r="F746" s="104"/>
      <c r="G746" s="104"/>
      <c r="H746" s="63" t="s">
        <v>188</v>
      </c>
      <c r="I746" s="28">
        <v>0</v>
      </c>
      <c r="J746" s="28">
        <v>0</v>
      </c>
      <c r="K746" s="28">
        <v>0</v>
      </c>
    </row>
    <row r="747" spans="3:11" s="34" customFormat="1" ht="19.5" customHeight="1" x14ac:dyDescent="0.25">
      <c r="C747" s="126"/>
      <c r="D747" s="191"/>
      <c r="E747" s="105"/>
      <c r="F747" s="105"/>
      <c r="G747" s="105"/>
      <c r="H747" s="2" t="s">
        <v>190</v>
      </c>
      <c r="I747" s="28">
        <v>0</v>
      </c>
      <c r="J747" s="28">
        <v>0</v>
      </c>
      <c r="K747" s="28">
        <v>0</v>
      </c>
    </row>
    <row r="748" spans="3:11" s="33" customFormat="1" ht="17.25" customHeight="1" x14ac:dyDescent="0.25">
      <c r="C748" s="122" t="s">
        <v>253</v>
      </c>
      <c r="D748" s="194" t="s">
        <v>154</v>
      </c>
      <c r="E748" s="166" t="s">
        <v>265</v>
      </c>
      <c r="F748" s="166">
        <v>2021</v>
      </c>
      <c r="G748" s="166">
        <v>2023</v>
      </c>
      <c r="H748" s="17" t="s">
        <v>297</v>
      </c>
      <c r="I748" s="16">
        <f>I749+I750+I751+I752</f>
        <v>753512.60000000009</v>
      </c>
      <c r="J748" s="16">
        <f>SUM(J749:J752)</f>
        <v>706881.4</v>
      </c>
      <c r="K748" s="16">
        <f>K749+K750+K751+K752</f>
        <v>714735.70000000007</v>
      </c>
    </row>
    <row r="749" spans="3:11" s="33" customFormat="1" ht="16.5" customHeight="1" x14ac:dyDescent="0.25">
      <c r="C749" s="122"/>
      <c r="D749" s="194"/>
      <c r="E749" s="166"/>
      <c r="F749" s="166"/>
      <c r="G749" s="166"/>
      <c r="H749" s="17" t="s">
        <v>298</v>
      </c>
      <c r="I749" s="16">
        <f>I754+I759+I789+I904+I929</f>
        <v>120355.6</v>
      </c>
      <c r="J749" s="16">
        <f>SUM(J754,J759,J789,J904)</f>
        <v>118154.3</v>
      </c>
      <c r="K749" s="16">
        <f>K754+K759+K789+K904+K929</f>
        <v>118154.3</v>
      </c>
    </row>
    <row r="750" spans="3:11" s="33" customFormat="1" ht="15.75" customHeight="1" x14ac:dyDescent="0.25">
      <c r="C750" s="122"/>
      <c r="D750" s="194"/>
      <c r="E750" s="166"/>
      <c r="F750" s="166"/>
      <c r="G750" s="166"/>
      <c r="H750" s="17" t="s">
        <v>299</v>
      </c>
      <c r="I750" s="16">
        <f>I755+I760+I790+I905+I930</f>
        <v>11685.7</v>
      </c>
      <c r="J750" s="16">
        <f>J755+J760+J790+J905+J930</f>
        <v>0</v>
      </c>
      <c r="K750" s="16">
        <f>K755+K760+K790+K905+K930</f>
        <v>0</v>
      </c>
    </row>
    <row r="751" spans="3:11" s="33" customFormat="1" ht="17.25" customHeight="1" x14ac:dyDescent="0.25">
      <c r="C751" s="122"/>
      <c r="D751" s="194"/>
      <c r="E751" s="166"/>
      <c r="F751" s="166"/>
      <c r="G751" s="166"/>
      <c r="H751" s="17" t="s">
        <v>300</v>
      </c>
      <c r="I751" s="16">
        <f>I756+I761+I791+I906+I931</f>
        <v>620785</v>
      </c>
      <c r="J751" s="16">
        <f>J756+J761+J791+J906+J931</f>
        <v>588027.1</v>
      </c>
      <c r="K751" s="16">
        <f>K756+K761+K791+K906+K931</f>
        <v>595871.4</v>
      </c>
    </row>
    <row r="752" spans="3:11" s="33" customFormat="1" ht="17.25" customHeight="1" x14ac:dyDescent="0.25">
      <c r="C752" s="122"/>
      <c r="D752" s="194"/>
      <c r="E752" s="166"/>
      <c r="F752" s="166"/>
      <c r="G752" s="166"/>
      <c r="H752" s="17" t="s">
        <v>190</v>
      </c>
      <c r="I752" s="16">
        <f>I757+I762+I792+I907+I932</f>
        <v>686.3</v>
      </c>
      <c r="J752" s="16">
        <f>J757+J762+J792+J907+J932</f>
        <v>700</v>
      </c>
      <c r="K752" s="16">
        <f>K757+K762+K792+K907+K932</f>
        <v>710</v>
      </c>
    </row>
    <row r="753" spans="3:11" s="34" customFormat="1" ht="23.25" customHeight="1" x14ac:dyDescent="0.25">
      <c r="C753" s="124" t="s">
        <v>197</v>
      </c>
      <c r="D753" s="174" t="s">
        <v>98</v>
      </c>
      <c r="E753" s="103" t="s">
        <v>311</v>
      </c>
      <c r="F753" s="103">
        <v>2021</v>
      </c>
      <c r="G753" s="103">
        <v>2023</v>
      </c>
      <c r="H753" s="2" t="s">
        <v>297</v>
      </c>
      <c r="I753" s="1">
        <f>I754+I755+I756+I757</f>
        <v>737426.9</v>
      </c>
      <c r="J753" s="1">
        <f>J754+J755+J756+J757</f>
        <v>703231.4</v>
      </c>
      <c r="K753" s="1">
        <f>K754+K755+K756+K757</f>
        <v>711085.70000000007</v>
      </c>
    </row>
    <row r="754" spans="3:11" s="34" customFormat="1" ht="18" customHeight="1" x14ac:dyDescent="0.25">
      <c r="C754" s="125"/>
      <c r="D754" s="190"/>
      <c r="E754" s="104"/>
      <c r="F754" s="104"/>
      <c r="G754" s="104"/>
      <c r="H754" s="2" t="s">
        <v>298</v>
      </c>
      <c r="I754" s="1">
        <v>115955.6</v>
      </c>
      <c r="J754" s="1">
        <v>114504.3</v>
      </c>
      <c r="K754" s="1">
        <v>114504.3</v>
      </c>
    </row>
    <row r="755" spans="3:11" s="34" customFormat="1" x14ac:dyDescent="0.25">
      <c r="C755" s="125"/>
      <c r="D755" s="190"/>
      <c r="E755" s="104"/>
      <c r="F755" s="104"/>
      <c r="G755" s="104"/>
      <c r="H755" s="2" t="s">
        <v>299</v>
      </c>
      <c r="I755" s="1">
        <v>0</v>
      </c>
      <c r="J755" s="1">
        <v>0</v>
      </c>
      <c r="K755" s="1">
        <v>0</v>
      </c>
    </row>
    <row r="756" spans="3:11" s="34" customFormat="1" x14ac:dyDescent="0.25">
      <c r="C756" s="125"/>
      <c r="D756" s="190"/>
      <c r="E756" s="104"/>
      <c r="F756" s="104"/>
      <c r="G756" s="104"/>
      <c r="H756" s="2" t="s">
        <v>300</v>
      </c>
      <c r="I756" s="1">
        <v>620785</v>
      </c>
      <c r="J756" s="1">
        <v>588027.1</v>
      </c>
      <c r="K756" s="1">
        <v>595871.4</v>
      </c>
    </row>
    <row r="757" spans="3:11" s="34" customFormat="1" x14ac:dyDescent="0.25">
      <c r="C757" s="126"/>
      <c r="D757" s="191"/>
      <c r="E757" s="105"/>
      <c r="F757" s="105"/>
      <c r="G757" s="105"/>
      <c r="H757" s="2" t="s">
        <v>190</v>
      </c>
      <c r="I757" s="1">
        <v>686.3</v>
      </c>
      <c r="J757" s="1">
        <v>700</v>
      </c>
      <c r="K757" s="1">
        <v>710</v>
      </c>
    </row>
    <row r="758" spans="3:11" s="34" customFormat="1" ht="18" customHeight="1" x14ac:dyDescent="0.25">
      <c r="C758" s="94" t="s">
        <v>198</v>
      </c>
      <c r="D758" s="128" t="s">
        <v>231</v>
      </c>
      <c r="E758" s="152" t="s">
        <v>370</v>
      </c>
      <c r="F758" s="152">
        <v>2021</v>
      </c>
      <c r="G758" s="152">
        <v>2023</v>
      </c>
      <c r="H758" s="69" t="s">
        <v>297</v>
      </c>
      <c r="I758" s="3">
        <f>SUM(I759:I760)</f>
        <v>14030</v>
      </c>
      <c r="J758" s="3">
        <f t="shared" ref="I758:K762" si="72">J763+J768+J773</f>
        <v>1000</v>
      </c>
      <c r="K758" s="3">
        <f t="shared" si="72"/>
        <v>1000</v>
      </c>
    </row>
    <row r="759" spans="3:11" s="34" customFormat="1" ht="15" customHeight="1" x14ac:dyDescent="0.25">
      <c r="C759" s="95"/>
      <c r="D759" s="129"/>
      <c r="E759" s="153"/>
      <c r="F759" s="153"/>
      <c r="G759" s="153"/>
      <c r="H759" s="69" t="s">
        <v>298</v>
      </c>
      <c r="I759" s="3">
        <f>I764+I769+I774+I779+I784</f>
        <v>2344.3000000000002</v>
      </c>
      <c r="J759" s="3">
        <f t="shared" si="72"/>
        <v>1000</v>
      </c>
      <c r="K759" s="3">
        <f t="shared" si="72"/>
        <v>1000</v>
      </c>
    </row>
    <row r="760" spans="3:11" s="34" customFormat="1" x14ac:dyDescent="0.25">
      <c r="C760" s="95"/>
      <c r="D760" s="129"/>
      <c r="E760" s="153"/>
      <c r="F760" s="153"/>
      <c r="G760" s="153"/>
      <c r="H760" s="69" t="s">
        <v>299</v>
      </c>
      <c r="I760" s="3">
        <f>I780+I785</f>
        <v>11685.7</v>
      </c>
      <c r="J760" s="3">
        <f t="shared" si="72"/>
        <v>0</v>
      </c>
      <c r="K760" s="3">
        <f t="shared" si="72"/>
        <v>0</v>
      </c>
    </row>
    <row r="761" spans="3:11" s="34" customFormat="1" x14ac:dyDescent="0.25">
      <c r="C761" s="95"/>
      <c r="D761" s="129"/>
      <c r="E761" s="153"/>
      <c r="F761" s="153"/>
      <c r="G761" s="153"/>
      <c r="H761" s="69" t="s">
        <v>300</v>
      </c>
      <c r="I761" s="3">
        <f t="shared" si="72"/>
        <v>0</v>
      </c>
      <c r="J761" s="3">
        <f t="shared" si="72"/>
        <v>0</v>
      </c>
      <c r="K761" s="3">
        <f t="shared" si="72"/>
        <v>0</v>
      </c>
    </row>
    <row r="762" spans="3:11" s="34" customFormat="1" x14ac:dyDescent="0.25">
      <c r="C762" s="96"/>
      <c r="D762" s="130"/>
      <c r="E762" s="154"/>
      <c r="F762" s="154"/>
      <c r="G762" s="154"/>
      <c r="H762" s="69" t="s">
        <v>190</v>
      </c>
      <c r="I762" s="3">
        <f t="shared" si="72"/>
        <v>0</v>
      </c>
      <c r="J762" s="3">
        <f t="shared" si="72"/>
        <v>0</v>
      </c>
      <c r="K762" s="3">
        <f t="shared" si="72"/>
        <v>0</v>
      </c>
    </row>
    <row r="763" spans="3:11" s="34" customFormat="1" ht="15" customHeight="1" x14ac:dyDescent="0.25">
      <c r="C763" s="94" t="s">
        <v>199</v>
      </c>
      <c r="D763" s="147" t="s">
        <v>90</v>
      </c>
      <c r="E763" s="142" t="s">
        <v>413</v>
      </c>
      <c r="F763" s="152">
        <v>2021</v>
      </c>
      <c r="G763" s="152">
        <v>2023</v>
      </c>
      <c r="H763" s="69" t="s">
        <v>297</v>
      </c>
      <c r="I763" s="3">
        <f>I764+I765+I766+I767</f>
        <v>315</v>
      </c>
      <c r="J763" s="3">
        <f>J764+J765+J766+J767</f>
        <v>350</v>
      </c>
      <c r="K763" s="3">
        <f>K764+K765+K766+K767</f>
        <v>350</v>
      </c>
    </row>
    <row r="764" spans="3:11" s="34" customFormat="1" x14ac:dyDescent="0.25">
      <c r="C764" s="95"/>
      <c r="D764" s="147"/>
      <c r="E764" s="142"/>
      <c r="F764" s="153"/>
      <c r="G764" s="153"/>
      <c r="H764" s="69" t="s">
        <v>298</v>
      </c>
      <c r="I764" s="3">
        <v>315</v>
      </c>
      <c r="J764" s="3">
        <v>350</v>
      </c>
      <c r="K764" s="3">
        <v>350</v>
      </c>
    </row>
    <row r="765" spans="3:11" s="34" customFormat="1" x14ac:dyDescent="0.25">
      <c r="C765" s="95"/>
      <c r="D765" s="147"/>
      <c r="E765" s="142"/>
      <c r="F765" s="153"/>
      <c r="G765" s="153"/>
      <c r="H765" s="69" t="s">
        <v>299</v>
      </c>
      <c r="I765" s="3">
        <v>0</v>
      </c>
      <c r="J765" s="3">
        <v>0</v>
      </c>
      <c r="K765" s="3">
        <v>0</v>
      </c>
    </row>
    <row r="766" spans="3:11" s="34" customFormat="1" x14ac:dyDescent="0.25">
      <c r="C766" s="95"/>
      <c r="D766" s="147"/>
      <c r="E766" s="142"/>
      <c r="F766" s="153"/>
      <c r="G766" s="153"/>
      <c r="H766" s="69" t="s">
        <v>300</v>
      </c>
      <c r="I766" s="3">
        <v>0</v>
      </c>
      <c r="J766" s="3">
        <v>0</v>
      </c>
      <c r="K766" s="3">
        <v>0</v>
      </c>
    </row>
    <row r="767" spans="3:11" s="34" customFormat="1" x14ac:dyDescent="0.25">
      <c r="C767" s="96"/>
      <c r="D767" s="147"/>
      <c r="E767" s="142"/>
      <c r="F767" s="154"/>
      <c r="G767" s="154"/>
      <c r="H767" s="69" t="s">
        <v>190</v>
      </c>
      <c r="I767" s="3">
        <v>0</v>
      </c>
      <c r="J767" s="3">
        <v>0</v>
      </c>
      <c r="K767" s="3">
        <v>0</v>
      </c>
    </row>
    <row r="768" spans="3:11" s="34" customFormat="1" ht="15" customHeight="1" x14ac:dyDescent="0.25">
      <c r="C768" s="94" t="s">
        <v>200</v>
      </c>
      <c r="D768" s="147" t="s">
        <v>91</v>
      </c>
      <c r="E768" s="142" t="s">
        <v>319</v>
      </c>
      <c r="F768" s="152">
        <v>2021</v>
      </c>
      <c r="G768" s="152">
        <v>2023</v>
      </c>
      <c r="H768" s="69" t="s">
        <v>297</v>
      </c>
      <c r="I768" s="3">
        <f>I769+I770+I771+I772</f>
        <v>270</v>
      </c>
      <c r="J768" s="3">
        <f>J769+J770+J771+J772</f>
        <v>300</v>
      </c>
      <c r="K768" s="3">
        <f>K769+K770+K771+K772</f>
        <v>300</v>
      </c>
    </row>
    <row r="769" spans="3:11" s="34" customFormat="1" ht="15.75" customHeight="1" x14ac:dyDescent="0.25">
      <c r="C769" s="95"/>
      <c r="D769" s="147"/>
      <c r="E769" s="142"/>
      <c r="F769" s="153"/>
      <c r="G769" s="153"/>
      <c r="H769" s="69" t="s">
        <v>298</v>
      </c>
      <c r="I769" s="3">
        <v>270</v>
      </c>
      <c r="J769" s="3">
        <v>300</v>
      </c>
      <c r="K769" s="3">
        <v>300</v>
      </c>
    </row>
    <row r="770" spans="3:11" s="34" customFormat="1" x14ac:dyDescent="0.25">
      <c r="C770" s="95"/>
      <c r="D770" s="147"/>
      <c r="E770" s="142"/>
      <c r="F770" s="153"/>
      <c r="G770" s="153"/>
      <c r="H770" s="69" t="s">
        <v>299</v>
      </c>
      <c r="I770" s="3">
        <v>0</v>
      </c>
      <c r="J770" s="3">
        <v>0</v>
      </c>
      <c r="K770" s="3">
        <v>0</v>
      </c>
    </row>
    <row r="771" spans="3:11" s="34" customFormat="1" x14ac:dyDescent="0.25">
      <c r="C771" s="95"/>
      <c r="D771" s="147"/>
      <c r="E771" s="142"/>
      <c r="F771" s="153"/>
      <c r="G771" s="153"/>
      <c r="H771" s="69" t="s">
        <v>300</v>
      </c>
      <c r="I771" s="3">
        <v>0</v>
      </c>
      <c r="J771" s="3">
        <v>0</v>
      </c>
      <c r="K771" s="3">
        <v>0</v>
      </c>
    </row>
    <row r="772" spans="3:11" s="34" customFormat="1" ht="18.75" customHeight="1" x14ac:dyDescent="0.25">
      <c r="C772" s="96"/>
      <c r="D772" s="147"/>
      <c r="E772" s="142"/>
      <c r="F772" s="154"/>
      <c r="G772" s="154"/>
      <c r="H772" s="69" t="s">
        <v>190</v>
      </c>
      <c r="I772" s="3">
        <v>0</v>
      </c>
      <c r="J772" s="3">
        <v>0</v>
      </c>
      <c r="K772" s="3">
        <v>0</v>
      </c>
    </row>
    <row r="773" spans="3:11" s="34" customFormat="1" ht="15" customHeight="1" x14ac:dyDescent="0.25">
      <c r="C773" s="81" t="s">
        <v>201</v>
      </c>
      <c r="D773" s="128" t="s">
        <v>416</v>
      </c>
      <c r="E773" s="152" t="s">
        <v>182</v>
      </c>
      <c r="F773" s="152">
        <v>2021</v>
      </c>
      <c r="G773" s="152">
        <v>2023</v>
      </c>
      <c r="H773" s="69" t="s">
        <v>297</v>
      </c>
      <c r="I773" s="3">
        <f>I774+I775+I776+I777</f>
        <v>315</v>
      </c>
      <c r="J773" s="3">
        <f>J774+J775+J776+J777</f>
        <v>350</v>
      </c>
      <c r="K773" s="3">
        <f>K774+K775+K776+K777</f>
        <v>350</v>
      </c>
    </row>
    <row r="774" spans="3:11" s="34" customFormat="1" ht="15" customHeight="1" x14ac:dyDescent="0.25">
      <c r="C774" s="81"/>
      <c r="D774" s="129"/>
      <c r="E774" s="153"/>
      <c r="F774" s="153"/>
      <c r="G774" s="153"/>
      <c r="H774" s="69" t="s">
        <v>298</v>
      </c>
      <c r="I774" s="3">
        <v>315</v>
      </c>
      <c r="J774" s="3">
        <v>350</v>
      </c>
      <c r="K774" s="3">
        <v>350</v>
      </c>
    </row>
    <row r="775" spans="3:11" s="34" customFormat="1" x14ac:dyDescent="0.25">
      <c r="C775" s="81"/>
      <c r="D775" s="129"/>
      <c r="E775" s="153"/>
      <c r="F775" s="153"/>
      <c r="G775" s="153"/>
      <c r="H775" s="69" t="s">
        <v>299</v>
      </c>
      <c r="I775" s="3">
        <v>0</v>
      </c>
      <c r="J775" s="3">
        <v>0</v>
      </c>
      <c r="K775" s="3">
        <v>0</v>
      </c>
    </row>
    <row r="776" spans="3:11" s="34" customFormat="1" x14ac:dyDescent="0.25">
      <c r="C776" s="81"/>
      <c r="D776" s="129"/>
      <c r="E776" s="153"/>
      <c r="F776" s="153"/>
      <c r="G776" s="153"/>
      <c r="H776" s="69" t="s">
        <v>300</v>
      </c>
      <c r="I776" s="3">
        <v>0</v>
      </c>
      <c r="J776" s="3">
        <v>0</v>
      </c>
      <c r="K776" s="3">
        <v>0</v>
      </c>
    </row>
    <row r="777" spans="3:11" s="34" customFormat="1" x14ac:dyDescent="0.25">
      <c r="C777" s="81"/>
      <c r="D777" s="130"/>
      <c r="E777" s="154"/>
      <c r="F777" s="154"/>
      <c r="G777" s="154"/>
      <c r="H777" s="69" t="s">
        <v>190</v>
      </c>
      <c r="I777" s="3">
        <v>0</v>
      </c>
      <c r="J777" s="3">
        <v>0</v>
      </c>
      <c r="K777" s="3">
        <v>0</v>
      </c>
    </row>
    <row r="778" spans="3:11" s="34" customFormat="1" ht="15.75" customHeight="1" x14ac:dyDescent="0.25">
      <c r="C778" s="81" t="s">
        <v>989</v>
      </c>
      <c r="D778" s="128" t="s">
        <v>992</v>
      </c>
      <c r="E778" s="152" t="s">
        <v>990</v>
      </c>
      <c r="F778" s="152">
        <v>2021</v>
      </c>
      <c r="G778" s="152">
        <v>2023</v>
      </c>
      <c r="H778" s="69" t="s">
        <v>297</v>
      </c>
      <c r="I778" s="3">
        <f>I779+I780+I781+I782</f>
        <v>2100</v>
      </c>
      <c r="J778" s="3">
        <f>J779+J780+J781+J782</f>
        <v>0</v>
      </c>
      <c r="K778" s="3">
        <f>K779+K780+K781+K782</f>
        <v>0</v>
      </c>
    </row>
    <row r="779" spans="3:11" s="34" customFormat="1" ht="15.75" customHeight="1" x14ac:dyDescent="0.25">
      <c r="C779" s="81"/>
      <c r="D779" s="129"/>
      <c r="E779" s="153"/>
      <c r="F779" s="153"/>
      <c r="G779" s="153"/>
      <c r="H779" s="69" t="s">
        <v>298</v>
      </c>
      <c r="I779" s="3">
        <v>231</v>
      </c>
      <c r="J779" s="3"/>
      <c r="K779" s="3"/>
    </row>
    <row r="780" spans="3:11" s="34" customFormat="1" ht="17.25" customHeight="1" x14ac:dyDescent="0.25">
      <c r="C780" s="81"/>
      <c r="D780" s="129"/>
      <c r="E780" s="153"/>
      <c r="F780" s="153"/>
      <c r="G780" s="153"/>
      <c r="H780" s="69" t="s">
        <v>299</v>
      </c>
      <c r="I780" s="3">
        <v>1869</v>
      </c>
      <c r="J780" s="3">
        <v>0</v>
      </c>
      <c r="K780" s="3">
        <v>0</v>
      </c>
    </row>
    <row r="781" spans="3:11" s="34" customFormat="1" ht="15" customHeight="1" x14ac:dyDescent="0.25">
      <c r="C781" s="81"/>
      <c r="D781" s="129"/>
      <c r="E781" s="153"/>
      <c r="F781" s="153"/>
      <c r="G781" s="153"/>
      <c r="H781" s="69" t="s">
        <v>300</v>
      </c>
      <c r="I781" s="3">
        <v>0</v>
      </c>
      <c r="J781" s="3">
        <v>0</v>
      </c>
      <c r="K781" s="3">
        <v>0</v>
      </c>
    </row>
    <row r="782" spans="3:11" s="34" customFormat="1" ht="19.5" customHeight="1" x14ac:dyDescent="0.25">
      <c r="C782" s="81"/>
      <c r="D782" s="130"/>
      <c r="E782" s="154"/>
      <c r="F782" s="154"/>
      <c r="G782" s="154"/>
      <c r="H782" s="69" t="s">
        <v>190</v>
      </c>
      <c r="I782" s="3">
        <v>0</v>
      </c>
      <c r="J782" s="3">
        <v>0</v>
      </c>
      <c r="K782" s="3">
        <v>0</v>
      </c>
    </row>
    <row r="783" spans="3:11" s="34" customFormat="1" x14ac:dyDescent="0.25">
      <c r="C783" s="81" t="s">
        <v>991</v>
      </c>
      <c r="D783" s="128" t="s">
        <v>993</v>
      </c>
      <c r="E783" s="152" t="s">
        <v>269</v>
      </c>
      <c r="F783" s="152">
        <v>2021</v>
      </c>
      <c r="G783" s="152">
        <v>2023</v>
      </c>
      <c r="H783" s="69" t="s">
        <v>297</v>
      </c>
      <c r="I783" s="3">
        <f>I784+I785+I786+I787</f>
        <v>11030</v>
      </c>
      <c r="J783" s="3">
        <f>J784+J785+J786+J787</f>
        <v>0</v>
      </c>
      <c r="K783" s="3">
        <f>K784+K785+K786+K787</f>
        <v>0</v>
      </c>
    </row>
    <row r="784" spans="3:11" s="34" customFormat="1" x14ac:dyDescent="0.25">
      <c r="C784" s="81"/>
      <c r="D784" s="129"/>
      <c r="E784" s="153"/>
      <c r="F784" s="153"/>
      <c r="G784" s="153"/>
      <c r="H784" s="69" t="s">
        <v>298</v>
      </c>
      <c r="I784" s="3">
        <v>1213.3</v>
      </c>
      <c r="J784" s="3"/>
      <c r="K784" s="3"/>
    </row>
    <row r="785" spans="3:11" s="34" customFormat="1" x14ac:dyDescent="0.25">
      <c r="C785" s="81"/>
      <c r="D785" s="129"/>
      <c r="E785" s="153"/>
      <c r="F785" s="153"/>
      <c r="G785" s="153"/>
      <c r="H785" s="69" t="s">
        <v>299</v>
      </c>
      <c r="I785" s="3">
        <v>9816.7000000000007</v>
      </c>
      <c r="J785" s="3">
        <v>0</v>
      </c>
      <c r="K785" s="3">
        <v>0</v>
      </c>
    </row>
    <row r="786" spans="3:11" s="34" customFormat="1" x14ac:dyDescent="0.25">
      <c r="C786" s="81"/>
      <c r="D786" s="129"/>
      <c r="E786" s="153"/>
      <c r="F786" s="153"/>
      <c r="G786" s="153"/>
      <c r="H786" s="69" t="s">
        <v>300</v>
      </c>
      <c r="I786" s="3">
        <v>0</v>
      </c>
      <c r="J786" s="3">
        <v>0</v>
      </c>
      <c r="K786" s="3">
        <v>0</v>
      </c>
    </row>
    <row r="787" spans="3:11" s="34" customFormat="1" ht="18" customHeight="1" x14ac:dyDescent="0.25">
      <c r="C787" s="81"/>
      <c r="D787" s="130"/>
      <c r="E787" s="154"/>
      <c r="F787" s="154"/>
      <c r="G787" s="154"/>
      <c r="H787" s="69" t="s">
        <v>190</v>
      </c>
      <c r="I787" s="3">
        <v>0</v>
      </c>
      <c r="J787" s="3">
        <v>0</v>
      </c>
      <c r="K787" s="3">
        <v>0</v>
      </c>
    </row>
    <row r="788" spans="3:11" s="34" customFormat="1" ht="18" customHeight="1" x14ac:dyDescent="0.25">
      <c r="C788" s="81" t="s">
        <v>202</v>
      </c>
      <c r="D788" s="147" t="s">
        <v>495</v>
      </c>
      <c r="E788" s="142" t="s">
        <v>312</v>
      </c>
      <c r="F788" s="142">
        <v>2021</v>
      </c>
      <c r="G788" s="142">
        <v>2023</v>
      </c>
      <c r="H788" s="69" t="s">
        <v>297</v>
      </c>
      <c r="I788" s="3">
        <f>SUM(I789:I792)</f>
        <v>1965.7000000000003</v>
      </c>
      <c r="J788" s="3">
        <f>SUM(J789:J792)</f>
        <v>2465</v>
      </c>
      <c r="K788" s="3">
        <f>SUM(K789:K792)</f>
        <v>2465</v>
      </c>
    </row>
    <row r="789" spans="3:11" s="34" customFormat="1" ht="17.25" customHeight="1" x14ac:dyDescent="0.25">
      <c r="C789" s="81"/>
      <c r="D789" s="147"/>
      <c r="E789" s="142"/>
      <c r="F789" s="142"/>
      <c r="G789" s="142"/>
      <c r="H789" s="69" t="s">
        <v>298</v>
      </c>
      <c r="I789" s="3">
        <f>I794+I799+I804+I809+I814+I819+I824+I829+I834+I839+I844+I849+I854+I859+I864+I869+I874+I879+I884+I889+I894+I899</f>
        <v>1965.7000000000003</v>
      </c>
      <c r="J789" s="3">
        <f t="shared" ref="J789:K789" si="73">J794+J799+J804+J809+J814+J819+J824+J829+J834+J839+J844+J849+J854+J859+J864+J869+J874+J879+J884+J889+J894+J899</f>
        <v>2465</v>
      </c>
      <c r="K789" s="3">
        <f t="shared" si="73"/>
        <v>2465</v>
      </c>
    </row>
    <row r="790" spans="3:11" s="34" customFormat="1" ht="19.5" customHeight="1" x14ac:dyDescent="0.25">
      <c r="C790" s="81"/>
      <c r="D790" s="147"/>
      <c r="E790" s="142"/>
      <c r="F790" s="142"/>
      <c r="G790" s="142"/>
      <c r="H790" s="69" t="s">
        <v>299</v>
      </c>
      <c r="I790" s="3">
        <v>0</v>
      </c>
      <c r="J790" s="3">
        <v>0</v>
      </c>
      <c r="K790" s="3">
        <v>0</v>
      </c>
    </row>
    <row r="791" spans="3:11" s="34" customFormat="1" ht="19.5" customHeight="1" x14ac:dyDescent="0.25">
      <c r="C791" s="81"/>
      <c r="D791" s="147"/>
      <c r="E791" s="142"/>
      <c r="F791" s="142"/>
      <c r="G791" s="142"/>
      <c r="H791" s="69" t="s">
        <v>300</v>
      </c>
      <c r="I791" s="3">
        <v>0</v>
      </c>
      <c r="J791" s="3">
        <v>0</v>
      </c>
      <c r="K791" s="3">
        <v>0</v>
      </c>
    </row>
    <row r="792" spans="3:11" s="34" customFormat="1" ht="19.5" customHeight="1" x14ac:dyDescent="0.25">
      <c r="C792" s="81"/>
      <c r="D792" s="147"/>
      <c r="E792" s="142"/>
      <c r="F792" s="142"/>
      <c r="G792" s="142"/>
      <c r="H792" s="69" t="s">
        <v>190</v>
      </c>
      <c r="I792" s="3">
        <v>0</v>
      </c>
      <c r="J792" s="3">
        <v>0</v>
      </c>
      <c r="K792" s="3">
        <v>0</v>
      </c>
    </row>
    <row r="793" spans="3:11" s="34" customFormat="1" ht="16.5" customHeight="1" x14ac:dyDescent="0.25">
      <c r="C793" s="140" t="s">
        <v>452</v>
      </c>
      <c r="D793" s="147" t="s">
        <v>706</v>
      </c>
      <c r="E793" s="142" t="s">
        <v>99</v>
      </c>
      <c r="F793" s="152">
        <v>2021</v>
      </c>
      <c r="G793" s="152">
        <v>2021</v>
      </c>
      <c r="H793" s="69" t="s">
        <v>297</v>
      </c>
      <c r="I793" s="3">
        <f>I794</f>
        <v>270</v>
      </c>
      <c r="J793" s="3">
        <v>0</v>
      </c>
      <c r="K793" s="3">
        <f>K794+K795+K796+K797</f>
        <v>0</v>
      </c>
    </row>
    <row r="794" spans="3:11" s="34" customFormat="1" ht="15" customHeight="1" x14ac:dyDescent="0.25">
      <c r="C794" s="140"/>
      <c r="D794" s="147"/>
      <c r="E794" s="142"/>
      <c r="F794" s="153"/>
      <c r="G794" s="153"/>
      <c r="H794" s="69" t="s">
        <v>298</v>
      </c>
      <c r="I794" s="3">
        <v>270</v>
      </c>
      <c r="J794" s="3">
        <v>0</v>
      </c>
      <c r="K794" s="3">
        <v>0</v>
      </c>
    </row>
    <row r="795" spans="3:11" s="34" customFormat="1" x14ac:dyDescent="0.25">
      <c r="C795" s="140"/>
      <c r="D795" s="147"/>
      <c r="E795" s="142"/>
      <c r="F795" s="153"/>
      <c r="G795" s="153"/>
      <c r="H795" s="69" t="s">
        <v>299</v>
      </c>
      <c r="I795" s="3">
        <v>0</v>
      </c>
      <c r="J795" s="3">
        <v>0</v>
      </c>
      <c r="K795" s="3">
        <v>0</v>
      </c>
    </row>
    <row r="796" spans="3:11" s="34" customFormat="1" x14ac:dyDescent="0.25">
      <c r="C796" s="140"/>
      <c r="D796" s="147"/>
      <c r="E796" s="142"/>
      <c r="F796" s="153"/>
      <c r="G796" s="153"/>
      <c r="H796" s="69" t="s">
        <v>300</v>
      </c>
      <c r="I796" s="3">
        <v>0</v>
      </c>
      <c r="J796" s="3">
        <v>0</v>
      </c>
      <c r="K796" s="3">
        <v>0</v>
      </c>
    </row>
    <row r="797" spans="3:11" s="34" customFormat="1" ht="18" customHeight="1" x14ac:dyDescent="0.25">
      <c r="C797" s="140"/>
      <c r="D797" s="147"/>
      <c r="E797" s="142"/>
      <c r="F797" s="154"/>
      <c r="G797" s="154"/>
      <c r="H797" s="69" t="s">
        <v>190</v>
      </c>
      <c r="I797" s="3">
        <v>0</v>
      </c>
      <c r="J797" s="3">
        <v>0</v>
      </c>
      <c r="K797" s="3">
        <v>0</v>
      </c>
    </row>
    <row r="798" spans="3:11" s="34" customFormat="1" ht="15" customHeight="1" x14ac:dyDescent="0.25">
      <c r="C798" s="140" t="s">
        <v>203</v>
      </c>
      <c r="D798" s="147" t="s">
        <v>455</v>
      </c>
      <c r="E798" s="152" t="s">
        <v>99</v>
      </c>
      <c r="F798" s="152">
        <v>2021</v>
      </c>
      <c r="G798" s="152">
        <v>2021</v>
      </c>
      <c r="H798" s="69" t="s">
        <v>297</v>
      </c>
      <c r="I798" s="3">
        <f>I799+I800+I801+I802</f>
        <v>153</v>
      </c>
      <c r="J798" s="3">
        <f>J799+J800+J801+J802</f>
        <v>0</v>
      </c>
      <c r="K798" s="3">
        <v>0</v>
      </c>
    </row>
    <row r="799" spans="3:11" s="34" customFormat="1" ht="18.75" customHeight="1" x14ac:dyDescent="0.25">
      <c r="C799" s="140"/>
      <c r="D799" s="129"/>
      <c r="E799" s="153"/>
      <c r="F799" s="153"/>
      <c r="G799" s="153"/>
      <c r="H799" s="69" t="s">
        <v>298</v>
      </c>
      <c r="I799" s="3">
        <v>153</v>
      </c>
      <c r="J799" s="3">
        <v>0</v>
      </c>
      <c r="K799" s="3">
        <v>0</v>
      </c>
    </row>
    <row r="800" spans="3:11" s="34" customFormat="1" ht="18" customHeight="1" x14ac:dyDescent="0.25">
      <c r="C800" s="140"/>
      <c r="D800" s="129"/>
      <c r="E800" s="153"/>
      <c r="F800" s="153"/>
      <c r="G800" s="153"/>
      <c r="H800" s="69" t="s">
        <v>299</v>
      </c>
      <c r="I800" s="3">
        <v>0</v>
      </c>
      <c r="J800" s="3">
        <v>0</v>
      </c>
      <c r="K800" s="3">
        <v>0</v>
      </c>
    </row>
    <row r="801" spans="2:11" s="34" customFormat="1" ht="18" customHeight="1" x14ac:dyDescent="0.25">
      <c r="C801" s="140"/>
      <c r="D801" s="129"/>
      <c r="E801" s="153"/>
      <c r="F801" s="153"/>
      <c r="G801" s="153"/>
      <c r="H801" s="69" t="s">
        <v>300</v>
      </c>
      <c r="I801" s="3">
        <v>0</v>
      </c>
      <c r="J801" s="3">
        <v>0</v>
      </c>
      <c r="K801" s="3">
        <v>0</v>
      </c>
    </row>
    <row r="802" spans="2:11" s="34" customFormat="1" ht="18.75" customHeight="1" x14ac:dyDescent="0.25">
      <c r="C802" s="140"/>
      <c r="D802" s="130"/>
      <c r="E802" s="154"/>
      <c r="F802" s="154"/>
      <c r="G802" s="154"/>
      <c r="H802" s="69" t="s">
        <v>190</v>
      </c>
      <c r="I802" s="3">
        <v>0</v>
      </c>
      <c r="J802" s="3">
        <v>0</v>
      </c>
      <c r="K802" s="3">
        <v>0</v>
      </c>
    </row>
    <row r="803" spans="2:11" s="34" customFormat="1" ht="15" customHeight="1" x14ac:dyDescent="0.25">
      <c r="C803" s="140" t="s">
        <v>204</v>
      </c>
      <c r="D803" s="147" t="s">
        <v>456</v>
      </c>
      <c r="E803" s="142" t="s">
        <v>181</v>
      </c>
      <c r="F803" s="142">
        <v>2022</v>
      </c>
      <c r="G803" s="142">
        <v>2023</v>
      </c>
      <c r="H803" s="69" t="s">
        <v>297</v>
      </c>
      <c r="I803" s="3">
        <v>0</v>
      </c>
      <c r="J803" s="3">
        <f>J805+J804+J806+J807</f>
        <v>150</v>
      </c>
      <c r="K803" s="3">
        <f>K804</f>
        <v>200</v>
      </c>
    </row>
    <row r="804" spans="2:11" s="34" customFormat="1" ht="14.25" customHeight="1" x14ac:dyDescent="0.25">
      <c r="B804" s="40"/>
      <c r="C804" s="140"/>
      <c r="D804" s="147"/>
      <c r="E804" s="142"/>
      <c r="F804" s="142"/>
      <c r="G804" s="142"/>
      <c r="H804" s="69" t="s">
        <v>298</v>
      </c>
      <c r="I804" s="3">
        <v>0</v>
      </c>
      <c r="J804" s="3">
        <v>150</v>
      </c>
      <c r="K804" s="3">
        <v>200</v>
      </c>
    </row>
    <row r="805" spans="2:11" s="34" customFormat="1" ht="19.5" customHeight="1" x14ac:dyDescent="0.25">
      <c r="B805" s="40"/>
      <c r="C805" s="140"/>
      <c r="D805" s="147"/>
      <c r="E805" s="142"/>
      <c r="F805" s="142"/>
      <c r="G805" s="142"/>
      <c r="H805" s="69" t="s">
        <v>299</v>
      </c>
      <c r="I805" s="3">
        <v>0</v>
      </c>
      <c r="J805" s="3">
        <v>0</v>
      </c>
      <c r="K805" s="3">
        <v>0</v>
      </c>
    </row>
    <row r="806" spans="2:11" s="34" customFormat="1" x14ac:dyDescent="0.25">
      <c r="B806" s="40"/>
      <c r="C806" s="140"/>
      <c r="D806" s="147"/>
      <c r="E806" s="142"/>
      <c r="F806" s="142"/>
      <c r="G806" s="142"/>
      <c r="H806" s="69" t="s">
        <v>300</v>
      </c>
      <c r="I806" s="3">
        <v>0</v>
      </c>
      <c r="J806" s="3">
        <v>0</v>
      </c>
      <c r="K806" s="3">
        <v>0</v>
      </c>
    </row>
    <row r="807" spans="2:11" s="34" customFormat="1" x14ac:dyDescent="0.25">
      <c r="B807" s="40"/>
      <c r="C807" s="140"/>
      <c r="D807" s="147"/>
      <c r="E807" s="142"/>
      <c r="F807" s="142"/>
      <c r="G807" s="142"/>
      <c r="H807" s="69" t="s">
        <v>190</v>
      </c>
      <c r="I807" s="3">
        <v>0</v>
      </c>
      <c r="J807" s="3">
        <v>0</v>
      </c>
      <c r="K807" s="3">
        <v>0</v>
      </c>
    </row>
    <row r="808" spans="2:11" s="34" customFormat="1" ht="15" customHeight="1" x14ac:dyDescent="0.25">
      <c r="B808" s="40"/>
      <c r="C808" s="140" t="s">
        <v>275</v>
      </c>
      <c r="D808" s="147" t="s">
        <v>457</v>
      </c>
      <c r="E808" s="142" t="s">
        <v>181</v>
      </c>
      <c r="F808" s="142">
        <v>2021</v>
      </c>
      <c r="G808" s="142">
        <v>2023</v>
      </c>
      <c r="H808" s="69" t="s">
        <v>297</v>
      </c>
      <c r="I808" s="3">
        <f>I809</f>
        <v>180</v>
      </c>
      <c r="J808" s="3">
        <f t="shared" ref="J808:K808" si="74">J809</f>
        <v>200</v>
      </c>
      <c r="K808" s="3">
        <f t="shared" si="74"/>
        <v>250</v>
      </c>
    </row>
    <row r="809" spans="2:11" s="34" customFormat="1" ht="14.25" customHeight="1" x14ac:dyDescent="0.25">
      <c r="C809" s="140"/>
      <c r="D809" s="147"/>
      <c r="E809" s="142"/>
      <c r="F809" s="142"/>
      <c r="G809" s="142"/>
      <c r="H809" s="69" t="s">
        <v>298</v>
      </c>
      <c r="I809" s="3">
        <v>180</v>
      </c>
      <c r="J809" s="3">
        <v>200</v>
      </c>
      <c r="K809" s="3">
        <v>250</v>
      </c>
    </row>
    <row r="810" spans="2:11" s="34" customFormat="1" ht="19.5" customHeight="1" x14ac:dyDescent="0.25">
      <c r="C810" s="140"/>
      <c r="D810" s="147"/>
      <c r="E810" s="142"/>
      <c r="F810" s="142"/>
      <c r="G810" s="142"/>
      <c r="H810" s="69" t="s">
        <v>299</v>
      </c>
      <c r="I810" s="3">
        <v>0</v>
      </c>
      <c r="J810" s="3">
        <v>0</v>
      </c>
      <c r="K810" s="3">
        <v>0</v>
      </c>
    </row>
    <row r="811" spans="2:11" s="34" customFormat="1" x14ac:dyDescent="0.25">
      <c r="C811" s="140"/>
      <c r="D811" s="147"/>
      <c r="E811" s="142"/>
      <c r="F811" s="142"/>
      <c r="G811" s="142"/>
      <c r="H811" s="69" t="s">
        <v>300</v>
      </c>
      <c r="I811" s="3">
        <v>0</v>
      </c>
      <c r="J811" s="3">
        <v>0</v>
      </c>
      <c r="K811" s="3">
        <v>0</v>
      </c>
    </row>
    <row r="812" spans="2:11" s="34" customFormat="1" x14ac:dyDescent="0.25">
      <c r="C812" s="140"/>
      <c r="D812" s="147"/>
      <c r="E812" s="142"/>
      <c r="F812" s="142"/>
      <c r="G812" s="142"/>
      <c r="H812" s="69" t="s">
        <v>190</v>
      </c>
      <c r="I812" s="3">
        <v>0</v>
      </c>
      <c r="J812" s="3">
        <v>0</v>
      </c>
      <c r="K812" s="3">
        <v>0</v>
      </c>
    </row>
    <row r="813" spans="2:11" s="34" customFormat="1" ht="15" customHeight="1" x14ac:dyDescent="0.25">
      <c r="B813" s="40"/>
      <c r="C813" s="149" t="s">
        <v>276</v>
      </c>
      <c r="D813" s="128" t="s">
        <v>451</v>
      </c>
      <c r="E813" s="152" t="s">
        <v>181</v>
      </c>
      <c r="F813" s="152">
        <v>2022</v>
      </c>
      <c r="G813" s="152">
        <v>2023</v>
      </c>
      <c r="H813" s="69" t="s">
        <v>297</v>
      </c>
      <c r="I813" s="3">
        <v>0</v>
      </c>
      <c r="J813" s="3">
        <f>J814</f>
        <v>120</v>
      </c>
      <c r="K813" s="3">
        <f>K814</f>
        <v>120</v>
      </c>
    </row>
    <row r="814" spans="2:11" s="34" customFormat="1" ht="14.25" customHeight="1" x14ac:dyDescent="0.25">
      <c r="C814" s="150"/>
      <c r="D814" s="129"/>
      <c r="E814" s="153"/>
      <c r="F814" s="153"/>
      <c r="G814" s="153"/>
      <c r="H814" s="69" t="s">
        <v>298</v>
      </c>
      <c r="I814" s="3">
        <v>0</v>
      </c>
      <c r="J814" s="3">
        <v>120</v>
      </c>
      <c r="K814" s="3">
        <v>120</v>
      </c>
    </row>
    <row r="815" spans="2:11" s="34" customFormat="1" ht="19.5" customHeight="1" x14ac:dyDescent="0.25">
      <c r="C815" s="150"/>
      <c r="D815" s="129"/>
      <c r="E815" s="153"/>
      <c r="F815" s="153"/>
      <c r="G815" s="153"/>
      <c r="H815" s="69" t="s">
        <v>299</v>
      </c>
      <c r="I815" s="3">
        <v>0</v>
      </c>
      <c r="J815" s="3">
        <v>0</v>
      </c>
      <c r="K815" s="3">
        <v>0</v>
      </c>
    </row>
    <row r="816" spans="2:11" s="34" customFormat="1" x14ac:dyDescent="0.25">
      <c r="C816" s="150"/>
      <c r="D816" s="129"/>
      <c r="E816" s="153"/>
      <c r="F816" s="153"/>
      <c r="G816" s="153"/>
      <c r="H816" s="69" t="s">
        <v>300</v>
      </c>
      <c r="I816" s="3">
        <v>0</v>
      </c>
      <c r="J816" s="3">
        <v>0</v>
      </c>
      <c r="K816" s="3">
        <v>0</v>
      </c>
    </row>
    <row r="817" spans="2:11" s="34" customFormat="1" x14ac:dyDescent="0.25">
      <c r="C817" s="151"/>
      <c r="D817" s="130"/>
      <c r="E817" s="154"/>
      <c r="F817" s="154"/>
      <c r="G817" s="154"/>
      <c r="H817" s="69" t="s">
        <v>190</v>
      </c>
      <c r="I817" s="3">
        <v>0</v>
      </c>
      <c r="J817" s="3">
        <v>0</v>
      </c>
      <c r="K817" s="3">
        <v>0</v>
      </c>
    </row>
    <row r="818" spans="2:11" s="34" customFormat="1" ht="15" customHeight="1" x14ac:dyDescent="0.25">
      <c r="B818" s="40"/>
      <c r="C818" s="149" t="s">
        <v>205</v>
      </c>
      <c r="D818" s="128" t="s">
        <v>707</v>
      </c>
      <c r="E818" s="152" t="s">
        <v>181</v>
      </c>
      <c r="F818" s="152">
        <v>2022</v>
      </c>
      <c r="G818" s="152">
        <v>2022</v>
      </c>
      <c r="H818" s="69" t="s">
        <v>297</v>
      </c>
      <c r="I818" s="3">
        <v>0</v>
      </c>
      <c r="J818" s="3">
        <f>J819</f>
        <v>200</v>
      </c>
      <c r="K818" s="3">
        <v>0</v>
      </c>
    </row>
    <row r="819" spans="2:11" s="34" customFormat="1" ht="14.25" customHeight="1" x14ac:dyDescent="0.25">
      <c r="C819" s="150"/>
      <c r="D819" s="129"/>
      <c r="E819" s="153"/>
      <c r="F819" s="153"/>
      <c r="G819" s="153"/>
      <c r="H819" s="69" t="s">
        <v>298</v>
      </c>
      <c r="I819" s="3">
        <v>0</v>
      </c>
      <c r="J819" s="3">
        <v>200</v>
      </c>
      <c r="K819" s="3">
        <v>0</v>
      </c>
    </row>
    <row r="820" spans="2:11" s="34" customFormat="1" ht="19.5" customHeight="1" x14ac:dyDescent="0.25">
      <c r="C820" s="150"/>
      <c r="D820" s="129"/>
      <c r="E820" s="153"/>
      <c r="F820" s="153"/>
      <c r="G820" s="153"/>
      <c r="H820" s="69" t="s">
        <v>299</v>
      </c>
      <c r="I820" s="3">
        <v>0</v>
      </c>
      <c r="J820" s="3">
        <v>0</v>
      </c>
      <c r="K820" s="3">
        <v>0</v>
      </c>
    </row>
    <row r="821" spans="2:11" s="34" customFormat="1" x14ac:dyDescent="0.25">
      <c r="C821" s="150"/>
      <c r="D821" s="129"/>
      <c r="E821" s="153"/>
      <c r="F821" s="153"/>
      <c r="G821" s="153"/>
      <c r="H821" s="69" t="s">
        <v>300</v>
      </c>
      <c r="I821" s="3">
        <v>0</v>
      </c>
      <c r="J821" s="3">
        <v>0</v>
      </c>
      <c r="K821" s="3">
        <v>0</v>
      </c>
    </row>
    <row r="822" spans="2:11" s="34" customFormat="1" x14ac:dyDescent="0.25">
      <c r="C822" s="151"/>
      <c r="D822" s="130"/>
      <c r="E822" s="154"/>
      <c r="F822" s="154"/>
      <c r="G822" s="154"/>
      <c r="H822" s="69" t="s">
        <v>190</v>
      </c>
      <c r="I822" s="3">
        <v>0</v>
      </c>
      <c r="J822" s="3">
        <v>0</v>
      </c>
      <c r="K822" s="3">
        <v>0</v>
      </c>
    </row>
    <row r="823" spans="2:11" s="34" customFormat="1" ht="15" customHeight="1" x14ac:dyDescent="0.25">
      <c r="C823" s="149" t="s">
        <v>449</v>
      </c>
      <c r="D823" s="128" t="s">
        <v>708</v>
      </c>
      <c r="E823" s="152" t="s">
        <v>181</v>
      </c>
      <c r="F823" s="142">
        <v>2021</v>
      </c>
      <c r="G823" s="142">
        <v>2023</v>
      </c>
      <c r="H823" s="69" t="s">
        <v>297</v>
      </c>
      <c r="I823" s="3">
        <f>I824</f>
        <v>45</v>
      </c>
      <c r="J823" s="3">
        <f>J824</f>
        <v>50</v>
      </c>
      <c r="K823" s="3">
        <f>K824</f>
        <v>50</v>
      </c>
    </row>
    <row r="824" spans="2:11" s="34" customFormat="1" x14ac:dyDescent="0.25">
      <c r="C824" s="150"/>
      <c r="D824" s="129"/>
      <c r="E824" s="153"/>
      <c r="F824" s="142"/>
      <c r="G824" s="142"/>
      <c r="H824" s="69" t="s">
        <v>298</v>
      </c>
      <c r="I824" s="3">
        <v>45</v>
      </c>
      <c r="J824" s="3">
        <v>50</v>
      </c>
      <c r="K824" s="3">
        <v>50</v>
      </c>
    </row>
    <row r="825" spans="2:11" s="34" customFormat="1" x14ac:dyDescent="0.25">
      <c r="C825" s="150"/>
      <c r="D825" s="129"/>
      <c r="E825" s="153"/>
      <c r="F825" s="142"/>
      <c r="G825" s="142"/>
      <c r="H825" s="69" t="s">
        <v>299</v>
      </c>
      <c r="I825" s="3">
        <v>0</v>
      </c>
      <c r="J825" s="3">
        <v>0</v>
      </c>
      <c r="K825" s="3">
        <v>0</v>
      </c>
    </row>
    <row r="826" spans="2:11" s="34" customFormat="1" x14ac:dyDescent="0.25">
      <c r="C826" s="150"/>
      <c r="D826" s="129"/>
      <c r="E826" s="153"/>
      <c r="F826" s="142"/>
      <c r="G826" s="142"/>
      <c r="H826" s="69" t="s">
        <v>300</v>
      </c>
      <c r="I826" s="3">
        <v>0</v>
      </c>
      <c r="J826" s="3">
        <v>0</v>
      </c>
      <c r="K826" s="3">
        <v>0</v>
      </c>
    </row>
    <row r="827" spans="2:11" s="34" customFormat="1" x14ac:dyDescent="0.25">
      <c r="C827" s="151"/>
      <c r="D827" s="130"/>
      <c r="E827" s="154"/>
      <c r="F827" s="142"/>
      <c r="G827" s="142"/>
      <c r="H827" s="69" t="s">
        <v>190</v>
      </c>
      <c r="I827" s="3">
        <v>0</v>
      </c>
      <c r="J827" s="3">
        <v>0</v>
      </c>
      <c r="K827" s="3">
        <v>0</v>
      </c>
    </row>
    <row r="828" spans="2:11" s="34" customFormat="1" ht="15" customHeight="1" x14ac:dyDescent="0.25">
      <c r="C828" s="149" t="s">
        <v>322</v>
      </c>
      <c r="D828" s="147" t="s">
        <v>709</v>
      </c>
      <c r="E828" s="142" t="s">
        <v>182</v>
      </c>
      <c r="F828" s="142">
        <v>2021</v>
      </c>
      <c r="G828" s="142">
        <v>2023</v>
      </c>
      <c r="H828" s="69" t="s">
        <v>297</v>
      </c>
      <c r="I828" s="3">
        <f>I829</f>
        <v>336.7</v>
      </c>
      <c r="J828" s="3">
        <f t="shared" ref="J828:K828" si="75">J829</f>
        <v>450</v>
      </c>
      <c r="K828" s="3">
        <f t="shared" si="75"/>
        <v>450</v>
      </c>
    </row>
    <row r="829" spans="2:11" s="34" customFormat="1" x14ac:dyDescent="0.25">
      <c r="C829" s="150"/>
      <c r="D829" s="147"/>
      <c r="E829" s="142"/>
      <c r="F829" s="142"/>
      <c r="G829" s="142"/>
      <c r="H829" s="69" t="s">
        <v>298</v>
      </c>
      <c r="I829" s="3">
        <v>336.7</v>
      </c>
      <c r="J829" s="3">
        <v>450</v>
      </c>
      <c r="K829" s="3">
        <v>450</v>
      </c>
    </row>
    <row r="830" spans="2:11" s="34" customFormat="1" x14ac:dyDescent="0.25">
      <c r="C830" s="150"/>
      <c r="D830" s="147"/>
      <c r="E830" s="142"/>
      <c r="F830" s="142"/>
      <c r="G830" s="142"/>
      <c r="H830" s="69" t="s">
        <v>299</v>
      </c>
      <c r="I830" s="3">
        <v>0</v>
      </c>
      <c r="J830" s="3">
        <v>0</v>
      </c>
      <c r="K830" s="3">
        <v>0</v>
      </c>
    </row>
    <row r="831" spans="2:11" s="34" customFormat="1" x14ac:dyDescent="0.25">
      <c r="C831" s="150"/>
      <c r="D831" s="147"/>
      <c r="E831" s="142"/>
      <c r="F831" s="142"/>
      <c r="G831" s="142"/>
      <c r="H831" s="69" t="s">
        <v>300</v>
      </c>
      <c r="I831" s="3">
        <v>0</v>
      </c>
      <c r="J831" s="3">
        <v>0</v>
      </c>
      <c r="K831" s="3">
        <v>0</v>
      </c>
    </row>
    <row r="832" spans="2:11" s="34" customFormat="1" x14ac:dyDescent="0.25">
      <c r="C832" s="151"/>
      <c r="D832" s="147"/>
      <c r="E832" s="142"/>
      <c r="F832" s="142"/>
      <c r="G832" s="142"/>
      <c r="H832" s="69" t="s">
        <v>190</v>
      </c>
      <c r="I832" s="3">
        <v>0</v>
      </c>
      <c r="J832" s="3">
        <v>0</v>
      </c>
      <c r="K832" s="3">
        <v>0</v>
      </c>
    </row>
    <row r="833" spans="3:11" s="34" customFormat="1" ht="15" customHeight="1" x14ac:dyDescent="0.25">
      <c r="C833" s="149" t="s">
        <v>323</v>
      </c>
      <c r="D833" s="128" t="s">
        <v>710</v>
      </c>
      <c r="E833" s="142" t="s">
        <v>182</v>
      </c>
      <c r="F833" s="142">
        <v>2022</v>
      </c>
      <c r="G833" s="142">
        <v>2022</v>
      </c>
      <c r="H833" s="69" t="s">
        <v>297</v>
      </c>
      <c r="I833" s="3">
        <v>0</v>
      </c>
      <c r="J833" s="3">
        <f>J834</f>
        <v>110</v>
      </c>
      <c r="K833" s="3">
        <v>0</v>
      </c>
    </row>
    <row r="834" spans="3:11" s="34" customFormat="1" x14ac:dyDescent="0.25">
      <c r="C834" s="150"/>
      <c r="D834" s="129"/>
      <c r="E834" s="142"/>
      <c r="F834" s="142"/>
      <c r="G834" s="142"/>
      <c r="H834" s="69" t="s">
        <v>298</v>
      </c>
      <c r="I834" s="3">
        <v>0</v>
      </c>
      <c r="J834" s="3">
        <v>110</v>
      </c>
      <c r="K834" s="3">
        <v>0</v>
      </c>
    </row>
    <row r="835" spans="3:11" s="34" customFormat="1" x14ac:dyDescent="0.25">
      <c r="C835" s="150"/>
      <c r="D835" s="129"/>
      <c r="E835" s="142"/>
      <c r="F835" s="142"/>
      <c r="G835" s="142"/>
      <c r="H835" s="69" t="s">
        <v>299</v>
      </c>
      <c r="I835" s="3">
        <v>0</v>
      </c>
      <c r="J835" s="3">
        <v>0</v>
      </c>
      <c r="K835" s="3">
        <v>0</v>
      </c>
    </row>
    <row r="836" spans="3:11" s="34" customFormat="1" x14ac:dyDescent="0.25">
      <c r="C836" s="150"/>
      <c r="D836" s="129"/>
      <c r="E836" s="142"/>
      <c r="F836" s="142"/>
      <c r="G836" s="142"/>
      <c r="H836" s="69" t="s">
        <v>300</v>
      </c>
      <c r="I836" s="3">
        <v>0</v>
      </c>
      <c r="J836" s="3">
        <v>0</v>
      </c>
      <c r="K836" s="3">
        <v>0</v>
      </c>
    </row>
    <row r="837" spans="3:11" s="34" customFormat="1" x14ac:dyDescent="0.25">
      <c r="C837" s="151"/>
      <c r="D837" s="130"/>
      <c r="E837" s="142"/>
      <c r="F837" s="142"/>
      <c r="G837" s="142"/>
      <c r="H837" s="69" t="s">
        <v>190</v>
      </c>
      <c r="I837" s="3">
        <v>0</v>
      </c>
      <c r="J837" s="3">
        <v>0</v>
      </c>
      <c r="K837" s="3">
        <v>0</v>
      </c>
    </row>
    <row r="838" spans="3:11" s="34" customFormat="1" ht="14.25" customHeight="1" x14ac:dyDescent="0.25">
      <c r="C838" s="140" t="s">
        <v>156</v>
      </c>
      <c r="D838" s="147" t="s">
        <v>711</v>
      </c>
      <c r="E838" s="142" t="s">
        <v>319</v>
      </c>
      <c r="F838" s="142">
        <v>2023</v>
      </c>
      <c r="G838" s="142">
        <v>2023</v>
      </c>
      <c r="H838" s="69" t="s">
        <v>297</v>
      </c>
      <c r="I838" s="3">
        <v>0</v>
      </c>
      <c r="J838" s="3">
        <f>J839+J840+J841+J842</f>
        <v>0</v>
      </c>
      <c r="K838" s="3">
        <f>K839+K840+K841+K842</f>
        <v>266</v>
      </c>
    </row>
    <row r="839" spans="3:11" s="34" customFormat="1" ht="15" customHeight="1" x14ac:dyDescent="0.25">
      <c r="C839" s="140"/>
      <c r="D839" s="147"/>
      <c r="E839" s="142"/>
      <c r="F839" s="142"/>
      <c r="G839" s="142"/>
      <c r="H839" s="69" t="s">
        <v>298</v>
      </c>
      <c r="I839" s="3">
        <v>0</v>
      </c>
      <c r="J839" s="3">
        <v>0</v>
      </c>
      <c r="K839" s="3">
        <v>266</v>
      </c>
    </row>
    <row r="840" spans="3:11" s="34" customFormat="1" x14ac:dyDescent="0.25">
      <c r="C840" s="140"/>
      <c r="D840" s="147"/>
      <c r="E840" s="142"/>
      <c r="F840" s="142"/>
      <c r="G840" s="142"/>
      <c r="H840" s="69" t="s">
        <v>299</v>
      </c>
      <c r="I840" s="3">
        <v>0</v>
      </c>
      <c r="J840" s="3">
        <v>0</v>
      </c>
      <c r="K840" s="3">
        <v>0</v>
      </c>
    </row>
    <row r="841" spans="3:11" s="34" customFormat="1" x14ac:dyDescent="0.25">
      <c r="C841" s="140"/>
      <c r="D841" s="147"/>
      <c r="E841" s="142"/>
      <c r="F841" s="142"/>
      <c r="G841" s="142"/>
      <c r="H841" s="69" t="s">
        <v>300</v>
      </c>
      <c r="I841" s="3">
        <v>0</v>
      </c>
      <c r="J841" s="3">
        <v>0</v>
      </c>
      <c r="K841" s="3">
        <v>0</v>
      </c>
    </row>
    <row r="842" spans="3:11" s="34" customFormat="1" x14ac:dyDescent="0.25">
      <c r="C842" s="140"/>
      <c r="D842" s="147"/>
      <c r="E842" s="142"/>
      <c r="F842" s="142"/>
      <c r="G842" s="142"/>
      <c r="H842" s="69" t="s">
        <v>190</v>
      </c>
      <c r="I842" s="3">
        <v>0</v>
      </c>
      <c r="J842" s="3">
        <v>0</v>
      </c>
      <c r="K842" s="3">
        <v>0</v>
      </c>
    </row>
    <row r="843" spans="3:11" s="34" customFormat="1" ht="15.75" customHeight="1" x14ac:dyDescent="0.25">
      <c r="C843" s="140" t="s">
        <v>157</v>
      </c>
      <c r="D843" s="147" t="s">
        <v>458</v>
      </c>
      <c r="E843" s="142" t="s">
        <v>319</v>
      </c>
      <c r="F843" s="142">
        <v>2021</v>
      </c>
      <c r="G843" s="142">
        <v>2021</v>
      </c>
      <c r="H843" s="69" t="s">
        <v>297</v>
      </c>
      <c r="I843" s="3">
        <f>I844</f>
        <v>72</v>
      </c>
      <c r="J843" s="3">
        <v>0</v>
      </c>
      <c r="K843" s="3">
        <v>0</v>
      </c>
    </row>
    <row r="844" spans="3:11" s="34" customFormat="1" ht="15" customHeight="1" x14ac:dyDescent="0.25">
      <c r="C844" s="140"/>
      <c r="D844" s="147"/>
      <c r="E844" s="142"/>
      <c r="F844" s="142"/>
      <c r="G844" s="142"/>
      <c r="H844" s="69" t="s">
        <v>298</v>
      </c>
      <c r="I844" s="3">
        <v>72</v>
      </c>
      <c r="J844" s="3">
        <v>0</v>
      </c>
      <c r="K844" s="3">
        <v>0</v>
      </c>
    </row>
    <row r="845" spans="3:11" s="34" customFormat="1" x14ac:dyDescent="0.25">
      <c r="C845" s="140"/>
      <c r="D845" s="147"/>
      <c r="E845" s="142"/>
      <c r="F845" s="142"/>
      <c r="G845" s="142"/>
      <c r="H845" s="69" t="s">
        <v>299</v>
      </c>
      <c r="I845" s="3">
        <v>0</v>
      </c>
      <c r="J845" s="3"/>
      <c r="K845" s="3">
        <v>0</v>
      </c>
    </row>
    <row r="846" spans="3:11" s="34" customFormat="1" x14ac:dyDescent="0.25">
      <c r="C846" s="140"/>
      <c r="D846" s="147"/>
      <c r="E846" s="142"/>
      <c r="F846" s="142"/>
      <c r="G846" s="142"/>
      <c r="H846" s="69" t="s">
        <v>300</v>
      </c>
      <c r="I846" s="3">
        <v>0</v>
      </c>
      <c r="J846" s="3">
        <v>0</v>
      </c>
      <c r="K846" s="3">
        <v>0</v>
      </c>
    </row>
    <row r="847" spans="3:11" s="34" customFormat="1" ht="15.75" customHeight="1" x14ac:dyDescent="0.25">
      <c r="C847" s="140"/>
      <c r="D847" s="147"/>
      <c r="E847" s="142"/>
      <c r="F847" s="142"/>
      <c r="G847" s="142"/>
      <c r="H847" s="69" t="s">
        <v>190</v>
      </c>
      <c r="I847" s="3">
        <v>0</v>
      </c>
      <c r="J847" s="3">
        <v>0</v>
      </c>
      <c r="K847" s="3">
        <v>0</v>
      </c>
    </row>
    <row r="848" spans="3:11" s="34" customFormat="1" ht="15.75" customHeight="1" x14ac:dyDescent="0.25">
      <c r="C848" s="140" t="s">
        <v>453</v>
      </c>
      <c r="D848" s="128" t="s">
        <v>459</v>
      </c>
      <c r="E848" s="142" t="s">
        <v>319</v>
      </c>
      <c r="F848" s="142">
        <v>2021</v>
      </c>
      <c r="G848" s="142">
        <v>2023</v>
      </c>
      <c r="H848" s="69" t="s">
        <v>297</v>
      </c>
      <c r="I848" s="3">
        <f>I849</f>
        <v>345.6</v>
      </c>
      <c r="J848" s="3">
        <f>J849</f>
        <v>334</v>
      </c>
      <c r="K848" s="3">
        <f>K849</f>
        <v>484</v>
      </c>
    </row>
    <row r="849" spans="3:11" s="34" customFormat="1" ht="15" customHeight="1" x14ac:dyDescent="0.25">
      <c r="C849" s="140"/>
      <c r="D849" s="129"/>
      <c r="E849" s="142"/>
      <c r="F849" s="142"/>
      <c r="G849" s="142"/>
      <c r="H849" s="69" t="s">
        <v>298</v>
      </c>
      <c r="I849" s="3">
        <v>345.6</v>
      </c>
      <c r="J849" s="3">
        <v>334</v>
      </c>
      <c r="K849" s="3">
        <v>484</v>
      </c>
    </row>
    <row r="850" spans="3:11" s="34" customFormat="1" x14ac:dyDescent="0.25">
      <c r="C850" s="140"/>
      <c r="D850" s="129"/>
      <c r="E850" s="142"/>
      <c r="F850" s="142"/>
      <c r="G850" s="142"/>
      <c r="H850" s="69" t="s">
        <v>299</v>
      </c>
      <c r="I850" s="3">
        <v>0</v>
      </c>
      <c r="J850" s="3">
        <v>0</v>
      </c>
      <c r="K850" s="3">
        <v>0</v>
      </c>
    </row>
    <row r="851" spans="3:11" s="34" customFormat="1" x14ac:dyDescent="0.25">
      <c r="C851" s="140"/>
      <c r="D851" s="129"/>
      <c r="E851" s="142"/>
      <c r="F851" s="142"/>
      <c r="G851" s="142"/>
      <c r="H851" s="69" t="s">
        <v>300</v>
      </c>
      <c r="I851" s="3">
        <v>0</v>
      </c>
      <c r="J851" s="3">
        <v>0</v>
      </c>
      <c r="K851" s="3">
        <v>0</v>
      </c>
    </row>
    <row r="852" spans="3:11" s="34" customFormat="1" x14ac:dyDescent="0.25">
      <c r="C852" s="140"/>
      <c r="D852" s="130"/>
      <c r="E852" s="142"/>
      <c r="F852" s="142"/>
      <c r="G852" s="142"/>
      <c r="H852" s="69" t="s">
        <v>190</v>
      </c>
      <c r="I852" s="3">
        <v>0</v>
      </c>
      <c r="J852" s="3">
        <v>0</v>
      </c>
      <c r="K852" s="3">
        <v>0</v>
      </c>
    </row>
    <row r="853" spans="3:11" s="34" customFormat="1" ht="15.75" customHeight="1" x14ac:dyDescent="0.25">
      <c r="C853" s="140" t="s">
        <v>454</v>
      </c>
      <c r="D853" s="128" t="s">
        <v>712</v>
      </c>
      <c r="E853" s="142" t="s">
        <v>319</v>
      </c>
      <c r="F853" s="142">
        <v>2021</v>
      </c>
      <c r="G853" s="142">
        <v>2021</v>
      </c>
      <c r="H853" s="69" t="s">
        <v>297</v>
      </c>
      <c r="I853" s="3">
        <f>I854+I855+I856+I857</f>
        <v>230.4</v>
      </c>
      <c r="J853" s="3">
        <v>0</v>
      </c>
      <c r="K853" s="3">
        <v>0</v>
      </c>
    </row>
    <row r="854" spans="3:11" s="34" customFormat="1" ht="15" customHeight="1" x14ac:dyDescent="0.25">
      <c r="C854" s="140"/>
      <c r="D854" s="129"/>
      <c r="E854" s="142"/>
      <c r="F854" s="142"/>
      <c r="G854" s="142"/>
      <c r="H854" s="69" t="s">
        <v>298</v>
      </c>
      <c r="I854" s="3">
        <v>230.4</v>
      </c>
      <c r="J854" s="3">
        <v>0</v>
      </c>
      <c r="K854" s="3">
        <v>0</v>
      </c>
    </row>
    <row r="855" spans="3:11" s="34" customFormat="1" x14ac:dyDescent="0.25">
      <c r="C855" s="140"/>
      <c r="D855" s="129"/>
      <c r="E855" s="142"/>
      <c r="F855" s="142"/>
      <c r="G855" s="142"/>
      <c r="H855" s="69" t="s">
        <v>299</v>
      </c>
      <c r="I855" s="3">
        <v>0</v>
      </c>
      <c r="J855" s="3">
        <v>0</v>
      </c>
      <c r="K855" s="3">
        <v>0</v>
      </c>
    </row>
    <row r="856" spans="3:11" s="34" customFormat="1" x14ac:dyDescent="0.25">
      <c r="C856" s="140"/>
      <c r="D856" s="129"/>
      <c r="E856" s="142"/>
      <c r="F856" s="142"/>
      <c r="G856" s="142"/>
      <c r="H856" s="69" t="s">
        <v>300</v>
      </c>
      <c r="I856" s="3">
        <v>0</v>
      </c>
      <c r="J856" s="3">
        <v>0</v>
      </c>
      <c r="K856" s="3">
        <v>0</v>
      </c>
    </row>
    <row r="857" spans="3:11" s="34" customFormat="1" ht="14.25" customHeight="1" x14ac:dyDescent="0.25">
      <c r="C857" s="140"/>
      <c r="D857" s="130"/>
      <c r="E857" s="142"/>
      <c r="F857" s="142"/>
      <c r="G857" s="142"/>
      <c r="H857" s="69" t="s">
        <v>190</v>
      </c>
      <c r="I857" s="3">
        <v>0</v>
      </c>
      <c r="J857" s="3">
        <v>0</v>
      </c>
      <c r="K857" s="3">
        <v>0</v>
      </c>
    </row>
    <row r="858" spans="3:11" s="34" customFormat="1" ht="15" customHeight="1" x14ac:dyDescent="0.25">
      <c r="C858" s="149" t="s">
        <v>55</v>
      </c>
      <c r="D858" s="128" t="s">
        <v>713</v>
      </c>
      <c r="E858" s="142" t="s">
        <v>319</v>
      </c>
      <c r="F858" s="152">
        <v>2021</v>
      </c>
      <c r="G858" s="152">
        <v>2021</v>
      </c>
      <c r="H858" s="69" t="s">
        <v>297</v>
      </c>
      <c r="I858" s="3">
        <f>I859</f>
        <v>27</v>
      </c>
      <c r="J858" s="3">
        <v>0</v>
      </c>
      <c r="K858" s="3">
        <f>K859+K860+K861+K862</f>
        <v>0</v>
      </c>
    </row>
    <row r="859" spans="3:11" s="34" customFormat="1" ht="15.75" customHeight="1" x14ac:dyDescent="0.25">
      <c r="C859" s="150"/>
      <c r="D859" s="129"/>
      <c r="E859" s="142"/>
      <c r="F859" s="153"/>
      <c r="G859" s="153"/>
      <c r="H859" s="69" t="s">
        <v>298</v>
      </c>
      <c r="I859" s="3">
        <v>27</v>
      </c>
      <c r="J859" s="3">
        <v>0</v>
      </c>
      <c r="K859" s="3">
        <v>0</v>
      </c>
    </row>
    <row r="860" spans="3:11" s="34" customFormat="1" ht="15.75" customHeight="1" x14ac:dyDescent="0.25">
      <c r="C860" s="150"/>
      <c r="D860" s="129"/>
      <c r="E860" s="142"/>
      <c r="F860" s="153"/>
      <c r="G860" s="153"/>
      <c r="H860" s="69" t="s">
        <v>299</v>
      </c>
      <c r="I860" s="3">
        <v>0</v>
      </c>
      <c r="J860" s="3">
        <v>0</v>
      </c>
      <c r="K860" s="3">
        <v>0</v>
      </c>
    </row>
    <row r="861" spans="3:11" s="34" customFormat="1" ht="15.75" customHeight="1" x14ac:dyDescent="0.25">
      <c r="C861" s="150"/>
      <c r="D861" s="129"/>
      <c r="E861" s="142"/>
      <c r="F861" s="153"/>
      <c r="G861" s="153"/>
      <c r="H861" s="69" t="s">
        <v>300</v>
      </c>
      <c r="I861" s="3">
        <v>0</v>
      </c>
      <c r="J861" s="3">
        <v>0</v>
      </c>
      <c r="K861" s="3">
        <v>0</v>
      </c>
    </row>
    <row r="862" spans="3:11" s="34" customFormat="1" ht="15.75" customHeight="1" x14ac:dyDescent="0.25">
      <c r="C862" s="151"/>
      <c r="D862" s="130"/>
      <c r="E862" s="142"/>
      <c r="F862" s="154"/>
      <c r="G862" s="154"/>
      <c r="H862" s="69" t="s">
        <v>190</v>
      </c>
      <c r="I862" s="3">
        <v>0</v>
      </c>
      <c r="J862" s="3">
        <v>0</v>
      </c>
      <c r="K862" s="3">
        <v>0</v>
      </c>
    </row>
    <row r="863" spans="3:11" s="34" customFormat="1" ht="15.75" customHeight="1" x14ac:dyDescent="0.25">
      <c r="C863" s="149" t="s">
        <v>56</v>
      </c>
      <c r="D863" s="128" t="s">
        <v>714</v>
      </c>
      <c r="E863" s="142" t="s">
        <v>319</v>
      </c>
      <c r="F863" s="152">
        <v>2022</v>
      </c>
      <c r="G863" s="152">
        <v>2022</v>
      </c>
      <c r="H863" s="69" t="s">
        <v>297</v>
      </c>
      <c r="I863" s="3">
        <f>I864+I865+I866+I867</f>
        <v>0</v>
      </c>
      <c r="J863" s="3">
        <f>J864</f>
        <v>80</v>
      </c>
      <c r="K863" s="3"/>
    </row>
    <row r="864" spans="3:11" s="34" customFormat="1" ht="15.75" customHeight="1" x14ac:dyDescent="0.25">
      <c r="C864" s="150"/>
      <c r="D864" s="129"/>
      <c r="E864" s="142"/>
      <c r="F864" s="153"/>
      <c r="G864" s="153"/>
      <c r="H864" s="69" t="s">
        <v>298</v>
      </c>
      <c r="I864" s="3">
        <v>0</v>
      </c>
      <c r="J864" s="3">
        <v>80</v>
      </c>
      <c r="K864" s="3"/>
    </row>
    <row r="865" spans="3:11" s="34" customFormat="1" ht="15.75" customHeight="1" x14ac:dyDescent="0.25">
      <c r="C865" s="150"/>
      <c r="D865" s="129"/>
      <c r="E865" s="142"/>
      <c r="F865" s="153"/>
      <c r="G865" s="153"/>
      <c r="H865" s="69" t="s">
        <v>299</v>
      </c>
      <c r="I865" s="3">
        <v>0</v>
      </c>
      <c r="J865" s="3">
        <v>0</v>
      </c>
      <c r="K865" s="3">
        <v>0</v>
      </c>
    </row>
    <row r="866" spans="3:11" s="34" customFormat="1" ht="15.75" customHeight="1" x14ac:dyDescent="0.25">
      <c r="C866" s="150"/>
      <c r="D866" s="129"/>
      <c r="E866" s="142"/>
      <c r="F866" s="153"/>
      <c r="G866" s="153"/>
      <c r="H866" s="69" t="s">
        <v>300</v>
      </c>
      <c r="I866" s="3">
        <v>0</v>
      </c>
      <c r="J866" s="3">
        <v>0</v>
      </c>
      <c r="K866" s="3">
        <v>0</v>
      </c>
    </row>
    <row r="867" spans="3:11" s="34" customFormat="1" ht="15.75" customHeight="1" x14ac:dyDescent="0.25">
      <c r="C867" s="151"/>
      <c r="D867" s="130"/>
      <c r="E867" s="142"/>
      <c r="F867" s="154"/>
      <c r="G867" s="154"/>
      <c r="H867" s="69" t="s">
        <v>190</v>
      </c>
      <c r="I867" s="3">
        <v>0</v>
      </c>
      <c r="J867" s="3">
        <v>0</v>
      </c>
      <c r="K867" s="3">
        <v>0</v>
      </c>
    </row>
    <row r="868" spans="3:11" s="34" customFormat="1" ht="15" customHeight="1" x14ac:dyDescent="0.25">
      <c r="C868" s="149" t="s">
        <v>57</v>
      </c>
      <c r="D868" s="128" t="s">
        <v>715</v>
      </c>
      <c r="E868" s="142" t="s">
        <v>319</v>
      </c>
      <c r="F868" s="152">
        <v>2022</v>
      </c>
      <c r="G868" s="152">
        <v>2022</v>
      </c>
      <c r="H868" s="69" t="s">
        <v>297</v>
      </c>
      <c r="I868" s="3">
        <f>I869+I870+I871+I872</f>
        <v>0</v>
      </c>
      <c r="J868" s="3">
        <f>J869+J870+J871+J872</f>
        <v>336</v>
      </c>
      <c r="K868" s="3"/>
    </row>
    <row r="869" spans="3:11" s="34" customFormat="1" ht="15.75" customHeight="1" x14ac:dyDescent="0.25">
      <c r="C869" s="150"/>
      <c r="D869" s="129"/>
      <c r="E869" s="142"/>
      <c r="F869" s="153"/>
      <c r="G869" s="153"/>
      <c r="H869" s="69" t="s">
        <v>298</v>
      </c>
      <c r="I869" s="3">
        <v>0</v>
      </c>
      <c r="J869" s="3">
        <v>336</v>
      </c>
      <c r="K869" s="3"/>
    </row>
    <row r="870" spans="3:11" s="34" customFormat="1" ht="15.75" customHeight="1" x14ac:dyDescent="0.25">
      <c r="C870" s="150"/>
      <c r="D870" s="129"/>
      <c r="E870" s="142"/>
      <c r="F870" s="153"/>
      <c r="G870" s="153"/>
      <c r="H870" s="69" t="s">
        <v>299</v>
      </c>
      <c r="I870" s="3">
        <v>0</v>
      </c>
      <c r="J870" s="3">
        <v>0</v>
      </c>
      <c r="K870" s="3">
        <v>0</v>
      </c>
    </row>
    <row r="871" spans="3:11" s="34" customFormat="1" ht="15.75" customHeight="1" x14ac:dyDescent="0.25">
      <c r="C871" s="150"/>
      <c r="D871" s="129"/>
      <c r="E871" s="142"/>
      <c r="F871" s="153"/>
      <c r="G871" s="153"/>
      <c r="H871" s="69" t="s">
        <v>300</v>
      </c>
      <c r="I871" s="3">
        <v>0</v>
      </c>
      <c r="J871" s="3">
        <v>0</v>
      </c>
      <c r="K871" s="3">
        <v>0</v>
      </c>
    </row>
    <row r="872" spans="3:11" s="34" customFormat="1" ht="15.75" customHeight="1" x14ac:dyDescent="0.25">
      <c r="C872" s="151"/>
      <c r="D872" s="130"/>
      <c r="E872" s="142"/>
      <c r="F872" s="154"/>
      <c r="G872" s="154"/>
      <c r="H872" s="69" t="s">
        <v>190</v>
      </c>
      <c r="I872" s="3">
        <v>0</v>
      </c>
      <c r="J872" s="3">
        <v>0</v>
      </c>
      <c r="K872" s="3">
        <v>0</v>
      </c>
    </row>
    <row r="873" spans="3:11" s="34" customFormat="1" ht="15" customHeight="1" x14ac:dyDescent="0.25">
      <c r="C873" s="149" t="s">
        <v>450</v>
      </c>
      <c r="D873" s="128" t="s">
        <v>560</v>
      </c>
      <c r="E873" s="142" t="s">
        <v>182</v>
      </c>
      <c r="F873" s="152">
        <v>2022</v>
      </c>
      <c r="G873" s="152">
        <v>2022</v>
      </c>
      <c r="H873" s="69" t="s">
        <v>297</v>
      </c>
      <c r="I873" s="3">
        <v>0</v>
      </c>
      <c r="J873" s="3">
        <f>J874</f>
        <v>135</v>
      </c>
      <c r="K873" s="3">
        <v>0</v>
      </c>
    </row>
    <row r="874" spans="3:11" s="34" customFormat="1" ht="15.75" customHeight="1" x14ac:dyDescent="0.25">
      <c r="C874" s="150"/>
      <c r="D874" s="167"/>
      <c r="E874" s="142"/>
      <c r="F874" s="153"/>
      <c r="G874" s="153"/>
      <c r="H874" s="69" t="s">
        <v>298</v>
      </c>
      <c r="I874" s="3">
        <v>0</v>
      </c>
      <c r="J874" s="3">
        <v>135</v>
      </c>
      <c r="K874" s="3">
        <v>0</v>
      </c>
    </row>
    <row r="875" spans="3:11" s="34" customFormat="1" ht="15.75" customHeight="1" x14ac:dyDescent="0.25">
      <c r="C875" s="150"/>
      <c r="D875" s="167"/>
      <c r="E875" s="142"/>
      <c r="F875" s="153"/>
      <c r="G875" s="153"/>
      <c r="H875" s="69" t="s">
        <v>299</v>
      </c>
      <c r="I875" s="3">
        <v>0</v>
      </c>
      <c r="J875" s="3">
        <v>0</v>
      </c>
      <c r="K875" s="3">
        <v>0</v>
      </c>
    </row>
    <row r="876" spans="3:11" s="34" customFormat="1" ht="15.75" customHeight="1" x14ac:dyDescent="0.25">
      <c r="C876" s="150"/>
      <c r="D876" s="167"/>
      <c r="E876" s="142"/>
      <c r="F876" s="153"/>
      <c r="G876" s="153"/>
      <c r="H876" s="69" t="s">
        <v>300</v>
      </c>
      <c r="I876" s="3">
        <v>0</v>
      </c>
      <c r="J876" s="3">
        <v>0</v>
      </c>
      <c r="K876" s="3">
        <v>0</v>
      </c>
    </row>
    <row r="877" spans="3:11" s="34" customFormat="1" ht="15.75" customHeight="1" x14ac:dyDescent="0.25">
      <c r="C877" s="151"/>
      <c r="D877" s="168"/>
      <c r="E877" s="142"/>
      <c r="F877" s="154"/>
      <c r="G877" s="154"/>
      <c r="H877" s="69" t="s">
        <v>190</v>
      </c>
      <c r="I877" s="3">
        <v>0</v>
      </c>
      <c r="J877" s="3">
        <v>0</v>
      </c>
      <c r="K877" s="3">
        <v>0</v>
      </c>
    </row>
    <row r="878" spans="3:11" s="41" customFormat="1" ht="15" customHeight="1" x14ac:dyDescent="0.25">
      <c r="C878" s="149" t="s">
        <v>561</v>
      </c>
      <c r="D878" s="128" t="s">
        <v>570</v>
      </c>
      <c r="E878" s="142" t="s">
        <v>182</v>
      </c>
      <c r="F878" s="152">
        <v>2021</v>
      </c>
      <c r="G878" s="152">
        <v>2023</v>
      </c>
      <c r="H878" s="69" t="s">
        <v>297</v>
      </c>
      <c r="I878" s="3">
        <f>I879</f>
        <v>170</v>
      </c>
      <c r="J878" s="3">
        <f t="shared" ref="J878:K878" si="76">J879</f>
        <v>300</v>
      </c>
      <c r="K878" s="3">
        <f t="shared" si="76"/>
        <v>300</v>
      </c>
    </row>
    <row r="879" spans="3:11" s="41" customFormat="1" ht="15.75" customHeight="1" x14ac:dyDescent="0.25">
      <c r="C879" s="150"/>
      <c r="D879" s="129"/>
      <c r="E879" s="142"/>
      <c r="F879" s="153"/>
      <c r="G879" s="153"/>
      <c r="H879" s="69" t="s">
        <v>284</v>
      </c>
      <c r="I879" s="3">
        <v>170</v>
      </c>
      <c r="J879" s="3">
        <v>300</v>
      </c>
      <c r="K879" s="3">
        <v>300</v>
      </c>
    </row>
    <row r="880" spans="3:11" s="41" customFormat="1" ht="15.75" customHeight="1" x14ac:dyDescent="0.25">
      <c r="C880" s="150"/>
      <c r="D880" s="129"/>
      <c r="E880" s="142"/>
      <c r="F880" s="153"/>
      <c r="G880" s="153"/>
      <c r="H880" s="69" t="s">
        <v>35</v>
      </c>
      <c r="I880" s="3">
        <v>0</v>
      </c>
      <c r="J880" s="3">
        <v>0</v>
      </c>
      <c r="K880" s="3">
        <v>0</v>
      </c>
    </row>
    <row r="881" spans="3:11" s="41" customFormat="1" ht="15.75" customHeight="1" x14ac:dyDescent="0.25">
      <c r="C881" s="150"/>
      <c r="D881" s="129"/>
      <c r="E881" s="142"/>
      <c r="F881" s="153"/>
      <c r="G881" s="153"/>
      <c r="H881" s="69" t="s">
        <v>188</v>
      </c>
      <c r="I881" s="3">
        <v>0</v>
      </c>
      <c r="J881" s="3">
        <v>0</v>
      </c>
      <c r="K881" s="3">
        <v>0</v>
      </c>
    </row>
    <row r="882" spans="3:11" s="41" customFormat="1" ht="15.75" customHeight="1" x14ac:dyDescent="0.25">
      <c r="C882" s="151"/>
      <c r="D882" s="130"/>
      <c r="E882" s="142"/>
      <c r="F882" s="154"/>
      <c r="G882" s="154"/>
      <c r="H882" s="69" t="s">
        <v>190</v>
      </c>
      <c r="I882" s="3">
        <v>0</v>
      </c>
      <c r="J882" s="3">
        <v>0</v>
      </c>
      <c r="K882" s="3">
        <v>0</v>
      </c>
    </row>
    <row r="883" spans="3:11" s="34" customFormat="1" ht="16.5" customHeight="1" x14ac:dyDescent="0.25">
      <c r="C883" s="140" t="s">
        <v>702</v>
      </c>
      <c r="D883" s="147" t="s">
        <v>716</v>
      </c>
      <c r="E883" s="142" t="s">
        <v>413</v>
      </c>
      <c r="F883" s="152">
        <v>2023</v>
      </c>
      <c r="G883" s="152">
        <v>2023</v>
      </c>
      <c r="H883" s="69" t="s">
        <v>297</v>
      </c>
      <c r="I883" s="3">
        <v>0</v>
      </c>
      <c r="J883" s="3">
        <v>0</v>
      </c>
      <c r="K883" s="3">
        <f>K884+K885+K886+K887</f>
        <v>200</v>
      </c>
    </row>
    <row r="884" spans="3:11" s="34" customFormat="1" ht="15" customHeight="1" x14ac:dyDescent="0.25">
      <c r="C884" s="140"/>
      <c r="D884" s="147"/>
      <c r="E884" s="142"/>
      <c r="F884" s="153"/>
      <c r="G884" s="153"/>
      <c r="H884" s="69" t="s">
        <v>298</v>
      </c>
      <c r="I884" s="3">
        <v>0</v>
      </c>
      <c r="J884" s="3">
        <v>0</v>
      </c>
      <c r="K884" s="3">
        <v>200</v>
      </c>
    </row>
    <row r="885" spans="3:11" s="34" customFormat="1" x14ac:dyDescent="0.25">
      <c r="C885" s="140"/>
      <c r="D885" s="147"/>
      <c r="E885" s="142"/>
      <c r="F885" s="153"/>
      <c r="G885" s="153"/>
      <c r="H885" s="69" t="s">
        <v>299</v>
      </c>
      <c r="I885" s="3">
        <v>0</v>
      </c>
      <c r="J885" s="3">
        <v>0</v>
      </c>
      <c r="K885" s="3">
        <v>0</v>
      </c>
    </row>
    <row r="886" spans="3:11" s="34" customFormat="1" x14ac:dyDescent="0.25">
      <c r="C886" s="140"/>
      <c r="D886" s="147"/>
      <c r="E886" s="142"/>
      <c r="F886" s="153"/>
      <c r="G886" s="153"/>
      <c r="H886" s="69" t="s">
        <v>300</v>
      </c>
      <c r="I886" s="3">
        <v>0</v>
      </c>
      <c r="J886" s="3">
        <v>0</v>
      </c>
      <c r="K886" s="3">
        <v>0</v>
      </c>
    </row>
    <row r="887" spans="3:11" s="34" customFormat="1" x14ac:dyDescent="0.25">
      <c r="C887" s="140"/>
      <c r="D887" s="147"/>
      <c r="E887" s="142"/>
      <c r="F887" s="154"/>
      <c r="G887" s="154"/>
      <c r="H887" s="69" t="s">
        <v>190</v>
      </c>
      <c r="I887" s="3">
        <v>0</v>
      </c>
      <c r="J887" s="3">
        <v>0</v>
      </c>
      <c r="K887" s="3">
        <v>0</v>
      </c>
    </row>
    <row r="888" spans="3:11" s="34" customFormat="1" ht="16.5" customHeight="1" x14ac:dyDescent="0.25">
      <c r="C888" s="140" t="s">
        <v>703</v>
      </c>
      <c r="D888" s="147" t="s">
        <v>717</v>
      </c>
      <c r="E888" s="142" t="s">
        <v>182</v>
      </c>
      <c r="F888" s="152">
        <v>2021</v>
      </c>
      <c r="G888" s="152">
        <v>2021</v>
      </c>
      <c r="H888" s="69" t="s">
        <v>297</v>
      </c>
      <c r="I888" s="3">
        <f>I889</f>
        <v>130.5</v>
      </c>
      <c r="J888" s="3">
        <v>0</v>
      </c>
      <c r="K888" s="3">
        <f>K889+K890+K891+K892</f>
        <v>0</v>
      </c>
    </row>
    <row r="889" spans="3:11" s="34" customFormat="1" ht="15" customHeight="1" x14ac:dyDescent="0.25">
      <c r="C889" s="140"/>
      <c r="D889" s="147"/>
      <c r="E889" s="142"/>
      <c r="F889" s="153"/>
      <c r="G889" s="153"/>
      <c r="H889" s="69" t="s">
        <v>298</v>
      </c>
      <c r="I889" s="3">
        <v>130.5</v>
      </c>
      <c r="J889" s="3">
        <v>0</v>
      </c>
      <c r="K889" s="3">
        <v>0</v>
      </c>
    </row>
    <row r="890" spans="3:11" s="34" customFormat="1" x14ac:dyDescent="0.25">
      <c r="C890" s="140"/>
      <c r="D890" s="147"/>
      <c r="E890" s="142"/>
      <c r="F890" s="153"/>
      <c r="G890" s="153"/>
      <c r="H890" s="69" t="s">
        <v>299</v>
      </c>
      <c r="I890" s="3">
        <v>0</v>
      </c>
      <c r="J890" s="3">
        <v>0</v>
      </c>
      <c r="K890" s="3">
        <v>0</v>
      </c>
    </row>
    <row r="891" spans="3:11" s="34" customFormat="1" x14ac:dyDescent="0.25">
      <c r="C891" s="140"/>
      <c r="D891" s="147"/>
      <c r="E891" s="142"/>
      <c r="F891" s="153"/>
      <c r="G891" s="153"/>
      <c r="H891" s="69" t="s">
        <v>300</v>
      </c>
      <c r="I891" s="3">
        <v>0</v>
      </c>
      <c r="J891" s="3">
        <v>0</v>
      </c>
      <c r="K891" s="3">
        <v>0</v>
      </c>
    </row>
    <row r="892" spans="3:11" s="34" customFormat="1" x14ac:dyDescent="0.25">
      <c r="C892" s="140"/>
      <c r="D892" s="147"/>
      <c r="E892" s="142"/>
      <c r="F892" s="154"/>
      <c r="G892" s="154"/>
      <c r="H892" s="69" t="s">
        <v>190</v>
      </c>
      <c r="I892" s="3">
        <v>0</v>
      </c>
      <c r="J892" s="3">
        <v>0</v>
      </c>
      <c r="K892" s="3">
        <v>0</v>
      </c>
    </row>
    <row r="893" spans="3:11" s="34" customFormat="1" ht="16.5" customHeight="1" x14ac:dyDescent="0.25">
      <c r="C893" s="140" t="s">
        <v>704</v>
      </c>
      <c r="D893" s="147" t="s">
        <v>718</v>
      </c>
      <c r="E893" s="142" t="s">
        <v>182</v>
      </c>
      <c r="F893" s="152">
        <v>2021</v>
      </c>
      <c r="G893" s="152">
        <v>2021</v>
      </c>
      <c r="H893" s="69" t="s">
        <v>297</v>
      </c>
      <c r="I893" s="3">
        <f>I894</f>
        <v>5.5</v>
      </c>
      <c r="J893" s="3">
        <v>0</v>
      </c>
      <c r="K893" s="3">
        <f>K894+K895+K896+K897</f>
        <v>0</v>
      </c>
    </row>
    <row r="894" spans="3:11" s="34" customFormat="1" ht="15" customHeight="1" x14ac:dyDescent="0.25">
      <c r="C894" s="140"/>
      <c r="D894" s="147"/>
      <c r="E894" s="142"/>
      <c r="F894" s="153"/>
      <c r="G894" s="153"/>
      <c r="H894" s="69" t="s">
        <v>298</v>
      </c>
      <c r="I894" s="3">
        <v>5.5</v>
      </c>
      <c r="J894" s="3">
        <v>0</v>
      </c>
      <c r="K894" s="3">
        <v>0</v>
      </c>
    </row>
    <row r="895" spans="3:11" s="34" customFormat="1" x14ac:dyDescent="0.25">
      <c r="C895" s="140"/>
      <c r="D895" s="147"/>
      <c r="E895" s="142"/>
      <c r="F895" s="153"/>
      <c r="G895" s="153"/>
      <c r="H895" s="69" t="s">
        <v>299</v>
      </c>
      <c r="I895" s="3">
        <v>0</v>
      </c>
      <c r="J895" s="3">
        <v>0</v>
      </c>
      <c r="K895" s="3">
        <v>0</v>
      </c>
    </row>
    <row r="896" spans="3:11" s="34" customFormat="1" x14ac:dyDescent="0.25">
      <c r="C896" s="140"/>
      <c r="D896" s="147"/>
      <c r="E896" s="142"/>
      <c r="F896" s="153"/>
      <c r="G896" s="153"/>
      <c r="H896" s="69" t="s">
        <v>300</v>
      </c>
      <c r="I896" s="3">
        <v>0</v>
      </c>
      <c r="J896" s="3">
        <v>0</v>
      </c>
      <c r="K896" s="3">
        <v>0</v>
      </c>
    </row>
    <row r="897" spans="3:11" s="34" customFormat="1" x14ac:dyDescent="0.25">
      <c r="C897" s="140"/>
      <c r="D897" s="147"/>
      <c r="E897" s="142"/>
      <c r="F897" s="154"/>
      <c r="G897" s="154"/>
      <c r="H897" s="69" t="s">
        <v>190</v>
      </c>
      <c r="I897" s="3">
        <v>0</v>
      </c>
      <c r="J897" s="3">
        <v>0</v>
      </c>
      <c r="K897" s="3">
        <v>0</v>
      </c>
    </row>
    <row r="898" spans="3:11" s="34" customFormat="1" ht="16.5" customHeight="1" x14ac:dyDescent="0.25">
      <c r="C898" s="140" t="s">
        <v>705</v>
      </c>
      <c r="D898" s="147" t="s">
        <v>719</v>
      </c>
      <c r="E898" s="142" t="s">
        <v>413</v>
      </c>
      <c r="F898" s="152">
        <v>2023</v>
      </c>
      <c r="G898" s="152">
        <v>2023</v>
      </c>
      <c r="H898" s="69" t="s">
        <v>297</v>
      </c>
      <c r="I898" s="3">
        <v>0</v>
      </c>
      <c r="J898" s="3">
        <v>0</v>
      </c>
      <c r="K898" s="3">
        <f>K899+K900+K901+K902</f>
        <v>145</v>
      </c>
    </row>
    <row r="899" spans="3:11" s="34" customFormat="1" ht="15" customHeight="1" x14ac:dyDescent="0.25">
      <c r="C899" s="140"/>
      <c r="D899" s="147"/>
      <c r="E899" s="142"/>
      <c r="F899" s="153"/>
      <c r="G899" s="153"/>
      <c r="H899" s="69" t="s">
        <v>298</v>
      </c>
      <c r="I899" s="3">
        <v>0</v>
      </c>
      <c r="J899" s="3">
        <v>0</v>
      </c>
      <c r="K899" s="3">
        <v>145</v>
      </c>
    </row>
    <row r="900" spans="3:11" s="34" customFormat="1" x14ac:dyDescent="0.25">
      <c r="C900" s="140"/>
      <c r="D900" s="147"/>
      <c r="E900" s="142"/>
      <c r="F900" s="153"/>
      <c r="G900" s="153"/>
      <c r="H900" s="69" t="s">
        <v>299</v>
      </c>
      <c r="I900" s="3">
        <v>0</v>
      </c>
      <c r="J900" s="3">
        <v>0</v>
      </c>
      <c r="K900" s="3">
        <v>0</v>
      </c>
    </row>
    <row r="901" spans="3:11" s="34" customFormat="1" x14ac:dyDescent="0.25">
      <c r="C901" s="140"/>
      <c r="D901" s="147"/>
      <c r="E901" s="142"/>
      <c r="F901" s="153"/>
      <c r="G901" s="153"/>
      <c r="H901" s="69" t="s">
        <v>300</v>
      </c>
      <c r="I901" s="3">
        <v>0</v>
      </c>
      <c r="J901" s="3">
        <v>0</v>
      </c>
      <c r="K901" s="3">
        <v>0</v>
      </c>
    </row>
    <row r="902" spans="3:11" s="34" customFormat="1" x14ac:dyDescent="0.25">
      <c r="C902" s="140"/>
      <c r="D902" s="147"/>
      <c r="E902" s="142"/>
      <c r="F902" s="154"/>
      <c r="G902" s="154"/>
      <c r="H902" s="69" t="s">
        <v>190</v>
      </c>
      <c r="I902" s="3">
        <v>0</v>
      </c>
      <c r="J902" s="3">
        <v>0</v>
      </c>
      <c r="K902" s="3">
        <v>0</v>
      </c>
    </row>
    <row r="903" spans="3:11" s="34" customFormat="1" ht="15" customHeight="1" x14ac:dyDescent="0.25">
      <c r="C903" s="81" t="s">
        <v>142</v>
      </c>
      <c r="D903" s="192" t="s">
        <v>318</v>
      </c>
      <c r="E903" s="193" t="s">
        <v>187</v>
      </c>
      <c r="F903" s="193" t="s">
        <v>720</v>
      </c>
      <c r="G903" s="193" t="s">
        <v>721</v>
      </c>
      <c r="H903" s="2" t="s">
        <v>297</v>
      </c>
      <c r="I903" s="1">
        <f>I904+I905+I906+I907</f>
        <v>90</v>
      </c>
      <c r="J903" s="1">
        <f>J904+J905+J906+J907</f>
        <v>185</v>
      </c>
      <c r="K903" s="1">
        <f>K904+K905+K906+K907</f>
        <v>185</v>
      </c>
    </row>
    <row r="904" spans="3:11" s="34" customFormat="1" ht="13.5" customHeight="1" x14ac:dyDescent="0.25">
      <c r="C904" s="81"/>
      <c r="D904" s="192"/>
      <c r="E904" s="193"/>
      <c r="F904" s="193"/>
      <c r="G904" s="193"/>
      <c r="H904" s="2" t="s">
        <v>298</v>
      </c>
      <c r="I904" s="1">
        <f>I909+I914+I919+I924</f>
        <v>90</v>
      </c>
      <c r="J904" s="1">
        <f>J909+J914+J919+J924</f>
        <v>185</v>
      </c>
      <c r="K904" s="1">
        <f>K909+K914+K919+K924</f>
        <v>185</v>
      </c>
    </row>
    <row r="905" spans="3:11" s="34" customFormat="1" x14ac:dyDescent="0.25">
      <c r="C905" s="81"/>
      <c r="D905" s="192"/>
      <c r="E905" s="193"/>
      <c r="F905" s="193"/>
      <c r="G905" s="193"/>
      <c r="H905" s="2" t="s">
        <v>299</v>
      </c>
      <c r="I905" s="1">
        <v>0</v>
      </c>
      <c r="J905" s="1">
        <v>0</v>
      </c>
      <c r="K905" s="1">
        <v>0</v>
      </c>
    </row>
    <row r="906" spans="3:11" s="34" customFormat="1" x14ac:dyDescent="0.25">
      <c r="C906" s="81"/>
      <c r="D906" s="192"/>
      <c r="E906" s="193"/>
      <c r="F906" s="193"/>
      <c r="G906" s="193"/>
      <c r="H906" s="2" t="s">
        <v>300</v>
      </c>
      <c r="I906" s="1">
        <v>0</v>
      </c>
      <c r="J906" s="1">
        <v>0</v>
      </c>
      <c r="K906" s="1">
        <v>0</v>
      </c>
    </row>
    <row r="907" spans="3:11" s="34" customFormat="1" x14ac:dyDescent="0.25">
      <c r="C907" s="81"/>
      <c r="D907" s="192"/>
      <c r="E907" s="193"/>
      <c r="F907" s="193"/>
      <c r="G907" s="193"/>
      <c r="H907" s="2" t="s">
        <v>190</v>
      </c>
      <c r="I907" s="1">
        <v>0</v>
      </c>
      <c r="J907" s="1">
        <v>0</v>
      </c>
      <c r="K907" s="1">
        <v>0</v>
      </c>
    </row>
    <row r="908" spans="3:11" s="34" customFormat="1" ht="15" customHeight="1" x14ac:dyDescent="0.25">
      <c r="C908" s="81" t="s">
        <v>206</v>
      </c>
      <c r="D908" s="90" t="s">
        <v>10</v>
      </c>
      <c r="E908" s="127" t="s">
        <v>181</v>
      </c>
      <c r="F908" s="127">
        <v>2021</v>
      </c>
      <c r="G908" s="127">
        <v>2023</v>
      </c>
      <c r="H908" s="42" t="s">
        <v>297</v>
      </c>
      <c r="I908" s="1">
        <f>I909+I910+I911+I912</f>
        <v>0</v>
      </c>
      <c r="J908" s="1">
        <f>J909+J910+J911+J912</f>
        <v>85</v>
      </c>
      <c r="K908" s="1">
        <f>K909+K910+K911+K912</f>
        <v>85</v>
      </c>
    </row>
    <row r="909" spans="3:11" s="34" customFormat="1" ht="15.75" customHeight="1" x14ac:dyDescent="0.25">
      <c r="C909" s="81"/>
      <c r="D909" s="90"/>
      <c r="E909" s="127"/>
      <c r="F909" s="127"/>
      <c r="G909" s="127"/>
      <c r="H909" s="42" t="s">
        <v>284</v>
      </c>
      <c r="I909" s="1">
        <v>0</v>
      </c>
      <c r="J909" s="1">
        <v>85</v>
      </c>
      <c r="K909" s="1">
        <v>85</v>
      </c>
    </row>
    <row r="910" spans="3:11" s="34" customFormat="1" ht="17.25" customHeight="1" x14ac:dyDescent="0.25">
      <c r="C910" s="81"/>
      <c r="D910" s="90"/>
      <c r="E910" s="127"/>
      <c r="F910" s="127"/>
      <c r="G910" s="127"/>
      <c r="H910" s="42" t="s">
        <v>299</v>
      </c>
      <c r="I910" s="1">
        <v>0</v>
      </c>
      <c r="J910" s="1">
        <v>0</v>
      </c>
      <c r="K910" s="1">
        <v>0</v>
      </c>
    </row>
    <row r="911" spans="3:11" s="40" customFormat="1" ht="15.75" customHeight="1" x14ac:dyDescent="0.25">
      <c r="C911" s="81"/>
      <c r="D911" s="90"/>
      <c r="E911" s="127"/>
      <c r="F911" s="127"/>
      <c r="G911" s="127"/>
      <c r="H911" s="42" t="s">
        <v>300</v>
      </c>
      <c r="I911" s="1">
        <v>0</v>
      </c>
      <c r="J911" s="1">
        <v>0</v>
      </c>
      <c r="K911" s="1">
        <v>0</v>
      </c>
    </row>
    <row r="912" spans="3:11" s="40" customFormat="1" ht="46.5" customHeight="1" x14ac:dyDescent="0.25">
      <c r="C912" s="81"/>
      <c r="D912" s="90"/>
      <c r="E912" s="127"/>
      <c r="F912" s="127"/>
      <c r="G912" s="127"/>
      <c r="H912" s="42" t="s">
        <v>190</v>
      </c>
      <c r="I912" s="1">
        <v>0</v>
      </c>
      <c r="J912" s="1">
        <v>0</v>
      </c>
      <c r="K912" s="1">
        <v>0</v>
      </c>
    </row>
    <row r="913" spans="3:11" s="34" customFormat="1" ht="15" customHeight="1" x14ac:dyDescent="0.25">
      <c r="C913" s="81" t="s">
        <v>144</v>
      </c>
      <c r="D913" s="90" t="s">
        <v>38</v>
      </c>
      <c r="E913" s="127" t="s">
        <v>319</v>
      </c>
      <c r="F913" s="127">
        <v>2021</v>
      </c>
      <c r="G913" s="127">
        <v>2023</v>
      </c>
      <c r="H913" s="2" t="s">
        <v>143</v>
      </c>
      <c r="I913" s="1">
        <f>I914+I915+I916+I917</f>
        <v>18</v>
      </c>
      <c r="J913" s="1">
        <f>J914+J915+J916+J917</f>
        <v>20</v>
      </c>
      <c r="K913" s="1">
        <f>K914+K915+K916+K917</f>
        <v>20</v>
      </c>
    </row>
    <row r="914" spans="3:11" s="34" customFormat="1" ht="16.5" customHeight="1" x14ac:dyDescent="0.25">
      <c r="C914" s="81"/>
      <c r="D914" s="90"/>
      <c r="E914" s="127"/>
      <c r="F914" s="127"/>
      <c r="G914" s="127"/>
      <c r="H914" s="2" t="s">
        <v>298</v>
      </c>
      <c r="I914" s="1">
        <v>18</v>
      </c>
      <c r="J914" s="1">
        <v>20</v>
      </c>
      <c r="K914" s="1">
        <v>20</v>
      </c>
    </row>
    <row r="915" spans="3:11" s="34" customFormat="1" ht="18" customHeight="1" x14ac:dyDescent="0.25">
      <c r="C915" s="81"/>
      <c r="D915" s="90"/>
      <c r="E915" s="127"/>
      <c r="F915" s="127"/>
      <c r="G915" s="127"/>
      <c r="H915" s="2" t="s">
        <v>299</v>
      </c>
      <c r="I915" s="1">
        <v>0</v>
      </c>
      <c r="J915" s="1">
        <v>0</v>
      </c>
      <c r="K915" s="1">
        <v>0</v>
      </c>
    </row>
    <row r="916" spans="3:11" s="34" customFormat="1" x14ac:dyDescent="0.25">
      <c r="C916" s="81"/>
      <c r="D916" s="90"/>
      <c r="E916" s="127"/>
      <c r="F916" s="127"/>
      <c r="G916" s="127"/>
      <c r="H916" s="2" t="s">
        <v>300</v>
      </c>
      <c r="I916" s="1">
        <v>0</v>
      </c>
      <c r="J916" s="1">
        <v>0</v>
      </c>
      <c r="K916" s="1">
        <v>0</v>
      </c>
    </row>
    <row r="917" spans="3:11" s="34" customFormat="1" ht="16.5" customHeight="1" x14ac:dyDescent="0.25">
      <c r="C917" s="81"/>
      <c r="D917" s="90"/>
      <c r="E917" s="127"/>
      <c r="F917" s="127"/>
      <c r="G917" s="127"/>
      <c r="H917" s="2" t="s">
        <v>190</v>
      </c>
      <c r="I917" s="1">
        <v>0</v>
      </c>
      <c r="J917" s="1">
        <v>0</v>
      </c>
      <c r="K917" s="1">
        <v>0</v>
      </c>
    </row>
    <row r="918" spans="3:11" s="34" customFormat="1" ht="15" customHeight="1" x14ac:dyDescent="0.25">
      <c r="C918" s="81" t="s">
        <v>419</v>
      </c>
      <c r="D918" s="97" t="s">
        <v>427</v>
      </c>
      <c r="E918" s="103" t="s">
        <v>319</v>
      </c>
      <c r="F918" s="127">
        <v>2021</v>
      </c>
      <c r="G918" s="127">
        <v>2023</v>
      </c>
      <c r="H918" s="2" t="s">
        <v>297</v>
      </c>
      <c r="I918" s="1">
        <f>I919+I920+I921+I922</f>
        <v>36</v>
      </c>
      <c r="J918" s="1">
        <f>J919+J920+J921+J922</f>
        <v>40</v>
      </c>
      <c r="K918" s="1">
        <f>K919+K920+K921+K922</f>
        <v>40</v>
      </c>
    </row>
    <row r="919" spans="3:11" s="34" customFormat="1" ht="18.75" customHeight="1" x14ac:dyDescent="0.25">
      <c r="C919" s="81"/>
      <c r="D919" s="98"/>
      <c r="E919" s="104"/>
      <c r="F919" s="127"/>
      <c r="G919" s="127"/>
      <c r="H919" s="66" t="s">
        <v>298</v>
      </c>
      <c r="I919" s="1">
        <v>36</v>
      </c>
      <c r="J919" s="1">
        <v>40</v>
      </c>
      <c r="K919" s="1">
        <v>40</v>
      </c>
    </row>
    <row r="920" spans="3:11" s="34" customFormat="1" x14ac:dyDescent="0.25">
      <c r="C920" s="81"/>
      <c r="D920" s="98"/>
      <c r="E920" s="104"/>
      <c r="F920" s="127"/>
      <c r="G920" s="127"/>
      <c r="H920" s="2" t="s">
        <v>299</v>
      </c>
      <c r="I920" s="1">
        <v>0</v>
      </c>
      <c r="J920" s="1">
        <v>0</v>
      </c>
      <c r="K920" s="1">
        <v>0</v>
      </c>
    </row>
    <row r="921" spans="3:11" s="34" customFormat="1" x14ac:dyDescent="0.25">
      <c r="C921" s="81"/>
      <c r="D921" s="98"/>
      <c r="E921" s="104"/>
      <c r="F921" s="127"/>
      <c r="G921" s="127"/>
      <c r="H921" s="2" t="s">
        <v>300</v>
      </c>
      <c r="I921" s="1">
        <v>0</v>
      </c>
      <c r="J921" s="1">
        <v>0</v>
      </c>
      <c r="K921" s="1">
        <v>0</v>
      </c>
    </row>
    <row r="922" spans="3:11" s="34" customFormat="1" x14ac:dyDescent="0.25">
      <c r="C922" s="81"/>
      <c r="D922" s="99"/>
      <c r="E922" s="105"/>
      <c r="F922" s="127"/>
      <c r="G922" s="127"/>
      <c r="H922" s="2" t="s">
        <v>190</v>
      </c>
      <c r="I922" s="1">
        <v>0</v>
      </c>
      <c r="J922" s="1">
        <v>0</v>
      </c>
      <c r="K922" s="1">
        <v>0</v>
      </c>
    </row>
    <row r="923" spans="3:11" s="34" customFormat="1" ht="15" customHeight="1" x14ac:dyDescent="0.25">
      <c r="C923" s="94" t="s">
        <v>420</v>
      </c>
      <c r="D923" s="97" t="s">
        <v>428</v>
      </c>
      <c r="E923" s="103" t="s">
        <v>319</v>
      </c>
      <c r="F923" s="127">
        <v>2021</v>
      </c>
      <c r="G923" s="127">
        <v>2023</v>
      </c>
      <c r="H923" s="2" t="s">
        <v>297</v>
      </c>
      <c r="I923" s="1">
        <f>I924+I925+I926+I927</f>
        <v>36</v>
      </c>
      <c r="J923" s="1">
        <f>J924+J925+J926+J927</f>
        <v>40</v>
      </c>
      <c r="K923" s="1">
        <f>K924+K925+K926+K927</f>
        <v>40</v>
      </c>
    </row>
    <row r="924" spans="3:11" s="34" customFormat="1" ht="17.25" customHeight="1" x14ac:dyDescent="0.25">
      <c r="C924" s="95"/>
      <c r="D924" s="98"/>
      <c r="E924" s="104"/>
      <c r="F924" s="127"/>
      <c r="G924" s="127"/>
      <c r="H924" s="2" t="s">
        <v>298</v>
      </c>
      <c r="I924" s="1">
        <v>36</v>
      </c>
      <c r="J924" s="1">
        <v>40</v>
      </c>
      <c r="K924" s="1">
        <v>40</v>
      </c>
    </row>
    <row r="925" spans="3:11" s="34" customFormat="1" ht="15.75" customHeight="1" x14ac:dyDescent="0.25">
      <c r="C925" s="95"/>
      <c r="D925" s="98"/>
      <c r="E925" s="104"/>
      <c r="F925" s="127"/>
      <c r="G925" s="127"/>
      <c r="H925" s="2" t="s">
        <v>299</v>
      </c>
      <c r="I925" s="1">
        <v>0</v>
      </c>
      <c r="J925" s="1">
        <v>0</v>
      </c>
      <c r="K925" s="1">
        <v>0</v>
      </c>
    </row>
    <row r="926" spans="3:11" s="34" customFormat="1" ht="19.5" customHeight="1" x14ac:dyDescent="0.25">
      <c r="C926" s="95"/>
      <c r="D926" s="98"/>
      <c r="E926" s="104"/>
      <c r="F926" s="127"/>
      <c r="G926" s="127"/>
      <c r="H926" s="2" t="s">
        <v>300</v>
      </c>
      <c r="I926" s="1">
        <v>0</v>
      </c>
      <c r="J926" s="1">
        <v>0</v>
      </c>
      <c r="K926" s="1">
        <v>0</v>
      </c>
    </row>
    <row r="927" spans="3:11" s="34" customFormat="1" ht="19.5" customHeight="1" x14ac:dyDescent="0.25">
      <c r="C927" s="96"/>
      <c r="D927" s="99"/>
      <c r="E927" s="105"/>
      <c r="F927" s="127"/>
      <c r="G927" s="127"/>
      <c r="H927" s="2" t="s">
        <v>190</v>
      </c>
      <c r="I927" s="1">
        <v>0</v>
      </c>
      <c r="J927" s="1">
        <v>0</v>
      </c>
      <c r="K927" s="1">
        <v>0</v>
      </c>
    </row>
    <row r="928" spans="3:11" s="34" customFormat="1" ht="15" hidden="1" customHeight="1" x14ac:dyDescent="0.25">
      <c r="C928" s="94" t="s">
        <v>17</v>
      </c>
      <c r="D928" s="97" t="s">
        <v>100</v>
      </c>
      <c r="E928" s="103" t="s">
        <v>265</v>
      </c>
      <c r="F928" s="103">
        <v>2020</v>
      </c>
      <c r="G928" s="127">
        <v>2020</v>
      </c>
      <c r="H928" s="2" t="s">
        <v>297</v>
      </c>
      <c r="I928" s="1">
        <f>I929+I930+I931+I932</f>
        <v>0</v>
      </c>
      <c r="J928" s="1">
        <v>0</v>
      </c>
      <c r="K928" s="1">
        <f>K929+K930+K931+K932</f>
        <v>0</v>
      </c>
    </row>
    <row r="929" spans="3:11" s="34" customFormat="1" ht="17.25" hidden="1" customHeight="1" x14ac:dyDescent="0.25">
      <c r="C929" s="95"/>
      <c r="D929" s="98"/>
      <c r="E929" s="104"/>
      <c r="F929" s="104"/>
      <c r="G929" s="127"/>
      <c r="H929" s="2" t="s">
        <v>298</v>
      </c>
      <c r="I929" s="1">
        <v>0</v>
      </c>
      <c r="J929" s="1">
        <v>0</v>
      </c>
      <c r="K929" s="1">
        <v>0</v>
      </c>
    </row>
    <row r="930" spans="3:11" s="34" customFormat="1" ht="19.5" hidden="1" customHeight="1" x14ac:dyDescent="0.25">
      <c r="C930" s="95"/>
      <c r="D930" s="98"/>
      <c r="E930" s="104"/>
      <c r="F930" s="104"/>
      <c r="G930" s="127"/>
      <c r="H930" s="2" t="s">
        <v>299</v>
      </c>
      <c r="I930" s="1">
        <v>0</v>
      </c>
      <c r="J930" s="1">
        <v>0</v>
      </c>
      <c r="K930" s="1">
        <v>0</v>
      </c>
    </row>
    <row r="931" spans="3:11" s="34" customFormat="1" ht="19.5" hidden="1" customHeight="1" x14ac:dyDescent="0.25">
      <c r="C931" s="95"/>
      <c r="D931" s="98"/>
      <c r="E931" s="104"/>
      <c r="F931" s="104"/>
      <c r="G931" s="127"/>
      <c r="H931" s="2" t="s">
        <v>300</v>
      </c>
      <c r="I931" s="1">
        <v>0</v>
      </c>
      <c r="J931" s="1">
        <v>0</v>
      </c>
      <c r="K931" s="1">
        <v>0</v>
      </c>
    </row>
    <row r="932" spans="3:11" s="34" customFormat="1" ht="19.5" hidden="1" customHeight="1" x14ac:dyDescent="0.25">
      <c r="C932" s="96"/>
      <c r="D932" s="99"/>
      <c r="E932" s="105"/>
      <c r="F932" s="105"/>
      <c r="G932" s="127"/>
      <c r="H932" s="2" t="s">
        <v>190</v>
      </c>
      <c r="I932" s="1">
        <v>0</v>
      </c>
      <c r="J932" s="1">
        <v>0</v>
      </c>
      <c r="K932" s="1">
        <v>0</v>
      </c>
    </row>
    <row r="933" spans="3:11" s="33" customFormat="1" ht="15" customHeight="1" x14ac:dyDescent="0.25">
      <c r="C933" s="163" t="s">
        <v>149</v>
      </c>
      <c r="D933" s="110" t="s">
        <v>158</v>
      </c>
      <c r="E933" s="137" t="s">
        <v>224</v>
      </c>
      <c r="F933" s="137">
        <v>2021</v>
      </c>
      <c r="G933" s="137">
        <v>2023</v>
      </c>
      <c r="H933" s="17" t="s">
        <v>297</v>
      </c>
      <c r="I933" s="16">
        <f>I934+I935+I936+I937</f>
        <v>1715228.2999999998</v>
      </c>
      <c r="J933" s="16">
        <f>J934+J935+J936+J937</f>
        <v>1644927.3</v>
      </c>
      <c r="K933" s="16">
        <f>K934+K935+K936+K937</f>
        <v>1652950</v>
      </c>
    </row>
    <row r="934" spans="3:11" s="33" customFormat="1" ht="15.75" customHeight="1" x14ac:dyDescent="0.25">
      <c r="C934" s="164"/>
      <c r="D934" s="111"/>
      <c r="E934" s="138"/>
      <c r="F934" s="138"/>
      <c r="G934" s="138"/>
      <c r="H934" s="17" t="s">
        <v>298</v>
      </c>
      <c r="I934" s="16">
        <f t="shared" ref="I934:K937" si="77">I939+I944+I949+I954+I959</f>
        <v>784450.4</v>
      </c>
      <c r="J934" s="16">
        <f t="shared" si="77"/>
        <v>733471</v>
      </c>
      <c r="K934" s="16">
        <f t="shared" si="77"/>
        <v>733655.4</v>
      </c>
    </row>
    <row r="935" spans="3:11" s="33" customFormat="1" x14ac:dyDescent="0.25">
      <c r="C935" s="164"/>
      <c r="D935" s="111"/>
      <c r="E935" s="138"/>
      <c r="F935" s="138"/>
      <c r="G935" s="138"/>
      <c r="H935" s="17" t="s">
        <v>299</v>
      </c>
      <c r="I935" s="16">
        <f t="shared" si="77"/>
        <v>0</v>
      </c>
      <c r="J935" s="16">
        <f t="shared" si="77"/>
        <v>0</v>
      </c>
      <c r="K935" s="16">
        <f t="shared" si="77"/>
        <v>0</v>
      </c>
    </row>
    <row r="936" spans="3:11" s="33" customFormat="1" x14ac:dyDescent="0.25">
      <c r="C936" s="164"/>
      <c r="D936" s="111"/>
      <c r="E936" s="138"/>
      <c r="F936" s="138"/>
      <c r="G936" s="138"/>
      <c r="H936" s="17" t="s">
        <v>300</v>
      </c>
      <c r="I936" s="16">
        <f t="shared" si="77"/>
        <v>910335.5</v>
      </c>
      <c r="J936" s="16">
        <f t="shared" si="77"/>
        <v>889991.8</v>
      </c>
      <c r="K936" s="16">
        <f t="shared" si="77"/>
        <v>896756.9</v>
      </c>
    </row>
    <row r="937" spans="3:11" s="33" customFormat="1" ht="28.5" x14ac:dyDescent="0.25">
      <c r="C937" s="165"/>
      <c r="D937" s="112"/>
      <c r="E937" s="139"/>
      <c r="F937" s="139"/>
      <c r="G937" s="139"/>
      <c r="H937" s="17" t="s">
        <v>190</v>
      </c>
      <c r="I937" s="16">
        <f>I942+I947+I952+I957+I962</f>
        <v>20442.400000000001</v>
      </c>
      <c r="J937" s="16">
        <f t="shared" si="77"/>
        <v>21464.5</v>
      </c>
      <c r="K937" s="16">
        <f t="shared" si="77"/>
        <v>22537.7</v>
      </c>
    </row>
    <row r="938" spans="3:11" s="34" customFormat="1" ht="15" customHeight="1" x14ac:dyDescent="0.25">
      <c r="C938" s="94" t="s">
        <v>159</v>
      </c>
      <c r="D938" s="97" t="s">
        <v>86</v>
      </c>
      <c r="E938" s="103" t="s">
        <v>187</v>
      </c>
      <c r="F938" s="103">
        <v>2021</v>
      </c>
      <c r="G938" s="103">
        <v>2023</v>
      </c>
      <c r="H938" s="2" t="s">
        <v>297</v>
      </c>
      <c r="I938" s="1">
        <f>I939+I940+I941+I942</f>
        <v>1699639.5</v>
      </c>
      <c r="J938" s="1">
        <f>J939+J940+J941+J942</f>
        <v>1627768.9</v>
      </c>
      <c r="K938" s="1">
        <f>K939+K940+K941+K942</f>
        <v>1635607.2</v>
      </c>
    </row>
    <row r="939" spans="3:11" s="34" customFormat="1" x14ac:dyDescent="0.25">
      <c r="C939" s="95"/>
      <c r="D939" s="98"/>
      <c r="E939" s="104"/>
      <c r="F939" s="104"/>
      <c r="G939" s="104"/>
      <c r="H939" s="2" t="s">
        <v>298</v>
      </c>
      <c r="I939" s="1">
        <v>768861.6</v>
      </c>
      <c r="J939" s="1">
        <v>716312.6</v>
      </c>
      <c r="K939" s="1">
        <v>716312.6</v>
      </c>
    </row>
    <row r="940" spans="3:11" s="34" customFormat="1" x14ac:dyDescent="0.25">
      <c r="C940" s="95"/>
      <c r="D940" s="98"/>
      <c r="E940" s="104"/>
      <c r="F940" s="104"/>
      <c r="G940" s="104"/>
      <c r="H940" s="2" t="s">
        <v>299</v>
      </c>
      <c r="I940" s="1">
        <v>0</v>
      </c>
      <c r="J940" s="1"/>
      <c r="K940" s="1">
        <v>0</v>
      </c>
    </row>
    <row r="941" spans="3:11" s="34" customFormat="1" x14ac:dyDescent="0.25">
      <c r="C941" s="95"/>
      <c r="D941" s="98"/>
      <c r="E941" s="104"/>
      <c r="F941" s="104"/>
      <c r="G941" s="104"/>
      <c r="H941" s="2" t="s">
        <v>300</v>
      </c>
      <c r="I941" s="1">
        <v>910335.5</v>
      </c>
      <c r="J941" s="1">
        <v>889991.8</v>
      </c>
      <c r="K941" s="1">
        <v>896756.9</v>
      </c>
    </row>
    <row r="942" spans="3:11" s="34" customFormat="1" ht="19.5" customHeight="1" x14ac:dyDescent="0.25">
      <c r="C942" s="96"/>
      <c r="D942" s="99"/>
      <c r="E942" s="105"/>
      <c r="F942" s="105"/>
      <c r="G942" s="105"/>
      <c r="H942" s="2" t="s">
        <v>190</v>
      </c>
      <c r="I942" s="1">
        <v>20442.400000000001</v>
      </c>
      <c r="J942" s="1">
        <v>21464.5</v>
      </c>
      <c r="K942" s="1">
        <v>22537.7</v>
      </c>
    </row>
    <row r="943" spans="3:11" s="34" customFormat="1" ht="15" hidden="1" customHeight="1" x14ac:dyDescent="0.25">
      <c r="C943" s="94" t="s">
        <v>160</v>
      </c>
      <c r="D943" s="97" t="s">
        <v>161</v>
      </c>
      <c r="E943" s="103" t="s">
        <v>187</v>
      </c>
      <c r="F943" s="103"/>
      <c r="G943" s="103"/>
      <c r="H943" s="2" t="s">
        <v>297</v>
      </c>
      <c r="I943" s="1">
        <f>I944+I945+I946+I947</f>
        <v>0</v>
      </c>
      <c r="J943" s="1">
        <f>J944+J945+J946+J947</f>
        <v>0</v>
      </c>
      <c r="K943" s="1">
        <f>K944+K945+K946+K947</f>
        <v>0</v>
      </c>
    </row>
    <row r="944" spans="3:11" s="34" customFormat="1" ht="18.75" hidden="1" customHeight="1" x14ac:dyDescent="0.25">
      <c r="C944" s="95"/>
      <c r="D944" s="98"/>
      <c r="E944" s="104"/>
      <c r="F944" s="104"/>
      <c r="G944" s="104"/>
      <c r="H944" s="2" t="s">
        <v>298</v>
      </c>
      <c r="I944" s="1">
        <v>0</v>
      </c>
      <c r="J944" s="1">
        <v>0</v>
      </c>
      <c r="K944" s="1">
        <v>0</v>
      </c>
    </row>
    <row r="945" spans="3:11" s="34" customFormat="1" ht="16.5" hidden="1" customHeight="1" x14ac:dyDescent="0.25">
      <c r="C945" s="95"/>
      <c r="D945" s="98"/>
      <c r="E945" s="104"/>
      <c r="F945" s="104"/>
      <c r="G945" s="104"/>
      <c r="H945" s="2" t="s">
        <v>299</v>
      </c>
      <c r="I945" s="1">
        <v>0</v>
      </c>
      <c r="J945" s="1">
        <v>0</v>
      </c>
      <c r="K945" s="1">
        <v>0</v>
      </c>
    </row>
    <row r="946" spans="3:11" s="34" customFormat="1" hidden="1" x14ac:dyDescent="0.25">
      <c r="C946" s="95"/>
      <c r="D946" s="98"/>
      <c r="E946" s="104"/>
      <c r="F946" s="104"/>
      <c r="G946" s="104"/>
      <c r="H946" s="2" t="s">
        <v>300</v>
      </c>
      <c r="I946" s="1">
        <v>0</v>
      </c>
      <c r="J946" s="1">
        <v>0</v>
      </c>
      <c r="K946" s="1">
        <v>0</v>
      </c>
    </row>
    <row r="947" spans="3:11" s="34" customFormat="1" hidden="1" x14ac:dyDescent="0.25">
      <c r="C947" s="96"/>
      <c r="D947" s="99"/>
      <c r="E947" s="105"/>
      <c r="F947" s="105"/>
      <c r="G947" s="105"/>
      <c r="H947" s="2" t="s">
        <v>190</v>
      </c>
      <c r="I947" s="1">
        <v>0</v>
      </c>
      <c r="J947" s="1">
        <v>0</v>
      </c>
      <c r="K947" s="1">
        <v>0</v>
      </c>
    </row>
    <row r="948" spans="3:11" s="34" customFormat="1" ht="15" hidden="1" customHeight="1" x14ac:dyDescent="0.25">
      <c r="C948" s="94" t="s">
        <v>162</v>
      </c>
      <c r="D948" s="97" t="s">
        <v>163</v>
      </c>
      <c r="E948" s="103" t="s">
        <v>187</v>
      </c>
      <c r="F948" s="103"/>
      <c r="G948" s="103"/>
      <c r="H948" s="2" t="s">
        <v>297</v>
      </c>
      <c r="I948" s="1">
        <f>0</f>
        <v>0</v>
      </c>
      <c r="J948" s="1">
        <f>0</f>
        <v>0</v>
      </c>
      <c r="K948" s="1">
        <f>0</f>
        <v>0</v>
      </c>
    </row>
    <row r="949" spans="3:11" s="34" customFormat="1" ht="18" hidden="1" customHeight="1" x14ac:dyDescent="0.25">
      <c r="C949" s="95"/>
      <c r="D949" s="98"/>
      <c r="E949" s="104"/>
      <c r="F949" s="104"/>
      <c r="G949" s="104"/>
      <c r="H949" s="2" t="s">
        <v>298</v>
      </c>
      <c r="I949" s="1">
        <f>0</f>
        <v>0</v>
      </c>
      <c r="J949" s="1">
        <f>0</f>
        <v>0</v>
      </c>
      <c r="K949" s="1">
        <f>0</f>
        <v>0</v>
      </c>
    </row>
    <row r="950" spans="3:11" s="34" customFormat="1" ht="17.25" hidden="1" customHeight="1" x14ac:dyDescent="0.25">
      <c r="C950" s="95"/>
      <c r="D950" s="98"/>
      <c r="E950" s="104"/>
      <c r="F950" s="104"/>
      <c r="G950" s="104"/>
      <c r="H950" s="2" t="s">
        <v>299</v>
      </c>
      <c r="I950" s="1">
        <f>0</f>
        <v>0</v>
      </c>
      <c r="J950" s="1">
        <f>0</f>
        <v>0</v>
      </c>
      <c r="K950" s="1">
        <f>0</f>
        <v>0</v>
      </c>
    </row>
    <row r="951" spans="3:11" s="34" customFormat="1" ht="20.25" hidden="1" customHeight="1" x14ac:dyDescent="0.25">
      <c r="C951" s="95"/>
      <c r="D951" s="98"/>
      <c r="E951" s="104"/>
      <c r="F951" s="104"/>
      <c r="G951" s="104"/>
      <c r="H951" s="2" t="s">
        <v>300</v>
      </c>
      <c r="I951" s="1">
        <f>0</f>
        <v>0</v>
      </c>
      <c r="J951" s="1">
        <f>0</f>
        <v>0</v>
      </c>
      <c r="K951" s="1">
        <f>0</f>
        <v>0</v>
      </c>
    </row>
    <row r="952" spans="3:11" s="34" customFormat="1" ht="39" hidden="1" customHeight="1" x14ac:dyDescent="0.25">
      <c r="C952" s="96"/>
      <c r="D952" s="99"/>
      <c r="E952" s="105"/>
      <c r="F952" s="105"/>
      <c r="G952" s="105"/>
      <c r="H952" s="2" t="s">
        <v>190</v>
      </c>
      <c r="I952" s="1">
        <f>0</f>
        <v>0</v>
      </c>
      <c r="J952" s="1">
        <f>0</f>
        <v>0</v>
      </c>
      <c r="K952" s="1">
        <f>0</f>
        <v>0</v>
      </c>
    </row>
    <row r="953" spans="3:11" s="34" customFormat="1" ht="15" hidden="1" customHeight="1" x14ac:dyDescent="0.25">
      <c r="C953" s="94" t="s">
        <v>145</v>
      </c>
      <c r="D953" s="97" t="s">
        <v>146</v>
      </c>
      <c r="E953" s="103" t="s">
        <v>187</v>
      </c>
      <c r="F953" s="103"/>
      <c r="G953" s="97"/>
      <c r="H953" s="2" t="s">
        <v>297</v>
      </c>
      <c r="I953" s="1">
        <f>0</f>
        <v>0</v>
      </c>
      <c r="J953" s="1">
        <f>0</f>
        <v>0</v>
      </c>
      <c r="K953" s="1">
        <f>0</f>
        <v>0</v>
      </c>
    </row>
    <row r="954" spans="3:11" s="34" customFormat="1" ht="16.5" hidden="1" customHeight="1" x14ac:dyDescent="0.25">
      <c r="C954" s="95"/>
      <c r="D954" s="98"/>
      <c r="E954" s="104"/>
      <c r="F954" s="104"/>
      <c r="G954" s="98"/>
      <c r="H954" s="2" t="s">
        <v>298</v>
      </c>
      <c r="I954" s="1">
        <f>0</f>
        <v>0</v>
      </c>
      <c r="J954" s="1">
        <f>0</f>
        <v>0</v>
      </c>
      <c r="K954" s="1">
        <f>0</f>
        <v>0</v>
      </c>
    </row>
    <row r="955" spans="3:11" s="34" customFormat="1" ht="14.25" hidden="1" customHeight="1" x14ac:dyDescent="0.25">
      <c r="C955" s="95"/>
      <c r="D955" s="98"/>
      <c r="E955" s="104"/>
      <c r="F955" s="104"/>
      <c r="G955" s="98"/>
      <c r="H955" s="2" t="s">
        <v>299</v>
      </c>
      <c r="I955" s="1">
        <f>0</f>
        <v>0</v>
      </c>
      <c r="J955" s="1">
        <f>0</f>
        <v>0</v>
      </c>
      <c r="K955" s="1">
        <f>0</f>
        <v>0</v>
      </c>
    </row>
    <row r="956" spans="3:11" s="34" customFormat="1" hidden="1" x14ac:dyDescent="0.25">
      <c r="C956" s="95"/>
      <c r="D956" s="98"/>
      <c r="E956" s="104"/>
      <c r="F956" s="104"/>
      <c r="G956" s="98"/>
      <c r="H956" s="2" t="s">
        <v>300</v>
      </c>
      <c r="I956" s="1">
        <f>0</f>
        <v>0</v>
      </c>
      <c r="J956" s="1">
        <f>0</f>
        <v>0</v>
      </c>
      <c r="K956" s="1">
        <f>0</f>
        <v>0</v>
      </c>
    </row>
    <row r="957" spans="3:11" s="34" customFormat="1" ht="17.25" hidden="1" customHeight="1" x14ac:dyDescent="0.25">
      <c r="C957" s="96"/>
      <c r="D957" s="99"/>
      <c r="E957" s="105"/>
      <c r="F957" s="105"/>
      <c r="G957" s="99"/>
      <c r="H957" s="2" t="s">
        <v>190</v>
      </c>
      <c r="I957" s="1">
        <f>0</f>
        <v>0</v>
      </c>
      <c r="J957" s="1">
        <f>0</f>
        <v>0</v>
      </c>
      <c r="K957" s="1">
        <f>0</f>
        <v>0</v>
      </c>
    </row>
    <row r="958" spans="3:11" s="34" customFormat="1" ht="15" customHeight="1" x14ac:dyDescent="0.25">
      <c r="C958" s="94" t="s">
        <v>927</v>
      </c>
      <c r="D958" s="97" t="s">
        <v>148</v>
      </c>
      <c r="E958" s="103" t="s">
        <v>187</v>
      </c>
      <c r="F958" s="103">
        <v>2021</v>
      </c>
      <c r="G958" s="103">
        <v>2023</v>
      </c>
      <c r="H958" s="2" t="s">
        <v>297</v>
      </c>
      <c r="I958" s="1">
        <f>I959+I961+I960+I962</f>
        <v>15588.8</v>
      </c>
      <c r="J958" s="1">
        <f>J959+J961+J960+J962</f>
        <v>17158.400000000001</v>
      </c>
      <c r="K958" s="1">
        <f>K959+K961+K960+K962</f>
        <v>17342.8</v>
      </c>
    </row>
    <row r="959" spans="3:11" s="34" customFormat="1" ht="15.75" customHeight="1" x14ac:dyDescent="0.25">
      <c r="C959" s="95"/>
      <c r="D959" s="98"/>
      <c r="E959" s="104"/>
      <c r="F959" s="104"/>
      <c r="G959" s="104"/>
      <c r="H959" s="2" t="s">
        <v>284</v>
      </c>
      <c r="I959" s="1">
        <v>15588.8</v>
      </c>
      <c r="J959" s="1">
        <v>17158.400000000001</v>
      </c>
      <c r="K959" s="1">
        <v>17342.8</v>
      </c>
    </row>
    <row r="960" spans="3:11" s="34" customFormat="1" ht="16.5" customHeight="1" x14ac:dyDescent="0.25">
      <c r="C960" s="95"/>
      <c r="D960" s="98"/>
      <c r="E960" s="104"/>
      <c r="F960" s="104"/>
      <c r="G960" s="104"/>
      <c r="H960" s="2" t="s">
        <v>299</v>
      </c>
      <c r="I960" s="1">
        <v>0</v>
      </c>
      <c r="J960" s="1">
        <v>0</v>
      </c>
      <c r="K960" s="1">
        <v>0</v>
      </c>
    </row>
    <row r="961" spans="3:11" s="34" customFormat="1" x14ac:dyDescent="0.25">
      <c r="C961" s="95"/>
      <c r="D961" s="98"/>
      <c r="E961" s="104"/>
      <c r="F961" s="104"/>
      <c r="G961" s="104"/>
      <c r="H961" s="2" t="s">
        <v>188</v>
      </c>
      <c r="I961" s="1">
        <v>0</v>
      </c>
      <c r="J961" s="1">
        <v>0</v>
      </c>
      <c r="K961" s="1">
        <v>0</v>
      </c>
    </row>
    <row r="962" spans="3:11" s="34" customFormat="1" ht="18.75" customHeight="1" x14ac:dyDescent="0.25">
      <c r="C962" s="96"/>
      <c r="D962" s="99"/>
      <c r="E962" s="105"/>
      <c r="F962" s="105"/>
      <c r="G962" s="105"/>
      <c r="H962" s="2" t="s">
        <v>190</v>
      </c>
      <c r="I962" s="1">
        <v>0</v>
      </c>
      <c r="J962" s="1">
        <v>0</v>
      </c>
      <c r="K962" s="1">
        <v>0</v>
      </c>
    </row>
    <row r="963" spans="3:11" s="33" customFormat="1" ht="17.25" customHeight="1" x14ac:dyDescent="0.25">
      <c r="C963" s="163" t="s">
        <v>207</v>
      </c>
      <c r="D963" s="110" t="s">
        <v>225</v>
      </c>
      <c r="E963" s="137" t="s">
        <v>187</v>
      </c>
      <c r="F963" s="137">
        <v>2021</v>
      </c>
      <c r="G963" s="137">
        <v>2023</v>
      </c>
      <c r="H963" s="17" t="s">
        <v>297</v>
      </c>
      <c r="I963" s="16">
        <f>I964+I965+I966+I967</f>
        <v>1606327.9000000001</v>
      </c>
      <c r="J963" s="16">
        <f>J964+J965+J966+J967</f>
        <v>1517332.7</v>
      </c>
      <c r="K963" s="16">
        <f>K964+K965+K966+K967</f>
        <v>1518369</v>
      </c>
    </row>
    <row r="964" spans="3:11" s="33" customFormat="1" ht="17.25" customHeight="1" x14ac:dyDescent="0.25">
      <c r="C964" s="164"/>
      <c r="D964" s="111"/>
      <c r="E964" s="138"/>
      <c r="F964" s="138"/>
      <c r="G964" s="138"/>
      <c r="H964" s="17" t="s">
        <v>298</v>
      </c>
      <c r="I964" s="16">
        <f>SUM(I969,I974,I1064,I1074,I1084,I1104)</f>
        <v>162986.79999999999</v>
      </c>
      <c r="J964" s="16">
        <f>SUM(J969,J974,J1064,J1074,J1084,J1104)</f>
        <v>155633.70000000001</v>
      </c>
      <c r="K964" s="16">
        <f>K969+K974+K1064+K1074+K1084+K1104</f>
        <v>155633.70000000001</v>
      </c>
    </row>
    <row r="965" spans="3:11" s="33" customFormat="1" x14ac:dyDescent="0.25">
      <c r="C965" s="164"/>
      <c r="D965" s="111"/>
      <c r="E965" s="138"/>
      <c r="F965" s="138"/>
      <c r="G965" s="138"/>
      <c r="H965" s="17" t="s">
        <v>299</v>
      </c>
      <c r="I965" s="16">
        <f t="shared" ref="I965:J967" si="78">I970+I975+I1065+I1075+I1085+I1105</f>
        <v>0</v>
      </c>
      <c r="J965" s="16">
        <f t="shared" si="78"/>
        <v>0</v>
      </c>
      <c r="K965" s="16">
        <f>K970+K975+K1065+K1075+K1085+K1105</f>
        <v>0</v>
      </c>
    </row>
    <row r="966" spans="3:11" s="33" customFormat="1" x14ac:dyDescent="0.25">
      <c r="C966" s="164"/>
      <c r="D966" s="111"/>
      <c r="E966" s="138"/>
      <c r="F966" s="138"/>
      <c r="G966" s="138"/>
      <c r="H966" s="17" t="s">
        <v>300</v>
      </c>
      <c r="I966" s="16">
        <f t="shared" si="78"/>
        <v>1410533.6</v>
      </c>
      <c r="J966" s="16">
        <f t="shared" si="78"/>
        <v>1327251.2</v>
      </c>
      <c r="K966" s="16">
        <f>K971+K976+K1066+K1076+K1086+K1106</f>
        <v>1326565</v>
      </c>
    </row>
    <row r="967" spans="3:11" s="33" customFormat="1" ht="14.25" customHeight="1" x14ac:dyDescent="0.25">
      <c r="C967" s="165"/>
      <c r="D967" s="112"/>
      <c r="E967" s="139"/>
      <c r="F967" s="139"/>
      <c r="G967" s="139"/>
      <c r="H967" s="17" t="s">
        <v>190</v>
      </c>
      <c r="I967" s="16">
        <f t="shared" si="78"/>
        <v>32807.5</v>
      </c>
      <c r="J967" s="16">
        <f t="shared" si="78"/>
        <v>34447.800000000003</v>
      </c>
      <c r="K967" s="16">
        <f>K972+K977+K1067+K1077+K1087+K1107</f>
        <v>36170.300000000003</v>
      </c>
    </row>
    <row r="968" spans="3:11" s="34" customFormat="1" ht="16.5" customHeight="1" x14ac:dyDescent="0.25">
      <c r="C968" s="94" t="s">
        <v>208</v>
      </c>
      <c r="D968" s="97" t="s">
        <v>87</v>
      </c>
      <c r="E968" s="103" t="s">
        <v>187</v>
      </c>
      <c r="F968" s="103">
        <v>2021</v>
      </c>
      <c r="G968" s="103">
        <v>2023</v>
      </c>
      <c r="H968" s="2" t="s">
        <v>297</v>
      </c>
      <c r="I968" s="1">
        <f>I969+I970+I971+I972</f>
        <v>1599778.9000000001</v>
      </c>
      <c r="J968" s="1">
        <f>J969+J970+J971+J972</f>
        <v>1507732.7</v>
      </c>
      <c r="K968" s="1">
        <f>K969+K970+K971+K972</f>
        <v>1508769</v>
      </c>
    </row>
    <row r="969" spans="3:11" s="34" customFormat="1" ht="15.75" customHeight="1" x14ac:dyDescent="0.25">
      <c r="C969" s="95"/>
      <c r="D969" s="98"/>
      <c r="E969" s="104"/>
      <c r="F969" s="104"/>
      <c r="G969" s="104"/>
      <c r="H969" s="2" t="s">
        <v>298</v>
      </c>
      <c r="I969" s="1">
        <v>156437.79999999999</v>
      </c>
      <c r="J969" s="1">
        <v>146033.70000000001</v>
      </c>
      <c r="K969" s="1">
        <v>146033.70000000001</v>
      </c>
    </row>
    <row r="970" spans="3:11" s="34" customFormat="1" x14ac:dyDescent="0.25">
      <c r="C970" s="95"/>
      <c r="D970" s="98"/>
      <c r="E970" s="104"/>
      <c r="F970" s="104"/>
      <c r="G970" s="104"/>
      <c r="H970" s="2" t="s">
        <v>299</v>
      </c>
      <c r="I970" s="1">
        <v>0</v>
      </c>
      <c r="J970" s="1">
        <v>0</v>
      </c>
      <c r="K970" s="1">
        <v>0</v>
      </c>
    </row>
    <row r="971" spans="3:11" s="34" customFormat="1" x14ac:dyDescent="0.25">
      <c r="C971" s="95"/>
      <c r="D971" s="98"/>
      <c r="E971" s="104"/>
      <c r="F971" s="104"/>
      <c r="G971" s="104"/>
      <c r="H971" s="2" t="s">
        <v>300</v>
      </c>
      <c r="I971" s="1">
        <v>1410533.6</v>
      </c>
      <c r="J971" s="1">
        <v>1327251.2</v>
      </c>
      <c r="K971" s="1">
        <v>1326565</v>
      </c>
    </row>
    <row r="972" spans="3:11" s="34" customFormat="1" x14ac:dyDescent="0.25">
      <c r="C972" s="96"/>
      <c r="D972" s="99"/>
      <c r="E972" s="105"/>
      <c r="F972" s="105"/>
      <c r="G972" s="105"/>
      <c r="H972" s="2" t="s">
        <v>190</v>
      </c>
      <c r="I972" s="1">
        <v>32807.5</v>
      </c>
      <c r="J972" s="1">
        <v>34447.800000000003</v>
      </c>
      <c r="K972" s="1">
        <v>36170.300000000003</v>
      </c>
    </row>
    <row r="973" spans="3:11" s="34" customFormat="1" ht="15" customHeight="1" x14ac:dyDescent="0.25">
      <c r="C973" s="94" t="s">
        <v>209</v>
      </c>
      <c r="D973" s="128" t="s">
        <v>226</v>
      </c>
      <c r="E973" s="152" t="s">
        <v>187</v>
      </c>
      <c r="F973" s="152">
        <v>2021</v>
      </c>
      <c r="G973" s="152">
        <v>2023</v>
      </c>
      <c r="H973" s="69" t="s">
        <v>297</v>
      </c>
      <c r="I973" s="3">
        <f>SUM(I974:I977)</f>
        <v>3876.1</v>
      </c>
      <c r="J973" s="3">
        <f>SUM(J974:J977)</f>
        <v>6500</v>
      </c>
      <c r="K973" s="3">
        <f>SUM(K974:K977)</f>
        <v>6500</v>
      </c>
    </row>
    <row r="974" spans="3:11" s="34" customFormat="1" ht="15.75" customHeight="1" x14ac:dyDescent="0.25">
      <c r="C974" s="95"/>
      <c r="D974" s="129"/>
      <c r="E974" s="153"/>
      <c r="F974" s="153"/>
      <c r="G974" s="153"/>
      <c r="H974" s="69" t="s">
        <v>298</v>
      </c>
      <c r="I974" s="43">
        <f>I979+I984+I989+I994+I999+I1004+I1009+I1014+I1019+I1024+I1029+I1034+I1039+I1044+I1049+I1054+I1059</f>
        <v>3876.1</v>
      </c>
      <c r="J974" s="43">
        <f t="shared" ref="J974:K974" si="79">J979+J984+J989+J994+J999+J1004+J1009+J1014+J1019+J1024+J1029+J1034+J1039+J1044+J1049+J1054+J1059</f>
        <v>6500</v>
      </c>
      <c r="K974" s="43">
        <f t="shared" si="79"/>
        <v>6500</v>
      </c>
    </row>
    <row r="975" spans="3:11" s="34" customFormat="1" ht="15" customHeight="1" x14ac:dyDescent="0.25">
      <c r="C975" s="95"/>
      <c r="D975" s="129"/>
      <c r="E975" s="153"/>
      <c r="F975" s="153"/>
      <c r="G975" s="153"/>
      <c r="H975" s="69" t="s">
        <v>299</v>
      </c>
      <c r="I975" s="1">
        <v>0</v>
      </c>
      <c r="J975" s="1">
        <v>0</v>
      </c>
      <c r="K975" s="1">
        <v>0</v>
      </c>
    </row>
    <row r="976" spans="3:11" s="34" customFormat="1" ht="15" customHeight="1" x14ac:dyDescent="0.25">
      <c r="C976" s="95"/>
      <c r="D976" s="129"/>
      <c r="E976" s="153"/>
      <c r="F976" s="153"/>
      <c r="G976" s="153"/>
      <c r="H976" s="69" t="s">
        <v>300</v>
      </c>
      <c r="I976" s="1">
        <v>0</v>
      </c>
      <c r="J976" s="1">
        <v>0</v>
      </c>
      <c r="K976" s="1">
        <v>0</v>
      </c>
    </row>
    <row r="977" spans="3:11" s="34" customFormat="1" ht="15" customHeight="1" x14ac:dyDescent="0.25">
      <c r="C977" s="95"/>
      <c r="D977" s="129"/>
      <c r="E977" s="153"/>
      <c r="F977" s="153"/>
      <c r="G977" s="153"/>
      <c r="H977" s="69" t="s">
        <v>190</v>
      </c>
      <c r="I977" s="1">
        <v>0</v>
      </c>
      <c r="J977" s="1">
        <v>0</v>
      </c>
      <c r="K977" s="1">
        <v>0</v>
      </c>
    </row>
    <row r="978" spans="3:11" s="34" customFormat="1" ht="15" customHeight="1" x14ac:dyDescent="0.25">
      <c r="C978" s="94" t="s">
        <v>210</v>
      </c>
      <c r="D978" s="147" t="s">
        <v>101</v>
      </c>
      <c r="E978" s="152" t="s">
        <v>320</v>
      </c>
      <c r="F978" s="152">
        <v>2021</v>
      </c>
      <c r="G978" s="152">
        <v>2023</v>
      </c>
      <c r="H978" s="69" t="s">
        <v>297</v>
      </c>
      <c r="I978" s="3">
        <f>I979+I980+I981+I982</f>
        <v>0</v>
      </c>
      <c r="J978" s="3">
        <f t="shared" ref="J978:K978" si="80">J979+J980+J981+J982</f>
        <v>100</v>
      </c>
      <c r="K978" s="3">
        <f t="shared" si="80"/>
        <v>100</v>
      </c>
    </row>
    <row r="979" spans="3:11" s="34" customFormat="1" ht="17.25" customHeight="1" x14ac:dyDescent="0.25">
      <c r="C979" s="95"/>
      <c r="D979" s="147"/>
      <c r="E979" s="153"/>
      <c r="F979" s="153"/>
      <c r="G979" s="153"/>
      <c r="H979" s="69" t="s">
        <v>298</v>
      </c>
      <c r="I979" s="3"/>
      <c r="J979" s="1">
        <v>100</v>
      </c>
      <c r="K979" s="3">
        <v>100</v>
      </c>
    </row>
    <row r="980" spans="3:11" s="34" customFormat="1" x14ac:dyDescent="0.25">
      <c r="C980" s="95"/>
      <c r="D980" s="147"/>
      <c r="E980" s="153"/>
      <c r="F980" s="153"/>
      <c r="G980" s="153"/>
      <c r="H980" s="69" t="s">
        <v>299</v>
      </c>
      <c r="I980" s="3">
        <v>0</v>
      </c>
      <c r="J980" s="1">
        <v>0</v>
      </c>
      <c r="K980" s="3">
        <v>0</v>
      </c>
    </row>
    <row r="981" spans="3:11" s="34" customFormat="1" x14ac:dyDescent="0.25">
      <c r="C981" s="95"/>
      <c r="D981" s="147"/>
      <c r="E981" s="153"/>
      <c r="F981" s="153"/>
      <c r="G981" s="153"/>
      <c r="H981" s="69" t="s">
        <v>300</v>
      </c>
      <c r="I981" s="3">
        <v>0</v>
      </c>
      <c r="J981" s="3">
        <v>0</v>
      </c>
      <c r="K981" s="3">
        <v>0</v>
      </c>
    </row>
    <row r="982" spans="3:11" s="34" customFormat="1" x14ac:dyDescent="0.25">
      <c r="C982" s="96"/>
      <c r="D982" s="147"/>
      <c r="E982" s="154"/>
      <c r="F982" s="154"/>
      <c r="G982" s="154"/>
      <c r="H982" s="69" t="s">
        <v>190</v>
      </c>
      <c r="I982" s="3">
        <v>0</v>
      </c>
      <c r="J982" s="3">
        <v>0</v>
      </c>
      <c r="K982" s="3">
        <v>0</v>
      </c>
    </row>
    <row r="983" spans="3:11" s="34" customFormat="1" ht="15" customHeight="1" x14ac:dyDescent="0.25">
      <c r="C983" s="94" t="s">
        <v>211</v>
      </c>
      <c r="D983" s="128" t="s">
        <v>11</v>
      </c>
      <c r="E983" s="152" t="s">
        <v>320</v>
      </c>
      <c r="F983" s="152">
        <v>2021</v>
      </c>
      <c r="G983" s="152">
        <v>2023</v>
      </c>
      <c r="H983" s="69" t="s">
        <v>297</v>
      </c>
      <c r="I983" s="3">
        <f>I984+I985+I986+I987</f>
        <v>99</v>
      </c>
      <c r="J983" s="3">
        <v>110</v>
      </c>
      <c r="K983" s="3">
        <v>110</v>
      </c>
    </row>
    <row r="984" spans="3:11" s="34" customFormat="1" x14ac:dyDescent="0.25">
      <c r="C984" s="95"/>
      <c r="D984" s="129"/>
      <c r="E984" s="153"/>
      <c r="F984" s="153"/>
      <c r="G984" s="153"/>
      <c r="H984" s="69" t="s">
        <v>298</v>
      </c>
      <c r="I984" s="3">
        <v>99</v>
      </c>
      <c r="J984" s="3">
        <v>110</v>
      </c>
      <c r="K984" s="3">
        <v>110</v>
      </c>
    </row>
    <row r="985" spans="3:11" s="34" customFormat="1" ht="19.5" customHeight="1" x14ac:dyDescent="0.25">
      <c r="C985" s="95"/>
      <c r="D985" s="129"/>
      <c r="E985" s="153"/>
      <c r="F985" s="153"/>
      <c r="G985" s="153"/>
      <c r="H985" s="69" t="s">
        <v>299</v>
      </c>
      <c r="I985" s="3">
        <v>0</v>
      </c>
      <c r="J985" s="3">
        <v>0</v>
      </c>
      <c r="K985" s="3">
        <v>0</v>
      </c>
    </row>
    <row r="986" spans="3:11" s="34" customFormat="1" ht="18" customHeight="1" x14ac:dyDescent="0.25">
      <c r="C986" s="95"/>
      <c r="D986" s="129"/>
      <c r="E986" s="153"/>
      <c r="F986" s="153"/>
      <c r="G986" s="153"/>
      <c r="H986" s="69" t="s">
        <v>300</v>
      </c>
      <c r="I986" s="3">
        <v>0</v>
      </c>
      <c r="J986" s="3">
        <v>0</v>
      </c>
      <c r="K986" s="3">
        <v>0</v>
      </c>
    </row>
    <row r="987" spans="3:11" s="34" customFormat="1" ht="18" customHeight="1" x14ac:dyDescent="0.25">
      <c r="C987" s="96"/>
      <c r="D987" s="130"/>
      <c r="E987" s="154"/>
      <c r="F987" s="154"/>
      <c r="G987" s="154"/>
      <c r="H987" s="69" t="s">
        <v>190</v>
      </c>
      <c r="I987" s="3">
        <v>0</v>
      </c>
      <c r="J987" s="3">
        <v>0</v>
      </c>
      <c r="K987" s="3">
        <v>0</v>
      </c>
    </row>
    <row r="988" spans="3:11" s="34" customFormat="1" ht="15" customHeight="1" x14ac:dyDescent="0.25">
      <c r="C988" s="94" t="s">
        <v>736</v>
      </c>
      <c r="D988" s="147" t="s">
        <v>722</v>
      </c>
      <c r="E988" s="142" t="s">
        <v>227</v>
      </c>
      <c r="F988" s="142">
        <v>2021</v>
      </c>
      <c r="G988" s="142">
        <v>2023</v>
      </c>
      <c r="H988" s="69" t="s">
        <v>297</v>
      </c>
      <c r="I988" s="3">
        <f>I989</f>
        <v>90</v>
      </c>
      <c r="J988" s="3">
        <f t="shared" ref="J988:K988" si="81">J989</f>
        <v>100</v>
      </c>
      <c r="K988" s="3">
        <f t="shared" si="81"/>
        <v>100</v>
      </c>
    </row>
    <row r="989" spans="3:11" s="34" customFormat="1" x14ac:dyDescent="0.25">
      <c r="C989" s="95"/>
      <c r="D989" s="147"/>
      <c r="E989" s="142"/>
      <c r="F989" s="142"/>
      <c r="G989" s="142"/>
      <c r="H989" s="69" t="s">
        <v>298</v>
      </c>
      <c r="I989" s="3">
        <v>90</v>
      </c>
      <c r="J989" s="3">
        <v>100</v>
      </c>
      <c r="K989" s="3">
        <v>100</v>
      </c>
    </row>
    <row r="990" spans="3:11" s="34" customFormat="1" x14ac:dyDescent="0.25">
      <c r="C990" s="95"/>
      <c r="D990" s="147"/>
      <c r="E990" s="142"/>
      <c r="F990" s="142"/>
      <c r="G990" s="142"/>
      <c r="H990" s="69" t="s">
        <v>299</v>
      </c>
      <c r="I990" s="3">
        <v>0</v>
      </c>
      <c r="J990" s="3">
        <v>0</v>
      </c>
      <c r="K990" s="3">
        <v>0</v>
      </c>
    </row>
    <row r="991" spans="3:11" s="34" customFormat="1" x14ac:dyDescent="0.25">
      <c r="C991" s="95"/>
      <c r="D991" s="147"/>
      <c r="E991" s="142"/>
      <c r="F991" s="142"/>
      <c r="G991" s="142"/>
      <c r="H991" s="69" t="s">
        <v>300</v>
      </c>
      <c r="I991" s="3">
        <v>0</v>
      </c>
      <c r="J991" s="3">
        <v>0</v>
      </c>
      <c r="K991" s="3">
        <v>0</v>
      </c>
    </row>
    <row r="992" spans="3:11" s="34" customFormat="1" x14ac:dyDescent="0.25">
      <c r="C992" s="96"/>
      <c r="D992" s="147"/>
      <c r="E992" s="142"/>
      <c r="F992" s="142"/>
      <c r="G992" s="142"/>
      <c r="H992" s="69" t="s">
        <v>190</v>
      </c>
      <c r="I992" s="3">
        <v>0</v>
      </c>
      <c r="J992" s="3">
        <v>0</v>
      </c>
      <c r="K992" s="3">
        <v>0</v>
      </c>
    </row>
    <row r="993" spans="3:11" s="34" customFormat="1" ht="15" customHeight="1" x14ac:dyDescent="0.25">
      <c r="C993" s="94" t="s">
        <v>737</v>
      </c>
      <c r="D993" s="128" t="s">
        <v>723</v>
      </c>
      <c r="E993" s="152" t="s">
        <v>227</v>
      </c>
      <c r="F993" s="152">
        <v>2021</v>
      </c>
      <c r="G993" s="152">
        <v>2023</v>
      </c>
      <c r="H993" s="69" t="s">
        <v>297</v>
      </c>
      <c r="I993" s="3">
        <f>I994</f>
        <v>81</v>
      </c>
      <c r="J993" s="3">
        <f t="shared" ref="J993:K993" si="82">J994</f>
        <v>100</v>
      </c>
      <c r="K993" s="3">
        <f t="shared" si="82"/>
        <v>100</v>
      </c>
    </row>
    <row r="994" spans="3:11" s="34" customFormat="1" ht="14.25" customHeight="1" x14ac:dyDescent="0.25">
      <c r="C994" s="95"/>
      <c r="D994" s="129"/>
      <c r="E994" s="153"/>
      <c r="F994" s="153"/>
      <c r="G994" s="153"/>
      <c r="H994" s="69" t="s">
        <v>298</v>
      </c>
      <c r="I994" s="3">
        <v>81</v>
      </c>
      <c r="J994" s="3">
        <v>100</v>
      </c>
      <c r="K994" s="3">
        <v>100</v>
      </c>
    </row>
    <row r="995" spans="3:11" s="34" customFormat="1" ht="15" customHeight="1" x14ac:dyDescent="0.25">
      <c r="C995" s="95"/>
      <c r="D995" s="129"/>
      <c r="E995" s="153"/>
      <c r="F995" s="153"/>
      <c r="G995" s="153"/>
      <c r="H995" s="69" t="s">
        <v>299</v>
      </c>
      <c r="I995" s="3">
        <v>0</v>
      </c>
      <c r="J995" s="3">
        <v>0</v>
      </c>
      <c r="K995" s="3">
        <v>0</v>
      </c>
    </row>
    <row r="996" spans="3:11" s="34" customFormat="1" ht="15" customHeight="1" x14ac:dyDescent="0.25">
      <c r="C996" s="95"/>
      <c r="D996" s="129"/>
      <c r="E996" s="153"/>
      <c r="F996" s="153"/>
      <c r="G996" s="153"/>
      <c r="H996" s="69" t="s">
        <v>300</v>
      </c>
      <c r="I996" s="3"/>
      <c r="J996" s="3"/>
      <c r="K996" s="3"/>
    </row>
    <row r="997" spans="3:11" s="34" customFormat="1" ht="14.25" customHeight="1" x14ac:dyDescent="0.25">
      <c r="C997" s="95"/>
      <c r="D997" s="129"/>
      <c r="E997" s="153"/>
      <c r="F997" s="153"/>
      <c r="G997" s="153"/>
      <c r="H997" s="69" t="s">
        <v>190</v>
      </c>
      <c r="I997" s="3">
        <v>0</v>
      </c>
      <c r="J997" s="3">
        <v>0</v>
      </c>
      <c r="K997" s="3">
        <v>0</v>
      </c>
    </row>
    <row r="998" spans="3:11" s="34" customFormat="1" ht="14.25" customHeight="1" x14ac:dyDescent="0.25">
      <c r="C998" s="94" t="s">
        <v>212</v>
      </c>
      <c r="D998" s="128" t="s">
        <v>724</v>
      </c>
      <c r="E998" s="152" t="s">
        <v>227</v>
      </c>
      <c r="F998" s="152">
        <v>2021</v>
      </c>
      <c r="G998" s="152">
        <v>2023</v>
      </c>
      <c r="H998" s="69" t="s">
        <v>297</v>
      </c>
      <c r="I998" s="3">
        <f>I999</f>
        <v>81</v>
      </c>
      <c r="J998" s="3">
        <f t="shared" ref="J998:K998" si="83">J999</f>
        <v>90</v>
      </c>
      <c r="K998" s="3">
        <f t="shared" si="83"/>
        <v>90</v>
      </c>
    </row>
    <row r="999" spans="3:11" s="34" customFormat="1" x14ac:dyDescent="0.25">
      <c r="C999" s="95"/>
      <c r="D999" s="129"/>
      <c r="E999" s="153"/>
      <c r="F999" s="153"/>
      <c r="G999" s="153"/>
      <c r="H999" s="69" t="s">
        <v>298</v>
      </c>
      <c r="I999" s="3">
        <v>81</v>
      </c>
      <c r="J999" s="3">
        <v>90</v>
      </c>
      <c r="K999" s="3">
        <v>90</v>
      </c>
    </row>
    <row r="1000" spans="3:11" s="34" customFormat="1" ht="15.75" customHeight="1" x14ac:dyDescent="0.25">
      <c r="C1000" s="95"/>
      <c r="D1000" s="129"/>
      <c r="E1000" s="153"/>
      <c r="F1000" s="153"/>
      <c r="G1000" s="153"/>
      <c r="H1000" s="69" t="s">
        <v>299</v>
      </c>
      <c r="I1000" s="3">
        <v>0</v>
      </c>
      <c r="J1000" s="3">
        <v>0</v>
      </c>
      <c r="K1000" s="3">
        <v>0</v>
      </c>
    </row>
    <row r="1001" spans="3:11" s="34" customFormat="1" x14ac:dyDescent="0.25">
      <c r="C1001" s="95"/>
      <c r="D1001" s="129"/>
      <c r="E1001" s="153"/>
      <c r="F1001" s="153"/>
      <c r="G1001" s="153"/>
      <c r="H1001" s="69" t="s">
        <v>300</v>
      </c>
      <c r="I1001" s="3">
        <v>0</v>
      </c>
      <c r="J1001" s="3">
        <v>0</v>
      </c>
      <c r="K1001" s="3">
        <v>0</v>
      </c>
    </row>
    <row r="1002" spans="3:11" s="34" customFormat="1" ht="18" customHeight="1" x14ac:dyDescent="0.25">
      <c r="C1002" s="96"/>
      <c r="D1002" s="130"/>
      <c r="E1002" s="154"/>
      <c r="F1002" s="154"/>
      <c r="G1002" s="154"/>
      <c r="H1002" s="69" t="s">
        <v>190</v>
      </c>
      <c r="I1002" s="3">
        <v>0</v>
      </c>
      <c r="J1002" s="1">
        <v>0</v>
      </c>
      <c r="K1002" s="1">
        <v>0</v>
      </c>
    </row>
    <row r="1003" spans="3:11" s="34" customFormat="1" ht="15.75" customHeight="1" x14ac:dyDescent="0.25">
      <c r="C1003" s="94" t="s">
        <v>213</v>
      </c>
      <c r="D1003" s="128" t="s">
        <v>725</v>
      </c>
      <c r="E1003" s="152" t="s">
        <v>102</v>
      </c>
      <c r="F1003" s="152">
        <v>2023</v>
      </c>
      <c r="G1003" s="152">
        <v>2023</v>
      </c>
      <c r="H1003" s="69" t="s">
        <v>297</v>
      </c>
      <c r="I1003" s="3">
        <f>I1004</f>
        <v>0</v>
      </c>
      <c r="J1003" s="1">
        <v>0</v>
      </c>
      <c r="K1003" s="1">
        <f>K1004</f>
        <v>1445</v>
      </c>
    </row>
    <row r="1004" spans="3:11" s="34" customFormat="1" ht="16.5" customHeight="1" x14ac:dyDescent="0.25">
      <c r="C1004" s="95"/>
      <c r="D1004" s="129"/>
      <c r="E1004" s="153"/>
      <c r="F1004" s="153"/>
      <c r="G1004" s="153"/>
      <c r="H1004" s="69" t="s">
        <v>298</v>
      </c>
      <c r="I1004" s="3">
        <v>0</v>
      </c>
      <c r="J1004" s="1">
        <v>0</v>
      </c>
      <c r="K1004" s="1">
        <v>1445</v>
      </c>
    </row>
    <row r="1005" spans="3:11" s="34" customFormat="1" ht="16.5" customHeight="1" x14ac:dyDescent="0.25">
      <c r="C1005" s="95"/>
      <c r="D1005" s="129"/>
      <c r="E1005" s="153"/>
      <c r="F1005" s="153"/>
      <c r="G1005" s="153"/>
      <c r="H1005" s="69" t="s">
        <v>299</v>
      </c>
      <c r="I1005" s="3">
        <v>0</v>
      </c>
      <c r="J1005" s="1">
        <v>0</v>
      </c>
      <c r="K1005" s="1">
        <v>0</v>
      </c>
    </row>
    <row r="1006" spans="3:11" s="34" customFormat="1" ht="16.5" customHeight="1" x14ac:dyDescent="0.25">
      <c r="C1006" s="95"/>
      <c r="D1006" s="129"/>
      <c r="E1006" s="153"/>
      <c r="F1006" s="153"/>
      <c r="G1006" s="153"/>
      <c r="H1006" s="69" t="s">
        <v>300</v>
      </c>
      <c r="I1006" s="3">
        <v>0</v>
      </c>
      <c r="J1006" s="1">
        <v>0</v>
      </c>
      <c r="K1006" s="1">
        <v>0</v>
      </c>
    </row>
    <row r="1007" spans="3:11" s="34" customFormat="1" ht="16.5" customHeight="1" x14ac:dyDescent="0.25">
      <c r="C1007" s="96"/>
      <c r="D1007" s="130"/>
      <c r="E1007" s="154"/>
      <c r="F1007" s="154"/>
      <c r="G1007" s="154"/>
      <c r="H1007" s="69" t="s">
        <v>190</v>
      </c>
      <c r="I1007" s="3">
        <v>0</v>
      </c>
      <c r="J1007" s="1">
        <v>0</v>
      </c>
      <c r="K1007" s="1">
        <v>0</v>
      </c>
    </row>
    <row r="1008" spans="3:11" s="34" customFormat="1" ht="16.5" customHeight="1" x14ac:dyDescent="0.25">
      <c r="C1008" s="94" t="s">
        <v>214</v>
      </c>
      <c r="D1008" s="128" t="s">
        <v>726</v>
      </c>
      <c r="E1008" s="152" t="s">
        <v>102</v>
      </c>
      <c r="F1008" s="152">
        <v>2023</v>
      </c>
      <c r="G1008" s="142">
        <v>2023</v>
      </c>
      <c r="H1008" s="69" t="s">
        <v>297</v>
      </c>
      <c r="I1008" s="3">
        <f>I1009</f>
        <v>0</v>
      </c>
      <c r="J1008" s="3">
        <f t="shared" ref="J1008:K1008" si="84">J1009</f>
        <v>0</v>
      </c>
      <c r="K1008" s="3">
        <f t="shared" si="84"/>
        <v>235</v>
      </c>
    </row>
    <row r="1009" spans="3:11" s="34" customFormat="1" ht="16.5" customHeight="1" x14ac:dyDescent="0.25">
      <c r="C1009" s="95"/>
      <c r="D1009" s="129"/>
      <c r="E1009" s="153"/>
      <c r="F1009" s="153"/>
      <c r="G1009" s="142"/>
      <c r="H1009" s="69" t="s">
        <v>284</v>
      </c>
      <c r="I1009" s="3">
        <v>0</v>
      </c>
      <c r="J1009" s="1">
        <v>0</v>
      </c>
      <c r="K1009" s="1">
        <v>235</v>
      </c>
    </row>
    <row r="1010" spans="3:11" s="34" customFormat="1" ht="16.5" customHeight="1" x14ac:dyDescent="0.25">
      <c r="C1010" s="95"/>
      <c r="D1010" s="129"/>
      <c r="E1010" s="153"/>
      <c r="F1010" s="153"/>
      <c r="G1010" s="142"/>
      <c r="H1010" s="69" t="s">
        <v>35</v>
      </c>
      <c r="I1010" s="3">
        <v>0</v>
      </c>
      <c r="J1010" s="1">
        <v>0</v>
      </c>
      <c r="K1010" s="1">
        <v>0</v>
      </c>
    </row>
    <row r="1011" spans="3:11" s="34" customFormat="1" ht="16.5" customHeight="1" x14ac:dyDescent="0.25">
      <c r="C1011" s="95"/>
      <c r="D1011" s="129"/>
      <c r="E1011" s="153"/>
      <c r="F1011" s="153"/>
      <c r="G1011" s="142"/>
      <c r="H1011" s="69" t="s">
        <v>188</v>
      </c>
      <c r="I1011" s="3">
        <v>0</v>
      </c>
      <c r="J1011" s="1">
        <v>0</v>
      </c>
      <c r="K1011" s="1">
        <v>0</v>
      </c>
    </row>
    <row r="1012" spans="3:11" s="34" customFormat="1" x14ac:dyDescent="0.25">
      <c r="C1012" s="96"/>
      <c r="D1012" s="130"/>
      <c r="E1012" s="154"/>
      <c r="F1012" s="154"/>
      <c r="G1012" s="142"/>
      <c r="H1012" s="69" t="s">
        <v>190</v>
      </c>
      <c r="I1012" s="3">
        <v>0</v>
      </c>
      <c r="J1012" s="1">
        <v>0</v>
      </c>
      <c r="K1012" s="1">
        <v>0</v>
      </c>
    </row>
    <row r="1013" spans="3:11" s="34" customFormat="1" ht="16.5" customHeight="1" x14ac:dyDescent="0.25">
      <c r="C1013" s="94" t="s">
        <v>58</v>
      </c>
      <c r="D1013" s="128" t="s">
        <v>727</v>
      </c>
      <c r="E1013" s="152" t="s">
        <v>102</v>
      </c>
      <c r="F1013" s="152">
        <v>2022</v>
      </c>
      <c r="G1013" s="142">
        <v>2022</v>
      </c>
      <c r="H1013" s="69" t="s">
        <v>297</v>
      </c>
      <c r="I1013" s="3">
        <f>I1014+I1015+I1016+I1017</f>
        <v>0</v>
      </c>
      <c r="J1013" s="3">
        <f>J1014</f>
        <v>1680</v>
      </c>
      <c r="K1013" s="3"/>
    </row>
    <row r="1014" spans="3:11" s="34" customFormat="1" ht="16.5" customHeight="1" x14ac:dyDescent="0.25">
      <c r="C1014" s="95"/>
      <c r="D1014" s="129"/>
      <c r="E1014" s="153"/>
      <c r="F1014" s="153"/>
      <c r="G1014" s="142"/>
      <c r="H1014" s="69" t="s">
        <v>284</v>
      </c>
      <c r="I1014" s="3">
        <v>0</v>
      </c>
      <c r="J1014" s="3">
        <v>1680</v>
      </c>
      <c r="K1014" s="3"/>
    </row>
    <row r="1015" spans="3:11" s="34" customFormat="1" ht="16.5" customHeight="1" x14ac:dyDescent="0.25">
      <c r="C1015" s="95"/>
      <c r="D1015" s="129"/>
      <c r="E1015" s="153"/>
      <c r="F1015" s="153"/>
      <c r="G1015" s="142"/>
      <c r="H1015" s="69" t="s">
        <v>35</v>
      </c>
      <c r="I1015" s="3">
        <v>0</v>
      </c>
      <c r="J1015" s="3">
        <v>0</v>
      </c>
      <c r="K1015" s="3">
        <v>0</v>
      </c>
    </row>
    <row r="1016" spans="3:11" s="34" customFormat="1" ht="16.5" customHeight="1" x14ac:dyDescent="0.25">
      <c r="C1016" s="95"/>
      <c r="D1016" s="129"/>
      <c r="E1016" s="153"/>
      <c r="F1016" s="153"/>
      <c r="G1016" s="142"/>
      <c r="H1016" s="69" t="s">
        <v>188</v>
      </c>
      <c r="I1016" s="1">
        <v>0</v>
      </c>
      <c r="J1016" s="1">
        <v>0</v>
      </c>
      <c r="K1016" s="3">
        <v>0</v>
      </c>
    </row>
    <row r="1017" spans="3:11" s="34" customFormat="1" ht="16.5" customHeight="1" x14ac:dyDescent="0.25">
      <c r="C1017" s="96"/>
      <c r="D1017" s="130"/>
      <c r="E1017" s="154"/>
      <c r="F1017" s="154"/>
      <c r="G1017" s="142"/>
      <c r="H1017" s="69" t="s">
        <v>190</v>
      </c>
      <c r="I1017" s="1">
        <v>0</v>
      </c>
      <c r="J1017" s="1">
        <v>0</v>
      </c>
      <c r="K1017" s="3">
        <v>0</v>
      </c>
    </row>
    <row r="1018" spans="3:11" s="34" customFormat="1" ht="16.5" customHeight="1" x14ac:dyDescent="0.25">
      <c r="C1018" s="94" t="s">
        <v>738</v>
      </c>
      <c r="D1018" s="128" t="s">
        <v>728</v>
      </c>
      <c r="E1018" s="152" t="s">
        <v>102</v>
      </c>
      <c r="F1018" s="152">
        <v>2021</v>
      </c>
      <c r="G1018" s="152">
        <v>2021</v>
      </c>
      <c r="H1018" s="69" t="s">
        <v>297</v>
      </c>
      <c r="I1018" s="1">
        <f>I1019</f>
        <v>1377</v>
      </c>
      <c r="J1018" s="1">
        <v>0</v>
      </c>
      <c r="K1018" s="1">
        <v>0</v>
      </c>
    </row>
    <row r="1019" spans="3:11" s="34" customFormat="1" ht="16.5" customHeight="1" x14ac:dyDescent="0.25">
      <c r="C1019" s="95"/>
      <c r="D1019" s="129"/>
      <c r="E1019" s="153"/>
      <c r="F1019" s="153"/>
      <c r="G1019" s="153"/>
      <c r="H1019" s="69" t="s">
        <v>284</v>
      </c>
      <c r="I1019" s="1">
        <v>1377</v>
      </c>
      <c r="J1019" s="1">
        <v>0</v>
      </c>
      <c r="K1019" s="1">
        <v>0</v>
      </c>
    </row>
    <row r="1020" spans="3:11" s="34" customFormat="1" ht="16.5" customHeight="1" x14ac:dyDescent="0.25">
      <c r="C1020" s="95"/>
      <c r="D1020" s="129"/>
      <c r="E1020" s="153"/>
      <c r="F1020" s="153"/>
      <c r="G1020" s="153"/>
      <c r="H1020" s="69" t="s">
        <v>35</v>
      </c>
      <c r="I1020" s="1">
        <v>0</v>
      </c>
      <c r="J1020" s="1">
        <v>0</v>
      </c>
      <c r="K1020" s="3"/>
    </row>
    <row r="1021" spans="3:11" s="34" customFormat="1" ht="16.5" customHeight="1" x14ac:dyDescent="0.25">
      <c r="C1021" s="95"/>
      <c r="D1021" s="129"/>
      <c r="E1021" s="153"/>
      <c r="F1021" s="153"/>
      <c r="G1021" s="153"/>
      <c r="H1021" s="69" t="s">
        <v>188</v>
      </c>
      <c r="I1021" s="1">
        <v>0</v>
      </c>
      <c r="J1021" s="1">
        <v>0</v>
      </c>
      <c r="K1021" s="3"/>
    </row>
    <row r="1022" spans="3:11" s="34" customFormat="1" ht="16.5" customHeight="1" x14ac:dyDescent="0.25">
      <c r="C1022" s="96"/>
      <c r="D1022" s="130"/>
      <c r="E1022" s="154"/>
      <c r="F1022" s="154"/>
      <c r="G1022" s="154"/>
      <c r="H1022" s="69" t="s">
        <v>190</v>
      </c>
      <c r="I1022" s="1">
        <v>0</v>
      </c>
      <c r="J1022" s="1">
        <v>0</v>
      </c>
      <c r="K1022" s="3"/>
    </row>
    <row r="1023" spans="3:11" s="34" customFormat="1" ht="15" customHeight="1" x14ac:dyDescent="0.25">
      <c r="C1023" s="94" t="s">
        <v>12</v>
      </c>
      <c r="D1023" s="128" t="s">
        <v>729</v>
      </c>
      <c r="E1023" s="152" t="s">
        <v>320</v>
      </c>
      <c r="F1023" s="152">
        <v>2021</v>
      </c>
      <c r="G1023" s="152">
        <v>2021</v>
      </c>
      <c r="H1023" s="69" t="s">
        <v>297</v>
      </c>
      <c r="I1023" s="3">
        <f>I1024+I1025+I1026+I1027</f>
        <v>72</v>
      </c>
      <c r="J1023" s="3">
        <f>J1024+J1025+J1026+J1027</f>
        <v>0</v>
      </c>
      <c r="K1023" s="3"/>
    </row>
    <row r="1024" spans="3:11" s="34" customFormat="1" x14ac:dyDescent="0.25">
      <c r="C1024" s="95"/>
      <c r="D1024" s="129"/>
      <c r="E1024" s="153"/>
      <c r="F1024" s="153"/>
      <c r="G1024" s="153"/>
      <c r="H1024" s="69" t="s">
        <v>284</v>
      </c>
      <c r="I1024" s="3">
        <v>72</v>
      </c>
      <c r="J1024" s="3">
        <v>0</v>
      </c>
      <c r="K1024" s="3"/>
    </row>
    <row r="1025" spans="3:11" s="34" customFormat="1" ht="18" customHeight="1" x14ac:dyDescent="0.25">
      <c r="C1025" s="95"/>
      <c r="D1025" s="129"/>
      <c r="E1025" s="153"/>
      <c r="F1025" s="153"/>
      <c r="G1025" s="153"/>
      <c r="H1025" s="69" t="s">
        <v>35</v>
      </c>
      <c r="I1025" s="3">
        <v>0</v>
      </c>
      <c r="J1025" s="3">
        <v>0</v>
      </c>
      <c r="K1025" s="3">
        <v>0</v>
      </c>
    </row>
    <row r="1026" spans="3:11" s="34" customFormat="1" ht="15" customHeight="1" x14ac:dyDescent="0.25">
      <c r="C1026" s="95"/>
      <c r="D1026" s="129"/>
      <c r="E1026" s="153"/>
      <c r="F1026" s="153"/>
      <c r="G1026" s="153"/>
      <c r="H1026" s="69" t="s">
        <v>188</v>
      </c>
      <c r="I1026" s="3">
        <v>0</v>
      </c>
      <c r="J1026" s="3">
        <v>0</v>
      </c>
      <c r="K1026" s="3">
        <v>0</v>
      </c>
    </row>
    <row r="1027" spans="3:11" s="34" customFormat="1" ht="19.5" customHeight="1" x14ac:dyDescent="0.25">
      <c r="C1027" s="96"/>
      <c r="D1027" s="130"/>
      <c r="E1027" s="154"/>
      <c r="F1027" s="154"/>
      <c r="G1027" s="154"/>
      <c r="H1027" s="69" t="s">
        <v>190</v>
      </c>
      <c r="I1027" s="3">
        <v>0</v>
      </c>
      <c r="J1027" s="3">
        <v>0</v>
      </c>
      <c r="K1027" s="3">
        <v>0</v>
      </c>
    </row>
    <row r="1028" spans="3:11" s="44" customFormat="1" ht="15" customHeight="1" x14ac:dyDescent="0.25">
      <c r="C1028" s="94" t="s">
        <v>59</v>
      </c>
      <c r="D1028" s="128" t="s">
        <v>730</v>
      </c>
      <c r="E1028" s="152" t="s">
        <v>320</v>
      </c>
      <c r="F1028" s="152">
        <v>2021</v>
      </c>
      <c r="G1028" s="152">
        <v>2021</v>
      </c>
      <c r="H1028" s="69" t="s">
        <v>297</v>
      </c>
      <c r="I1028" s="3">
        <f>I1029+I1030+I1031+I1032</f>
        <v>72</v>
      </c>
      <c r="J1028" s="3">
        <f>J1029+J1030+J1031+J1032</f>
        <v>0</v>
      </c>
      <c r="K1028" s="3"/>
    </row>
    <row r="1029" spans="3:11" s="44" customFormat="1" ht="15" customHeight="1" x14ac:dyDescent="0.25">
      <c r="C1029" s="95"/>
      <c r="D1029" s="129"/>
      <c r="E1029" s="153"/>
      <c r="F1029" s="153"/>
      <c r="G1029" s="153"/>
      <c r="H1029" s="69" t="s">
        <v>284</v>
      </c>
      <c r="I1029" s="3">
        <v>72</v>
      </c>
      <c r="J1029" s="3">
        <v>0</v>
      </c>
      <c r="K1029" s="3"/>
    </row>
    <row r="1030" spans="3:11" s="44" customFormat="1" ht="18" customHeight="1" x14ac:dyDescent="0.25">
      <c r="C1030" s="95"/>
      <c r="D1030" s="129"/>
      <c r="E1030" s="153"/>
      <c r="F1030" s="153"/>
      <c r="G1030" s="153"/>
      <c r="H1030" s="69" t="s">
        <v>35</v>
      </c>
      <c r="I1030" s="3">
        <v>0</v>
      </c>
      <c r="J1030" s="3">
        <v>0</v>
      </c>
      <c r="K1030" s="3">
        <v>0</v>
      </c>
    </row>
    <row r="1031" spans="3:11" s="44" customFormat="1" ht="17.25" customHeight="1" x14ac:dyDescent="0.25">
      <c r="C1031" s="95"/>
      <c r="D1031" s="129"/>
      <c r="E1031" s="153"/>
      <c r="F1031" s="153"/>
      <c r="G1031" s="153"/>
      <c r="H1031" s="69" t="s">
        <v>188</v>
      </c>
      <c r="I1031" s="3">
        <v>0</v>
      </c>
      <c r="J1031" s="3">
        <v>0</v>
      </c>
      <c r="K1031" s="3">
        <v>0</v>
      </c>
    </row>
    <row r="1032" spans="3:11" s="44" customFormat="1" ht="19.5" customHeight="1" x14ac:dyDescent="0.25">
      <c r="C1032" s="96"/>
      <c r="D1032" s="130"/>
      <c r="E1032" s="154"/>
      <c r="F1032" s="154"/>
      <c r="G1032" s="154"/>
      <c r="H1032" s="69" t="s">
        <v>190</v>
      </c>
      <c r="I1032" s="3">
        <v>0</v>
      </c>
      <c r="J1032" s="3">
        <v>0</v>
      </c>
      <c r="K1032" s="3">
        <v>0</v>
      </c>
    </row>
    <row r="1033" spans="3:11" s="44" customFormat="1" ht="17.25" customHeight="1" x14ac:dyDescent="0.25">
      <c r="C1033" s="94" t="s">
        <v>739</v>
      </c>
      <c r="D1033" s="128" t="s">
        <v>731</v>
      </c>
      <c r="E1033" s="152" t="s">
        <v>320</v>
      </c>
      <c r="F1033" s="152">
        <v>2021</v>
      </c>
      <c r="G1033" s="152">
        <v>2023</v>
      </c>
      <c r="H1033" s="69" t="s">
        <v>297</v>
      </c>
      <c r="I1033" s="3">
        <f>I1034+I1035+I1036+I1037</f>
        <v>0</v>
      </c>
      <c r="J1033" s="3">
        <f t="shared" ref="J1033:K1033" si="85">J1034+J1035+J1036+J1037</f>
        <v>70</v>
      </c>
      <c r="K1033" s="3">
        <f t="shared" si="85"/>
        <v>70</v>
      </c>
    </row>
    <row r="1034" spans="3:11" s="44" customFormat="1" ht="16.5" customHeight="1" x14ac:dyDescent="0.25">
      <c r="C1034" s="95"/>
      <c r="D1034" s="129"/>
      <c r="E1034" s="153"/>
      <c r="F1034" s="153"/>
      <c r="G1034" s="153"/>
      <c r="H1034" s="69" t="s">
        <v>284</v>
      </c>
      <c r="I1034" s="4"/>
      <c r="J1034" s="3">
        <v>70</v>
      </c>
      <c r="K1034" s="3">
        <v>70</v>
      </c>
    </row>
    <row r="1035" spans="3:11" s="44" customFormat="1" ht="15" customHeight="1" x14ac:dyDescent="0.25">
      <c r="C1035" s="95"/>
      <c r="D1035" s="129"/>
      <c r="E1035" s="153"/>
      <c r="F1035" s="153"/>
      <c r="G1035" s="153"/>
      <c r="H1035" s="69" t="s">
        <v>35</v>
      </c>
      <c r="I1035" s="3">
        <v>0</v>
      </c>
      <c r="J1035" s="3">
        <v>0</v>
      </c>
      <c r="K1035" s="3">
        <v>0</v>
      </c>
    </row>
    <row r="1036" spans="3:11" s="44" customFormat="1" ht="15" customHeight="1" x14ac:dyDescent="0.25">
      <c r="C1036" s="95"/>
      <c r="D1036" s="129"/>
      <c r="E1036" s="153"/>
      <c r="F1036" s="153"/>
      <c r="G1036" s="153"/>
      <c r="H1036" s="69" t="s">
        <v>188</v>
      </c>
      <c r="I1036" s="3">
        <v>0</v>
      </c>
      <c r="J1036" s="3">
        <v>0</v>
      </c>
      <c r="K1036" s="3">
        <v>0</v>
      </c>
    </row>
    <row r="1037" spans="3:11" s="44" customFormat="1" ht="16.5" customHeight="1" x14ac:dyDescent="0.25">
      <c r="C1037" s="96"/>
      <c r="D1037" s="130"/>
      <c r="E1037" s="154"/>
      <c r="F1037" s="154"/>
      <c r="G1037" s="154"/>
      <c r="H1037" s="69" t="s">
        <v>190</v>
      </c>
      <c r="I1037" s="3">
        <v>0</v>
      </c>
      <c r="J1037" s="3">
        <v>0</v>
      </c>
      <c r="K1037" s="3">
        <v>0</v>
      </c>
    </row>
    <row r="1038" spans="3:11" s="40" customFormat="1" ht="21" customHeight="1" x14ac:dyDescent="0.25">
      <c r="C1038" s="149" t="s">
        <v>60</v>
      </c>
      <c r="D1038" s="128" t="s">
        <v>732</v>
      </c>
      <c r="E1038" s="152" t="s">
        <v>743</v>
      </c>
      <c r="F1038" s="152">
        <v>2022</v>
      </c>
      <c r="G1038" s="152">
        <v>2022</v>
      </c>
      <c r="H1038" s="69" t="s">
        <v>297</v>
      </c>
      <c r="I1038" s="3">
        <f>I1039</f>
        <v>0</v>
      </c>
      <c r="J1038" s="3">
        <f t="shared" ref="J1038:K1038" si="86">J1039</f>
        <v>750</v>
      </c>
      <c r="K1038" s="3">
        <f t="shared" si="86"/>
        <v>0</v>
      </c>
    </row>
    <row r="1039" spans="3:11" s="40" customFormat="1" ht="22.5" customHeight="1" x14ac:dyDescent="0.25">
      <c r="C1039" s="150"/>
      <c r="D1039" s="129"/>
      <c r="E1039" s="153"/>
      <c r="F1039" s="153"/>
      <c r="G1039" s="153"/>
      <c r="H1039" s="69" t="s">
        <v>284</v>
      </c>
      <c r="I1039" s="3">
        <v>0</v>
      </c>
      <c r="J1039" s="3">
        <v>750</v>
      </c>
      <c r="K1039" s="3">
        <v>0</v>
      </c>
    </row>
    <row r="1040" spans="3:11" s="40" customFormat="1" ht="18" customHeight="1" x14ac:dyDescent="0.25">
      <c r="C1040" s="150"/>
      <c r="D1040" s="129"/>
      <c r="E1040" s="153"/>
      <c r="F1040" s="153"/>
      <c r="G1040" s="153"/>
      <c r="H1040" s="69" t="s">
        <v>35</v>
      </c>
      <c r="I1040" s="1">
        <v>0</v>
      </c>
      <c r="J1040" s="1">
        <v>0</v>
      </c>
      <c r="K1040" s="1">
        <v>0</v>
      </c>
    </row>
    <row r="1041" spans="3:11" s="40" customFormat="1" ht="15.75" customHeight="1" x14ac:dyDescent="0.25">
      <c r="C1041" s="150"/>
      <c r="D1041" s="129"/>
      <c r="E1041" s="153"/>
      <c r="F1041" s="153"/>
      <c r="G1041" s="153"/>
      <c r="H1041" s="69" t="s">
        <v>188</v>
      </c>
      <c r="I1041" s="1">
        <v>0</v>
      </c>
      <c r="J1041" s="1">
        <v>0</v>
      </c>
      <c r="K1041" s="1">
        <v>0</v>
      </c>
    </row>
    <row r="1042" spans="3:11" s="40" customFormat="1" ht="19.5" customHeight="1" x14ac:dyDescent="0.25">
      <c r="C1042" s="151"/>
      <c r="D1042" s="130"/>
      <c r="E1042" s="154"/>
      <c r="F1042" s="154"/>
      <c r="G1042" s="154"/>
      <c r="H1042" s="69" t="s">
        <v>190</v>
      </c>
      <c r="I1042" s="1">
        <v>0</v>
      </c>
      <c r="J1042" s="1">
        <v>0</v>
      </c>
      <c r="K1042" s="1">
        <v>0</v>
      </c>
    </row>
    <row r="1043" spans="3:11" s="41" customFormat="1" ht="20.25" customHeight="1" x14ac:dyDescent="0.25">
      <c r="C1043" s="149" t="s">
        <v>740</v>
      </c>
      <c r="D1043" s="128" t="s">
        <v>733</v>
      </c>
      <c r="E1043" s="152" t="s">
        <v>489</v>
      </c>
      <c r="F1043" s="152">
        <v>2021</v>
      </c>
      <c r="G1043" s="152">
        <v>2023</v>
      </c>
      <c r="H1043" s="69" t="s">
        <v>297</v>
      </c>
      <c r="I1043" s="3">
        <f>I1044</f>
        <v>1139.0999999999999</v>
      </c>
      <c r="J1043" s="3">
        <f t="shared" ref="J1043:K1043" si="87">J1044</f>
        <v>3100</v>
      </c>
      <c r="K1043" s="3">
        <f t="shared" si="87"/>
        <v>3100</v>
      </c>
    </row>
    <row r="1044" spans="3:11" s="41" customFormat="1" x14ac:dyDescent="0.25">
      <c r="C1044" s="150"/>
      <c r="D1044" s="129"/>
      <c r="E1044" s="153"/>
      <c r="F1044" s="153"/>
      <c r="G1044" s="153"/>
      <c r="H1044" s="69" t="s">
        <v>284</v>
      </c>
      <c r="I1044" s="3">
        <v>1139.0999999999999</v>
      </c>
      <c r="J1044" s="3">
        <v>3100</v>
      </c>
      <c r="K1044" s="3">
        <v>3100</v>
      </c>
    </row>
    <row r="1045" spans="3:11" s="41" customFormat="1" ht="18" customHeight="1" x14ac:dyDescent="0.25">
      <c r="C1045" s="150"/>
      <c r="D1045" s="129"/>
      <c r="E1045" s="153"/>
      <c r="F1045" s="153"/>
      <c r="G1045" s="153"/>
      <c r="H1045" s="69" t="s">
        <v>35</v>
      </c>
      <c r="I1045" s="1">
        <v>0</v>
      </c>
      <c r="J1045" s="1">
        <v>0</v>
      </c>
      <c r="K1045" s="1">
        <v>0</v>
      </c>
    </row>
    <row r="1046" spans="3:11" s="41" customFormat="1" ht="15" customHeight="1" x14ac:dyDescent="0.25">
      <c r="C1046" s="150"/>
      <c r="D1046" s="129"/>
      <c r="E1046" s="153"/>
      <c r="F1046" s="153"/>
      <c r="G1046" s="153"/>
      <c r="H1046" s="69" t="s">
        <v>188</v>
      </c>
      <c r="I1046" s="1">
        <v>0</v>
      </c>
      <c r="J1046" s="1">
        <v>0</v>
      </c>
      <c r="K1046" s="1">
        <v>0</v>
      </c>
    </row>
    <row r="1047" spans="3:11" s="41" customFormat="1" ht="19.5" customHeight="1" x14ac:dyDescent="0.25">
      <c r="C1047" s="151"/>
      <c r="D1047" s="130"/>
      <c r="E1047" s="154"/>
      <c r="F1047" s="154"/>
      <c r="G1047" s="154"/>
      <c r="H1047" s="69" t="s">
        <v>190</v>
      </c>
      <c r="I1047" s="1">
        <v>0</v>
      </c>
      <c r="J1047" s="1">
        <v>0</v>
      </c>
      <c r="K1047" s="1">
        <v>0</v>
      </c>
    </row>
    <row r="1048" spans="3:11" s="40" customFormat="1" ht="18" customHeight="1" x14ac:dyDescent="0.25">
      <c r="C1048" s="149" t="s">
        <v>61</v>
      </c>
      <c r="D1048" s="128" t="s">
        <v>734</v>
      </c>
      <c r="E1048" s="152" t="s">
        <v>489</v>
      </c>
      <c r="F1048" s="152">
        <v>2021</v>
      </c>
      <c r="G1048" s="152">
        <v>2023</v>
      </c>
      <c r="H1048" s="69" t="s">
        <v>297</v>
      </c>
      <c r="I1048" s="1">
        <f>I1049</f>
        <v>775</v>
      </c>
      <c r="J1048" s="1">
        <f t="shared" ref="J1048:K1048" si="88">J1049</f>
        <v>0</v>
      </c>
      <c r="K1048" s="1">
        <f t="shared" si="88"/>
        <v>750</v>
      </c>
    </row>
    <row r="1049" spans="3:11" s="40" customFormat="1" ht="15" customHeight="1" x14ac:dyDescent="0.25">
      <c r="C1049" s="150"/>
      <c r="D1049" s="129"/>
      <c r="E1049" s="153"/>
      <c r="F1049" s="153"/>
      <c r="G1049" s="153"/>
      <c r="H1049" s="69" t="s">
        <v>284</v>
      </c>
      <c r="I1049" s="1">
        <v>775</v>
      </c>
      <c r="J1049" s="3">
        <v>0</v>
      </c>
      <c r="K1049" s="3">
        <v>750</v>
      </c>
    </row>
    <row r="1050" spans="3:11" s="40" customFormat="1" ht="18" customHeight="1" x14ac:dyDescent="0.25">
      <c r="C1050" s="150"/>
      <c r="D1050" s="129"/>
      <c r="E1050" s="153"/>
      <c r="F1050" s="153"/>
      <c r="G1050" s="153"/>
      <c r="H1050" s="69" t="s">
        <v>35</v>
      </c>
      <c r="I1050" s="1">
        <v>0</v>
      </c>
      <c r="J1050" s="1">
        <v>0</v>
      </c>
      <c r="K1050" s="1">
        <v>0</v>
      </c>
    </row>
    <row r="1051" spans="3:11" s="40" customFormat="1" ht="17.25" customHeight="1" x14ac:dyDescent="0.25">
      <c r="C1051" s="150"/>
      <c r="D1051" s="129"/>
      <c r="E1051" s="153"/>
      <c r="F1051" s="153"/>
      <c r="G1051" s="153"/>
      <c r="H1051" s="69" t="s">
        <v>188</v>
      </c>
      <c r="I1051" s="1">
        <v>0</v>
      </c>
      <c r="J1051" s="1">
        <v>0</v>
      </c>
      <c r="K1051" s="1">
        <v>0</v>
      </c>
    </row>
    <row r="1052" spans="3:11" s="40" customFormat="1" ht="19.5" customHeight="1" x14ac:dyDescent="0.25">
      <c r="C1052" s="151"/>
      <c r="D1052" s="130"/>
      <c r="E1052" s="154"/>
      <c r="F1052" s="154"/>
      <c r="G1052" s="154"/>
      <c r="H1052" s="69" t="s">
        <v>190</v>
      </c>
      <c r="I1052" s="1">
        <v>0</v>
      </c>
      <c r="J1052" s="1">
        <v>0</v>
      </c>
      <c r="K1052" s="1">
        <v>0</v>
      </c>
    </row>
    <row r="1053" spans="3:11" s="40" customFormat="1" ht="18" customHeight="1" x14ac:dyDescent="0.25">
      <c r="C1053" s="149" t="s">
        <v>741</v>
      </c>
      <c r="D1053" s="128" t="s">
        <v>735</v>
      </c>
      <c r="E1053" s="152" t="s">
        <v>489</v>
      </c>
      <c r="F1053" s="152">
        <v>2021</v>
      </c>
      <c r="G1053" s="152">
        <v>2023</v>
      </c>
      <c r="H1053" s="69" t="s">
        <v>297</v>
      </c>
      <c r="I1053" s="3">
        <f>I1054</f>
        <v>0</v>
      </c>
      <c r="J1053" s="3">
        <f t="shared" ref="J1053:K1053" si="89">J1054</f>
        <v>400</v>
      </c>
      <c r="K1053" s="3">
        <f t="shared" si="89"/>
        <v>400</v>
      </c>
    </row>
    <row r="1054" spans="3:11" s="40" customFormat="1" ht="16.5" customHeight="1" x14ac:dyDescent="0.25">
      <c r="C1054" s="150"/>
      <c r="D1054" s="129"/>
      <c r="E1054" s="153"/>
      <c r="F1054" s="153"/>
      <c r="G1054" s="153"/>
      <c r="H1054" s="69" t="s">
        <v>284</v>
      </c>
      <c r="I1054" s="4"/>
      <c r="J1054" s="4">
        <v>400</v>
      </c>
      <c r="K1054" s="4">
        <v>400</v>
      </c>
    </row>
    <row r="1055" spans="3:11" s="40" customFormat="1" ht="15" customHeight="1" x14ac:dyDescent="0.25">
      <c r="C1055" s="150"/>
      <c r="D1055" s="129"/>
      <c r="E1055" s="153"/>
      <c r="F1055" s="153"/>
      <c r="G1055" s="153"/>
      <c r="H1055" s="69" t="s">
        <v>35</v>
      </c>
      <c r="I1055" s="3">
        <v>0</v>
      </c>
      <c r="J1055" s="3">
        <v>0</v>
      </c>
      <c r="K1055" s="3">
        <v>0</v>
      </c>
    </row>
    <row r="1056" spans="3:11" s="40" customFormat="1" ht="18" customHeight="1" x14ac:dyDescent="0.25">
      <c r="C1056" s="150"/>
      <c r="D1056" s="129"/>
      <c r="E1056" s="153"/>
      <c r="F1056" s="153"/>
      <c r="G1056" s="153"/>
      <c r="H1056" s="69" t="s">
        <v>188</v>
      </c>
      <c r="I1056" s="3">
        <v>0</v>
      </c>
      <c r="J1056" s="3">
        <v>0</v>
      </c>
      <c r="K1056" s="3">
        <v>0</v>
      </c>
    </row>
    <row r="1057" spans="3:11" s="40" customFormat="1" ht="16.5" customHeight="1" x14ac:dyDescent="0.25">
      <c r="C1057" s="151"/>
      <c r="D1057" s="130"/>
      <c r="E1057" s="154"/>
      <c r="F1057" s="154"/>
      <c r="G1057" s="154"/>
      <c r="H1057" s="69" t="s">
        <v>190</v>
      </c>
      <c r="I1057" s="3">
        <v>0</v>
      </c>
      <c r="J1057" s="3">
        <v>0</v>
      </c>
      <c r="K1057" s="3">
        <v>0</v>
      </c>
    </row>
    <row r="1058" spans="3:11" s="40" customFormat="1" ht="16.5" customHeight="1" x14ac:dyDescent="0.25">
      <c r="C1058" s="149" t="s">
        <v>562</v>
      </c>
      <c r="D1058" s="128" t="s">
        <v>742</v>
      </c>
      <c r="E1058" s="152" t="s">
        <v>489</v>
      </c>
      <c r="F1058" s="152">
        <v>2021</v>
      </c>
      <c r="G1058" s="152">
        <v>2021</v>
      </c>
      <c r="H1058" s="69" t="s">
        <v>297</v>
      </c>
      <c r="I1058" s="3">
        <f>I1059</f>
        <v>90</v>
      </c>
      <c r="J1058" s="3">
        <v>0</v>
      </c>
      <c r="K1058" s="3">
        <v>0</v>
      </c>
    </row>
    <row r="1059" spans="3:11" s="40" customFormat="1" ht="16.5" customHeight="1" x14ac:dyDescent="0.25">
      <c r="C1059" s="150"/>
      <c r="D1059" s="129"/>
      <c r="E1059" s="153"/>
      <c r="F1059" s="153"/>
      <c r="G1059" s="153"/>
      <c r="H1059" s="69" t="s">
        <v>284</v>
      </c>
      <c r="I1059" s="4">
        <v>90</v>
      </c>
      <c r="J1059" s="4">
        <v>0</v>
      </c>
      <c r="K1059" s="4">
        <v>0</v>
      </c>
    </row>
    <row r="1060" spans="3:11" s="40" customFormat="1" ht="16.5" customHeight="1" x14ac:dyDescent="0.25">
      <c r="C1060" s="150"/>
      <c r="D1060" s="129"/>
      <c r="E1060" s="153"/>
      <c r="F1060" s="153"/>
      <c r="G1060" s="153"/>
      <c r="H1060" s="69" t="s">
        <v>35</v>
      </c>
      <c r="I1060" s="3">
        <v>0</v>
      </c>
      <c r="J1060" s="3">
        <v>0</v>
      </c>
      <c r="K1060" s="3">
        <v>0</v>
      </c>
    </row>
    <row r="1061" spans="3:11" s="40" customFormat="1" ht="16.5" customHeight="1" x14ac:dyDescent="0.25">
      <c r="C1061" s="150"/>
      <c r="D1061" s="129"/>
      <c r="E1061" s="153"/>
      <c r="F1061" s="153"/>
      <c r="G1061" s="153"/>
      <c r="H1061" s="69" t="s">
        <v>188</v>
      </c>
      <c r="I1061" s="3">
        <v>0</v>
      </c>
      <c r="J1061" s="3">
        <v>0</v>
      </c>
      <c r="K1061" s="3">
        <v>0</v>
      </c>
    </row>
    <row r="1062" spans="3:11" s="40" customFormat="1" ht="16.5" customHeight="1" x14ac:dyDescent="0.25">
      <c r="C1062" s="151"/>
      <c r="D1062" s="130"/>
      <c r="E1062" s="154"/>
      <c r="F1062" s="154"/>
      <c r="G1062" s="154"/>
      <c r="H1062" s="69" t="s">
        <v>190</v>
      </c>
      <c r="I1062" s="3">
        <v>0</v>
      </c>
      <c r="J1062" s="3">
        <v>0</v>
      </c>
      <c r="K1062" s="3">
        <v>0</v>
      </c>
    </row>
    <row r="1063" spans="3:11" s="34" customFormat="1" ht="21" customHeight="1" x14ac:dyDescent="0.25">
      <c r="C1063" s="81" t="s">
        <v>215</v>
      </c>
      <c r="D1063" s="97" t="s">
        <v>103</v>
      </c>
      <c r="E1063" s="127" t="s">
        <v>187</v>
      </c>
      <c r="F1063" s="183">
        <v>2021</v>
      </c>
      <c r="G1063" s="127">
        <v>2023</v>
      </c>
      <c r="H1063" s="2" t="s">
        <v>297</v>
      </c>
      <c r="I1063" s="1">
        <f>I1064+I1065+I1066+I1067</f>
        <v>180</v>
      </c>
      <c r="J1063" s="1">
        <f>J1064+J1065+J1066+J1067</f>
        <v>200</v>
      </c>
      <c r="K1063" s="1">
        <f>K1064+K1065+K1066+K1067</f>
        <v>200</v>
      </c>
    </row>
    <row r="1064" spans="3:11" s="34" customFormat="1" ht="18.75" customHeight="1" x14ac:dyDescent="0.25">
      <c r="C1064" s="81"/>
      <c r="D1064" s="98"/>
      <c r="E1064" s="127"/>
      <c r="F1064" s="183"/>
      <c r="G1064" s="127"/>
      <c r="H1064" s="2" t="s">
        <v>284</v>
      </c>
      <c r="I1064" s="1">
        <f>I1069</f>
        <v>180</v>
      </c>
      <c r="J1064" s="1">
        <f>J1069</f>
        <v>200</v>
      </c>
      <c r="K1064" s="1">
        <f>K1069</f>
        <v>200</v>
      </c>
    </row>
    <row r="1065" spans="3:11" s="34" customFormat="1" ht="19.5" customHeight="1" x14ac:dyDescent="0.25">
      <c r="C1065" s="81"/>
      <c r="D1065" s="98"/>
      <c r="E1065" s="127"/>
      <c r="F1065" s="183"/>
      <c r="G1065" s="127"/>
      <c r="H1065" s="2" t="s">
        <v>35</v>
      </c>
      <c r="I1065" s="1">
        <v>0</v>
      </c>
      <c r="J1065" s="1">
        <v>0</v>
      </c>
      <c r="K1065" s="1">
        <v>0</v>
      </c>
    </row>
    <row r="1066" spans="3:11" s="34" customFormat="1" ht="19.5" customHeight="1" x14ac:dyDescent="0.25">
      <c r="C1066" s="81"/>
      <c r="D1066" s="98"/>
      <c r="E1066" s="127"/>
      <c r="F1066" s="183"/>
      <c r="G1066" s="127"/>
      <c r="H1066" s="2" t="s">
        <v>188</v>
      </c>
      <c r="I1066" s="1">
        <v>0</v>
      </c>
      <c r="J1066" s="1">
        <v>0</v>
      </c>
      <c r="K1066" s="1">
        <v>0</v>
      </c>
    </row>
    <row r="1067" spans="3:11" s="34" customFormat="1" ht="15.75" customHeight="1" x14ac:dyDescent="0.25">
      <c r="C1067" s="81"/>
      <c r="D1067" s="99"/>
      <c r="E1067" s="127"/>
      <c r="F1067" s="183"/>
      <c r="G1067" s="127"/>
      <c r="H1067" s="2" t="s">
        <v>190</v>
      </c>
      <c r="I1067" s="1">
        <v>0</v>
      </c>
      <c r="J1067" s="1">
        <v>0</v>
      </c>
      <c r="K1067" s="1">
        <v>0</v>
      </c>
    </row>
    <row r="1068" spans="3:11" s="34" customFormat="1" ht="18" customHeight="1" x14ac:dyDescent="0.25">
      <c r="C1068" s="94" t="s">
        <v>317</v>
      </c>
      <c r="D1068" s="90" t="s">
        <v>273</v>
      </c>
      <c r="E1068" s="127" t="s">
        <v>104</v>
      </c>
      <c r="F1068" s="103">
        <v>2021</v>
      </c>
      <c r="G1068" s="127">
        <v>2023</v>
      </c>
      <c r="H1068" s="2" t="s">
        <v>297</v>
      </c>
      <c r="I1068" s="1">
        <f>I1069+I1070+I1071+I1072</f>
        <v>180</v>
      </c>
      <c r="J1068" s="1">
        <f>J1069+J1070+J1071+J1072</f>
        <v>200</v>
      </c>
      <c r="K1068" s="1">
        <f>K1069+K1070+K1071+K1072</f>
        <v>200</v>
      </c>
    </row>
    <row r="1069" spans="3:11" s="34" customFormat="1" ht="18.75" customHeight="1" x14ac:dyDescent="0.25">
      <c r="C1069" s="95"/>
      <c r="D1069" s="90"/>
      <c r="E1069" s="127"/>
      <c r="F1069" s="104"/>
      <c r="G1069" s="127"/>
      <c r="H1069" s="2" t="s">
        <v>298</v>
      </c>
      <c r="I1069" s="1">
        <v>180</v>
      </c>
      <c r="J1069" s="1">
        <v>200</v>
      </c>
      <c r="K1069" s="1">
        <v>200</v>
      </c>
    </row>
    <row r="1070" spans="3:11" s="34" customFormat="1" ht="19.5" customHeight="1" x14ac:dyDescent="0.25">
      <c r="C1070" s="95"/>
      <c r="D1070" s="90"/>
      <c r="E1070" s="127"/>
      <c r="F1070" s="104"/>
      <c r="G1070" s="127"/>
      <c r="H1070" s="2" t="s">
        <v>299</v>
      </c>
      <c r="I1070" s="1">
        <v>0</v>
      </c>
      <c r="J1070" s="1">
        <v>0</v>
      </c>
      <c r="K1070" s="1">
        <v>0</v>
      </c>
    </row>
    <row r="1071" spans="3:11" s="34" customFormat="1" ht="19.5" customHeight="1" x14ac:dyDescent="0.25">
      <c r="C1071" s="95"/>
      <c r="D1071" s="90"/>
      <c r="E1071" s="127"/>
      <c r="F1071" s="104"/>
      <c r="G1071" s="127"/>
      <c r="H1071" s="2" t="s">
        <v>300</v>
      </c>
      <c r="I1071" s="1">
        <v>0</v>
      </c>
      <c r="J1071" s="1">
        <v>0</v>
      </c>
      <c r="K1071" s="1">
        <v>0</v>
      </c>
    </row>
    <row r="1072" spans="3:11" s="34" customFormat="1" ht="22.5" customHeight="1" x14ac:dyDescent="0.25">
      <c r="C1072" s="96"/>
      <c r="D1072" s="90"/>
      <c r="E1072" s="127"/>
      <c r="F1072" s="105"/>
      <c r="G1072" s="127"/>
      <c r="H1072" s="2" t="s">
        <v>190</v>
      </c>
      <c r="I1072" s="1">
        <v>0</v>
      </c>
      <c r="J1072" s="1">
        <v>0</v>
      </c>
      <c r="K1072" s="1">
        <v>0</v>
      </c>
    </row>
    <row r="1073" spans="3:11" s="34" customFormat="1" ht="16.5" customHeight="1" x14ac:dyDescent="0.25">
      <c r="C1073" s="81" t="s">
        <v>216</v>
      </c>
      <c r="D1073" s="90" t="s">
        <v>228</v>
      </c>
      <c r="E1073" s="127" t="s">
        <v>187</v>
      </c>
      <c r="F1073" s="127">
        <v>2021</v>
      </c>
      <c r="G1073" s="127">
        <v>2022</v>
      </c>
      <c r="H1073" s="2" t="s">
        <v>297</v>
      </c>
      <c r="I1073" s="1">
        <f>I1074</f>
        <v>0</v>
      </c>
      <c r="J1073" s="1">
        <f>J1074</f>
        <v>0</v>
      </c>
      <c r="K1073" s="1">
        <f>K1074</f>
        <v>0</v>
      </c>
    </row>
    <row r="1074" spans="3:11" s="34" customFormat="1" x14ac:dyDescent="0.25">
      <c r="C1074" s="81"/>
      <c r="D1074" s="90"/>
      <c r="E1074" s="127"/>
      <c r="F1074" s="127"/>
      <c r="G1074" s="127"/>
      <c r="H1074" s="2" t="s">
        <v>298</v>
      </c>
      <c r="I1074" s="1">
        <f>I1079</f>
        <v>0</v>
      </c>
      <c r="J1074" s="1">
        <f>J1079</f>
        <v>0</v>
      </c>
      <c r="K1074" s="1">
        <f>K1079</f>
        <v>0</v>
      </c>
    </row>
    <row r="1075" spans="3:11" s="34" customFormat="1" ht="20.25" customHeight="1" x14ac:dyDescent="0.25">
      <c r="C1075" s="81"/>
      <c r="D1075" s="90"/>
      <c r="E1075" s="127"/>
      <c r="F1075" s="127"/>
      <c r="G1075" s="127"/>
      <c r="H1075" s="2" t="s">
        <v>299</v>
      </c>
      <c r="I1075" s="1">
        <v>0</v>
      </c>
      <c r="J1075" s="1">
        <v>0</v>
      </c>
      <c r="K1075" s="1">
        <v>0</v>
      </c>
    </row>
    <row r="1076" spans="3:11" s="34" customFormat="1" x14ac:dyDescent="0.25">
      <c r="C1076" s="81"/>
      <c r="D1076" s="90"/>
      <c r="E1076" s="127"/>
      <c r="F1076" s="127"/>
      <c r="G1076" s="127"/>
      <c r="H1076" s="2" t="s">
        <v>300</v>
      </c>
      <c r="I1076" s="1">
        <v>0</v>
      </c>
      <c r="J1076" s="1">
        <v>0</v>
      </c>
      <c r="K1076" s="1">
        <v>0</v>
      </c>
    </row>
    <row r="1077" spans="3:11" s="34" customFormat="1" ht="16.5" customHeight="1" x14ac:dyDescent="0.25">
      <c r="C1077" s="81"/>
      <c r="D1077" s="90"/>
      <c r="E1077" s="127"/>
      <c r="F1077" s="127"/>
      <c r="G1077" s="127"/>
      <c r="H1077" s="2" t="s">
        <v>190</v>
      </c>
      <c r="I1077" s="1">
        <v>0</v>
      </c>
      <c r="J1077" s="1">
        <v>0</v>
      </c>
      <c r="K1077" s="1">
        <v>0</v>
      </c>
    </row>
    <row r="1078" spans="3:11" s="34" customFormat="1" ht="22.5" hidden="1" customHeight="1" x14ac:dyDescent="0.25">
      <c r="C1078" s="81" t="s">
        <v>217</v>
      </c>
      <c r="D1078" s="90" t="s">
        <v>280</v>
      </c>
      <c r="E1078" s="127" t="s">
        <v>229</v>
      </c>
      <c r="F1078" s="127">
        <v>2021</v>
      </c>
      <c r="G1078" s="127">
        <v>2022</v>
      </c>
      <c r="H1078" s="2" t="s">
        <v>297</v>
      </c>
      <c r="I1078" s="1">
        <f>I1079+I1080+I1081+I1082</f>
        <v>0</v>
      </c>
      <c r="J1078" s="1">
        <f>J1079+J1080+J1081+J1082</f>
        <v>0</v>
      </c>
      <c r="K1078" s="1">
        <f>K1079+K1080+K1081+K1082</f>
        <v>0</v>
      </c>
    </row>
    <row r="1079" spans="3:11" s="34" customFormat="1" ht="22.5" hidden="1" customHeight="1" x14ac:dyDescent="0.25">
      <c r="C1079" s="81"/>
      <c r="D1079" s="90"/>
      <c r="E1079" s="127"/>
      <c r="F1079" s="127"/>
      <c r="G1079" s="127"/>
      <c r="H1079" s="2" t="s">
        <v>298</v>
      </c>
      <c r="I1079" s="1">
        <v>0</v>
      </c>
      <c r="J1079" s="1">
        <v>0</v>
      </c>
      <c r="K1079" s="1">
        <v>0</v>
      </c>
    </row>
    <row r="1080" spans="3:11" s="34" customFormat="1" hidden="1" x14ac:dyDescent="0.25">
      <c r="C1080" s="81"/>
      <c r="D1080" s="90"/>
      <c r="E1080" s="127"/>
      <c r="F1080" s="127"/>
      <c r="G1080" s="127"/>
      <c r="H1080" s="2" t="s">
        <v>299</v>
      </c>
      <c r="I1080" s="1">
        <v>0</v>
      </c>
      <c r="J1080" s="1">
        <v>0</v>
      </c>
      <c r="K1080" s="1">
        <v>0</v>
      </c>
    </row>
    <row r="1081" spans="3:11" s="34" customFormat="1" ht="18" hidden="1" customHeight="1" x14ac:dyDescent="0.25">
      <c r="C1081" s="81"/>
      <c r="D1081" s="90"/>
      <c r="E1081" s="127"/>
      <c r="F1081" s="127"/>
      <c r="G1081" s="127"/>
      <c r="H1081" s="2" t="s">
        <v>300</v>
      </c>
      <c r="I1081" s="1">
        <v>0</v>
      </c>
      <c r="J1081" s="1">
        <v>0</v>
      </c>
      <c r="K1081" s="1">
        <v>0</v>
      </c>
    </row>
    <row r="1082" spans="3:11" s="34" customFormat="1" ht="14.25" hidden="1" customHeight="1" x14ac:dyDescent="0.25">
      <c r="C1082" s="81"/>
      <c r="D1082" s="90"/>
      <c r="E1082" s="127"/>
      <c r="F1082" s="127"/>
      <c r="G1082" s="127"/>
      <c r="H1082" s="2" t="s">
        <v>190</v>
      </c>
      <c r="I1082" s="1">
        <v>0</v>
      </c>
      <c r="J1082" s="1">
        <v>0</v>
      </c>
      <c r="K1082" s="1">
        <v>0</v>
      </c>
    </row>
    <row r="1083" spans="3:11" s="34" customFormat="1" x14ac:dyDescent="0.25">
      <c r="C1083" s="81" t="s">
        <v>218</v>
      </c>
      <c r="D1083" s="90" t="s">
        <v>105</v>
      </c>
      <c r="E1083" s="127" t="s">
        <v>187</v>
      </c>
      <c r="F1083" s="127">
        <v>2021</v>
      </c>
      <c r="G1083" s="127">
        <v>2023</v>
      </c>
      <c r="H1083" s="2" t="s">
        <v>297</v>
      </c>
      <c r="I1083" s="1">
        <f>I1088+I1093+I1098</f>
        <v>1436.6</v>
      </c>
      <c r="J1083" s="1">
        <f>J1084+J1085+J1086+J1087</f>
        <v>1700</v>
      </c>
      <c r="K1083" s="1">
        <f>K1084+K1085+K1086+K1087</f>
        <v>1700</v>
      </c>
    </row>
    <row r="1084" spans="3:11" s="34" customFormat="1" ht="17.25" customHeight="1" x14ac:dyDescent="0.25">
      <c r="C1084" s="81"/>
      <c r="D1084" s="90"/>
      <c r="E1084" s="127"/>
      <c r="F1084" s="127"/>
      <c r="G1084" s="127"/>
      <c r="H1084" s="2" t="s">
        <v>298</v>
      </c>
      <c r="I1084" s="1">
        <f>I1089+I1094+I1099</f>
        <v>1436.6</v>
      </c>
      <c r="J1084" s="1">
        <f t="shared" ref="J1084:K1084" si="90">J1089+J1094+J1099</f>
        <v>1700</v>
      </c>
      <c r="K1084" s="1">
        <f t="shared" si="90"/>
        <v>1700</v>
      </c>
    </row>
    <row r="1085" spans="3:11" s="34" customFormat="1" x14ac:dyDescent="0.25">
      <c r="C1085" s="81"/>
      <c r="D1085" s="90"/>
      <c r="E1085" s="127"/>
      <c r="F1085" s="127"/>
      <c r="G1085" s="127"/>
      <c r="H1085" s="2" t="s">
        <v>299</v>
      </c>
      <c r="I1085" s="1">
        <v>0</v>
      </c>
      <c r="J1085" s="1">
        <v>0</v>
      </c>
      <c r="K1085" s="1">
        <v>0</v>
      </c>
    </row>
    <row r="1086" spans="3:11" s="34" customFormat="1" ht="18.75" customHeight="1" x14ac:dyDescent="0.25">
      <c r="C1086" s="81"/>
      <c r="D1086" s="90"/>
      <c r="E1086" s="127"/>
      <c r="F1086" s="127"/>
      <c r="G1086" s="127"/>
      <c r="H1086" s="2" t="s">
        <v>300</v>
      </c>
      <c r="I1086" s="1">
        <v>0</v>
      </c>
      <c r="J1086" s="1">
        <v>0</v>
      </c>
      <c r="K1086" s="1">
        <v>0</v>
      </c>
    </row>
    <row r="1087" spans="3:11" s="34" customFormat="1" ht="21" customHeight="1" x14ac:dyDescent="0.25">
      <c r="C1087" s="81"/>
      <c r="D1087" s="90"/>
      <c r="E1087" s="127"/>
      <c r="F1087" s="127"/>
      <c r="G1087" s="127"/>
      <c r="H1087" s="2" t="s">
        <v>190</v>
      </c>
      <c r="I1087" s="1">
        <v>0</v>
      </c>
      <c r="J1087" s="1">
        <v>0</v>
      </c>
      <c r="K1087" s="1">
        <v>0</v>
      </c>
    </row>
    <row r="1088" spans="3:11" s="34" customFormat="1" ht="19.5" customHeight="1" x14ac:dyDescent="0.25">
      <c r="C1088" s="81" t="s">
        <v>277</v>
      </c>
      <c r="D1088" s="90" t="s">
        <v>744</v>
      </c>
      <c r="E1088" s="127" t="s">
        <v>229</v>
      </c>
      <c r="F1088" s="127">
        <v>2021</v>
      </c>
      <c r="G1088" s="127">
        <v>2023</v>
      </c>
      <c r="H1088" s="2" t="s">
        <v>297</v>
      </c>
      <c r="I1088" s="1">
        <f>I1089</f>
        <v>411.6</v>
      </c>
      <c r="J1088" s="1">
        <f>J1089+J1090+J1091+J1092</f>
        <v>600</v>
      </c>
      <c r="K1088" s="1">
        <f>K1089+K1090+K1091+K1092</f>
        <v>600</v>
      </c>
    </row>
    <row r="1089" spans="3:11" s="34" customFormat="1" ht="15" customHeight="1" x14ac:dyDescent="0.25">
      <c r="C1089" s="81"/>
      <c r="D1089" s="90"/>
      <c r="E1089" s="127"/>
      <c r="F1089" s="127"/>
      <c r="G1089" s="127"/>
      <c r="H1089" s="2" t="s">
        <v>298</v>
      </c>
      <c r="I1089" s="1">
        <v>411.6</v>
      </c>
      <c r="J1089" s="1">
        <v>600</v>
      </c>
      <c r="K1089" s="1">
        <v>600</v>
      </c>
    </row>
    <row r="1090" spans="3:11" s="34" customFormat="1" ht="17.25" customHeight="1" x14ac:dyDescent="0.25">
      <c r="C1090" s="81"/>
      <c r="D1090" s="90"/>
      <c r="E1090" s="127"/>
      <c r="F1090" s="127"/>
      <c r="G1090" s="127"/>
      <c r="H1090" s="2" t="s">
        <v>299</v>
      </c>
      <c r="I1090" s="1">
        <v>0</v>
      </c>
      <c r="J1090" s="1">
        <v>0</v>
      </c>
      <c r="K1090" s="1">
        <v>0</v>
      </c>
    </row>
    <row r="1091" spans="3:11" s="34" customFormat="1" ht="16.5" customHeight="1" x14ac:dyDescent="0.25">
      <c r="C1091" s="81"/>
      <c r="D1091" s="90"/>
      <c r="E1091" s="127"/>
      <c r="F1091" s="127"/>
      <c r="G1091" s="127"/>
      <c r="H1091" s="2" t="s">
        <v>300</v>
      </c>
      <c r="I1091" s="1">
        <v>0</v>
      </c>
      <c r="J1091" s="1">
        <v>0</v>
      </c>
      <c r="K1091" s="1">
        <v>0</v>
      </c>
    </row>
    <row r="1092" spans="3:11" s="34" customFormat="1" ht="17.25" customHeight="1" x14ac:dyDescent="0.25">
      <c r="C1092" s="81"/>
      <c r="D1092" s="90"/>
      <c r="E1092" s="127"/>
      <c r="F1092" s="127"/>
      <c r="G1092" s="127"/>
      <c r="H1092" s="2" t="s">
        <v>190</v>
      </c>
      <c r="I1092" s="1">
        <v>0</v>
      </c>
      <c r="J1092" s="1">
        <v>0</v>
      </c>
      <c r="K1092" s="1">
        <v>0</v>
      </c>
    </row>
    <row r="1093" spans="3:11" s="34" customFormat="1" ht="16.5" customHeight="1" x14ac:dyDescent="0.25">
      <c r="C1093" s="81" t="s">
        <v>219</v>
      </c>
      <c r="D1093" s="147" t="s">
        <v>745</v>
      </c>
      <c r="E1093" s="127" t="s">
        <v>229</v>
      </c>
      <c r="F1093" s="127">
        <v>2020</v>
      </c>
      <c r="G1093" s="127">
        <v>2022</v>
      </c>
      <c r="H1093" s="2" t="s">
        <v>297</v>
      </c>
      <c r="I1093" s="1">
        <f>I1094+I1095+I1096+I1097</f>
        <v>125</v>
      </c>
      <c r="J1093" s="1">
        <f>J1094+J1095+J1096+J1097</f>
        <v>200</v>
      </c>
      <c r="K1093" s="1">
        <f>K1094+K1095+K1096+K1097</f>
        <v>200</v>
      </c>
    </row>
    <row r="1094" spans="3:11" s="34" customFormat="1" ht="18" customHeight="1" x14ac:dyDescent="0.25">
      <c r="C1094" s="81"/>
      <c r="D1094" s="147"/>
      <c r="E1094" s="127"/>
      <c r="F1094" s="127"/>
      <c r="G1094" s="127"/>
      <c r="H1094" s="2" t="s">
        <v>298</v>
      </c>
      <c r="I1094" s="1">
        <v>125</v>
      </c>
      <c r="J1094" s="1">
        <v>200</v>
      </c>
      <c r="K1094" s="1">
        <v>200</v>
      </c>
    </row>
    <row r="1095" spans="3:11" s="34" customFormat="1" ht="16.5" customHeight="1" x14ac:dyDescent="0.25">
      <c r="C1095" s="81"/>
      <c r="D1095" s="147"/>
      <c r="E1095" s="127"/>
      <c r="F1095" s="127"/>
      <c r="G1095" s="127"/>
      <c r="H1095" s="2" t="s">
        <v>299</v>
      </c>
      <c r="I1095" s="1">
        <v>0</v>
      </c>
      <c r="J1095" s="1">
        <v>0</v>
      </c>
      <c r="K1095" s="1">
        <v>0</v>
      </c>
    </row>
    <row r="1096" spans="3:11" s="34" customFormat="1" ht="16.5" customHeight="1" x14ac:dyDescent="0.25">
      <c r="C1096" s="81"/>
      <c r="D1096" s="147"/>
      <c r="E1096" s="127"/>
      <c r="F1096" s="127"/>
      <c r="G1096" s="127"/>
      <c r="H1096" s="2" t="s">
        <v>300</v>
      </c>
      <c r="I1096" s="1">
        <v>0</v>
      </c>
      <c r="J1096" s="1">
        <v>0</v>
      </c>
      <c r="K1096" s="1">
        <v>0</v>
      </c>
    </row>
    <row r="1097" spans="3:11" s="34" customFormat="1" ht="17.25" customHeight="1" x14ac:dyDescent="0.25">
      <c r="C1097" s="81"/>
      <c r="D1097" s="147"/>
      <c r="E1097" s="127"/>
      <c r="F1097" s="127"/>
      <c r="G1097" s="127"/>
      <c r="H1097" s="2" t="s">
        <v>190</v>
      </c>
      <c r="I1097" s="1">
        <v>0</v>
      </c>
      <c r="J1097" s="1">
        <v>0</v>
      </c>
      <c r="K1097" s="1">
        <v>0</v>
      </c>
    </row>
    <row r="1098" spans="3:11" s="34" customFormat="1" ht="18" customHeight="1" x14ac:dyDescent="0.25">
      <c r="C1098" s="81" t="s">
        <v>220</v>
      </c>
      <c r="D1098" s="90" t="s">
        <v>746</v>
      </c>
      <c r="E1098" s="127" t="s">
        <v>67</v>
      </c>
      <c r="F1098" s="103">
        <v>2021</v>
      </c>
      <c r="G1098" s="103">
        <v>2023</v>
      </c>
      <c r="H1098" s="2" t="s">
        <v>297</v>
      </c>
      <c r="I1098" s="1">
        <f>I1099+I1100+I1101+I1102</f>
        <v>900</v>
      </c>
      <c r="J1098" s="1">
        <f>J1099+J1100+J1101+J1102</f>
        <v>900</v>
      </c>
      <c r="K1098" s="1">
        <f>K1099+K1100+K1101+K1102</f>
        <v>900</v>
      </c>
    </row>
    <row r="1099" spans="3:11" s="34" customFormat="1" ht="16.5" customHeight="1" x14ac:dyDescent="0.25">
      <c r="C1099" s="81"/>
      <c r="D1099" s="90"/>
      <c r="E1099" s="127"/>
      <c r="F1099" s="104"/>
      <c r="G1099" s="104"/>
      <c r="H1099" s="2" t="s">
        <v>298</v>
      </c>
      <c r="I1099" s="1">
        <v>900</v>
      </c>
      <c r="J1099" s="1">
        <v>900</v>
      </c>
      <c r="K1099" s="1">
        <v>900</v>
      </c>
    </row>
    <row r="1100" spans="3:11" s="34" customFormat="1" ht="17.25" customHeight="1" x14ac:dyDescent="0.25">
      <c r="C1100" s="81"/>
      <c r="D1100" s="90"/>
      <c r="E1100" s="127"/>
      <c r="F1100" s="104"/>
      <c r="G1100" s="104"/>
      <c r="H1100" s="2" t="s">
        <v>299</v>
      </c>
      <c r="I1100" s="1">
        <v>0</v>
      </c>
      <c r="J1100" s="1">
        <v>0</v>
      </c>
      <c r="K1100" s="1">
        <v>0</v>
      </c>
    </row>
    <row r="1101" spans="3:11" s="34" customFormat="1" ht="17.25" customHeight="1" x14ac:dyDescent="0.25">
      <c r="C1101" s="81"/>
      <c r="D1101" s="90"/>
      <c r="E1101" s="127"/>
      <c r="F1101" s="104"/>
      <c r="G1101" s="104"/>
      <c r="H1101" s="2" t="s">
        <v>300</v>
      </c>
      <c r="I1101" s="1">
        <v>0</v>
      </c>
      <c r="J1101" s="1">
        <v>0</v>
      </c>
      <c r="K1101" s="1">
        <v>0</v>
      </c>
    </row>
    <row r="1102" spans="3:11" s="34" customFormat="1" ht="17.25" customHeight="1" x14ac:dyDescent="0.25">
      <c r="C1102" s="81"/>
      <c r="D1102" s="90"/>
      <c r="E1102" s="127"/>
      <c r="F1102" s="105"/>
      <c r="G1102" s="105"/>
      <c r="H1102" s="2" t="s">
        <v>190</v>
      </c>
      <c r="I1102" s="1">
        <v>0</v>
      </c>
      <c r="J1102" s="1">
        <v>0</v>
      </c>
      <c r="K1102" s="1">
        <v>0</v>
      </c>
    </row>
    <row r="1103" spans="3:11" s="34" customFormat="1" ht="18.75" customHeight="1" x14ac:dyDescent="0.25">
      <c r="C1103" s="81" t="s">
        <v>221</v>
      </c>
      <c r="D1103" s="97" t="s">
        <v>230</v>
      </c>
      <c r="E1103" s="103" t="s">
        <v>187</v>
      </c>
      <c r="F1103" s="103">
        <v>2021</v>
      </c>
      <c r="G1103" s="103">
        <v>2023</v>
      </c>
      <c r="H1103" s="2" t="s">
        <v>297</v>
      </c>
      <c r="I1103" s="1">
        <f>I1108+I1113+I1118+I1123+I1128+I1133+I1138</f>
        <v>1056.3</v>
      </c>
      <c r="J1103" s="1">
        <f t="shared" ref="J1103:K1103" si="91">J1108+J1113+J1118+J1123+J1128+J1133+J1138</f>
        <v>1200</v>
      </c>
      <c r="K1103" s="1">
        <f t="shared" si="91"/>
        <v>1200</v>
      </c>
    </row>
    <row r="1104" spans="3:11" s="34" customFormat="1" ht="15.75" customHeight="1" x14ac:dyDescent="0.25">
      <c r="C1104" s="81"/>
      <c r="D1104" s="98"/>
      <c r="E1104" s="104"/>
      <c r="F1104" s="104"/>
      <c r="G1104" s="104"/>
      <c r="H1104" s="2" t="s">
        <v>298</v>
      </c>
      <c r="I1104" s="1">
        <f>I1109+I1114+I1119+I1124+I1129+I1134+I1139</f>
        <v>1056.3</v>
      </c>
      <c r="J1104" s="1">
        <f t="shared" ref="J1104:K1106" si="92">J1109+J1119+J1124+J1129+J1134+J1139</f>
        <v>1200</v>
      </c>
      <c r="K1104" s="1">
        <f t="shared" si="92"/>
        <v>1200</v>
      </c>
    </row>
    <row r="1105" spans="3:11" s="34" customFormat="1" x14ac:dyDescent="0.25">
      <c r="C1105" s="81"/>
      <c r="D1105" s="98"/>
      <c r="E1105" s="104"/>
      <c r="F1105" s="104"/>
      <c r="G1105" s="104"/>
      <c r="H1105" s="2" t="s">
        <v>299</v>
      </c>
      <c r="I1105" s="1">
        <f>SUM(I1110,I1120,I1125,I1130,I1135,I1140)</f>
        <v>0</v>
      </c>
      <c r="J1105" s="1">
        <f t="shared" si="92"/>
        <v>0</v>
      </c>
      <c r="K1105" s="1">
        <f t="shared" si="92"/>
        <v>0</v>
      </c>
    </row>
    <row r="1106" spans="3:11" s="34" customFormat="1" ht="17.25" customHeight="1" x14ac:dyDescent="0.25">
      <c r="C1106" s="81"/>
      <c r="D1106" s="98"/>
      <c r="E1106" s="104"/>
      <c r="F1106" s="104"/>
      <c r="G1106" s="104"/>
      <c r="H1106" s="2" t="s">
        <v>300</v>
      </c>
      <c r="I1106" s="1">
        <f>I1111+I1121+I1126+I1131+I1136+I1141</f>
        <v>0</v>
      </c>
      <c r="J1106" s="1">
        <f t="shared" si="92"/>
        <v>0</v>
      </c>
      <c r="K1106" s="1">
        <f t="shared" si="92"/>
        <v>0</v>
      </c>
    </row>
    <row r="1107" spans="3:11" s="34" customFormat="1" ht="16.5" customHeight="1" x14ac:dyDescent="0.25">
      <c r="C1107" s="81"/>
      <c r="D1107" s="99"/>
      <c r="E1107" s="105"/>
      <c r="F1107" s="105"/>
      <c r="G1107" s="105"/>
      <c r="H1107" s="2" t="s">
        <v>190</v>
      </c>
      <c r="I1107" s="1">
        <f>I1112+I1142</f>
        <v>0</v>
      </c>
      <c r="J1107" s="1">
        <f>J1112+J1142</f>
        <v>0</v>
      </c>
      <c r="K1107" s="1">
        <f>K1112+K1142</f>
        <v>0</v>
      </c>
    </row>
    <row r="1108" spans="3:11" s="34" customFormat="1" ht="16.5" customHeight="1" x14ac:dyDescent="0.25">
      <c r="C1108" s="81" t="s">
        <v>222</v>
      </c>
      <c r="D1108" s="97" t="s">
        <v>563</v>
      </c>
      <c r="E1108" s="127" t="s">
        <v>316</v>
      </c>
      <c r="F1108" s="103">
        <v>2021</v>
      </c>
      <c r="G1108" s="127">
        <v>2023</v>
      </c>
      <c r="H1108" s="2" t="s">
        <v>297</v>
      </c>
      <c r="I1108" s="1">
        <f>I1109+I1110+I1111+I1112</f>
        <v>630</v>
      </c>
      <c r="J1108" s="1">
        <f>J1109+J1110+J1111+J1112</f>
        <v>800</v>
      </c>
      <c r="K1108" s="1">
        <f>K1109+K1110+K1111+K1112</f>
        <v>800</v>
      </c>
    </row>
    <row r="1109" spans="3:11" s="34" customFormat="1" ht="16.5" customHeight="1" x14ac:dyDescent="0.25">
      <c r="C1109" s="81"/>
      <c r="D1109" s="98"/>
      <c r="E1109" s="127"/>
      <c r="F1109" s="104"/>
      <c r="G1109" s="127"/>
      <c r="H1109" s="2" t="s">
        <v>298</v>
      </c>
      <c r="I1109" s="1">
        <v>630</v>
      </c>
      <c r="J1109" s="1">
        <v>800</v>
      </c>
      <c r="K1109" s="1">
        <v>800</v>
      </c>
    </row>
    <row r="1110" spans="3:11" s="34" customFormat="1" ht="20.25" customHeight="1" x14ac:dyDescent="0.25">
      <c r="C1110" s="81"/>
      <c r="D1110" s="98"/>
      <c r="E1110" s="127"/>
      <c r="F1110" s="104"/>
      <c r="G1110" s="127"/>
      <c r="H1110" s="2" t="s">
        <v>299</v>
      </c>
      <c r="I1110" s="1">
        <v>0</v>
      </c>
      <c r="J1110" s="1">
        <v>0</v>
      </c>
      <c r="K1110" s="1">
        <v>0</v>
      </c>
    </row>
    <row r="1111" spans="3:11" s="34" customFormat="1" ht="17.25" customHeight="1" x14ac:dyDescent="0.25">
      <c r="C1111" s="81"/>
      <c r="D1111" s="98"/>
      <c r="E1111" s="127"/>
      <c r="F1111" s="104"/>
      <c r="G1111" s="127"/>
      <c r="H1111" s="2" t="s">
        <v>300</v>
      </c>
      <c r="I1111" s="1">
        <v>0</v>
      </c>
      <c r="J1111" s="1">
        <v>0</v>
      </c>
      <c r="K1111" s="1">
        <v>0</v>
      </c>
    </row>
    <row r="1112" spans="3:11" s="34" customFormat="1" ht="16.5" customHeight="1" x14ac:dyDescent="0.25">
      <c r="C1112" s="81"/>
      <c r="D1112" s="99"/>
      <c r="E1112" s="127"/>
      <c r="F1112" s="105"/>
      <c r="G1112" s="127"/>
      <c r="H1112" s="2" t="s">
        <v>190</v>
      </c>
      <c r="I1112" s="1">
        <v>0</v>
      </c>
      <c r="J1112" s="1">
        <v>0</v>
      </c>
      <c r="K1112" s="1">
        <v>0</v>
      </c>
    </row>
    <row r="1113" spans="3:11" s="34" customFormat="1" ht="16.5" customHeight="1" x14ac:dyDescent="0.25">
      <c r="C1113" s="81" t="s">
        <v>564</v>
      </c>
      <c r="D1113" s="97" t="s">
        <v>747</v>
      </c>
      <c r="E1113" s="127" t="s">
        <v>316</v>
      </c>
      <c r="F1113" s="103">
        <v>2021</v>
      </c>
      <c r="G1113" s="127">
        <v>2021</v>
      </c>
      <c r="H1113" s="2" t="s">
        <v>297</v>
      </c>
      <c r="I1113" s="1">
        <f>I1114+I1115+I1116+I1117</f>
        <v>90</v>
      </c>
      <c r="J1113" s="1">
        <f>J1114+J1115+J1116+J1117</f>
        <v>0</v>
      </c>
      <c r="K1113" s="1">
        <f>K1114+K1115+K1116+K1117</f>
        <v>0</v>
      </c>
    </row>
    <row r="1114" spans="3:11" s="34" customFormat="1" ht="16.5" customHeight="1" x14ac:dyDescent="0.25">
      <c r="C1114" s="81"/>
      <c r="D1114" s="98"/>
      <c r="E1114" s="127"/>
      <c r="F1114" s="104"/>
      <c r="G1114" s="127"/>
      <c r="H1114" s="2" t="s">
        <v>298</v>
      </c>
      <c r="I1114" s="1">
        <v>90</v>
      </c>
      <c r="J1114" s="1">
        <v>0</v>
      </c>
      <c r="K1114" s="1">
        <v>0</v>
      </c>
    </row>
    <row r="1115" spans="3:11" s="34" customFormat="1" ht="20.25" customHeight="1" x14ac:dyDescent="0.25">
      <c r="C1115" s="81"/>
      <c r="D1115" s="98"/>
      <c r="E1115" s="127"/>
      <c r="F1115" s="104"/>
      <c r="G1115" s="127"/>
      <c r="H1115" s="2" t="s">
        <v>299</v>
      </c>
      <c r="I1115" s="1">
        <v>0</v>
      </c>
      <c r="J1115" s="1">
        <v>0</v>
      </c>
      <c r="K1115" s="1">
        <v>0</v>
      </c>
    </row>
    <row r="1116" spans="3:11" s="34" customFormat="1" ht="17.25" customHeight="1" x14ac:dyDescent="0.25">
      <c r="C1116" s="81"/>
      <c r="D1116" s="98"/>
      <c r="E1116" s="127"/>
      <c r="F1116" s="104"/>
      <c r="G1116" s="127"/>
      <c r="H1116" s="2" t="s">
        <v>300</v>
      </c>
      <c r="I1116" s="1">
        <v>0</v>
      </c>
      <c r="J1116" s="1">
        <v>0</v>
      </c>
      <c r="K1116" s="1">
        <v>0</v>
      </c>
    </row>
    <row r="1117" spans="3:11" s="34" customFormat="1" ht="16.5" customHeight="1" x14ac:dyDescent="0.25">
      <c r="C1117" s="81"/>
      <c r="D1117" s="99"/>
      <c r="E1117" s="127"/>
      <c r="F1117" s="105"/>
      <c r="G1117" s="127"/>
      <c r="H1117" s="2" t="s">
        <v>190</v>
      </c>
      <c r="I1117" s="1">
        <v>0</v>
      </c>
      <c r="J1117" s="1">
        <v>0</v>
      </c>
      <c r="K1117" s="1">
        <v>0</v>
      </c>
    </row>
    <row r="1118" spans="3:11" s="40" customFormat="1" ht="15.75" customHeight="1" x14ac:dyDescent="0.25">
      <c r="C1118" s="124" t="s">
        <v>13</v>
      </c>
      <c r="D1118" s="97" t="s">
        <v>565</v>
      </c>
      <c r="E1118" s="103" t="s">
        <v>232</v>
      </c>
      <c r="F1118" s="182">
        <v>2021</v>
      </c>
      <c r="G1118" s="182">
        <v>2023</v>
      </c>
      <c r="H1118" s="2" t="s">
        <v>297</v>
      </c>
      <c r="I1118" s="28">
        <f>I1119</f>
        <v>101.9</v>
      </c>
      <c r="J1118" s="28">
        <f t="shared" ref="J1118:K1118" si="93">J1119</f>
        <v>113.2</v>
      </c>
      <c r="K1118" s="28">
        <f t="shared" si="93"/>
        <v>113.2</v>
      </c>
    </row>
    <row r="1119" spans="3:11" s="40" customFormat="1" ht="17.25" customHeight="1" x14ac:dyDescent="0.25">
      <c r="C1119" s="125"/>
      <c r="D1119" s="98"/>
      <c r="E1119" s="104"/>
      <c r="F1119" s="88"/>
      <c r="G1119" s="88"/>
      <c r="H1119" s="2" t="s">
        <v>298</v>
      </c>
      <c r="I1119" s="28">
        <v>101.9</v>
      </c>
      <c r="J1119" s="28">
        <v>113.2</v>
      </c>
      <c r="K1119" s="28">
        <v>113.2</v>
      </c>
    </row>
    <row r="1120" spans="3:11" s="40" customFormat="1" x14ac:dyDescent="0.25">
      <c r="C1120" s="125"/>
      <c r="D1120" s="98"/>
      <c r="E1120" s="104"/>
      <c r="F1120" s="88"/>
      <c r="G1120" s="88"/>
      <c r="H1120" s="2" t="s">
        <v>299</v>
      </c>
      <c r="I1120" s="28">
        <v>0</v>
      </c>
      <c r="J1120" s="28">
        <v>0</v>
      </c>
      <c r="K1120" s="28">
        <v>0</v>
      </c>
    </row>
    <row r="1121" spans="3:11" s="40" customFormat="1" ht="18.75" customHeight="1" x14ac:dyDescent="0.25">
      <c r="C1121" s="125"/>
      <c r="D1121" s="98"/>
      <c r="E1121" s="104"/>
      <c r="F1121" s="88"/>
      <c r="G1121" s="88"/>
      <c r="H1121" s="2" t="s">
        <v>300</v>
      </c>
      <c r="I1121" s="28">
        <v>0</v>
      </c>
      <c r="J1121" s="28">
        <v>0</v>
      </c>
      <c r="K1121" s="28">
        <v>0</v>
      </c>
    </row>
    <row r="1122" spans="3:11" s="40" customFormat="1" ht="16.5" customHeight="1" x14ac:dyDescent="0.25">
      <c r="C1122" s="126"/>
      <c r="D1122" s="99"/>
      <c r="E1122" s="105"/>
      <c r="F1122" s="89"/>
      <c r="G1122" s="89"/>
      <c r="H1122" s="2" t="s">
        <v>190</v>
      </c>
      <c r="I1122" s="28">
        <v>0</v>
      </c>
      <c r="J1122" s="28">
        <v>0</v>
      </c>
      <c r="K1122" s="28">
        <v>0</v>
      </c>
    </row>
    <row r="1123" spans="3:11" s="40" customFormat="1" ht="15" customHeight="1" x14ac:dyDescent="0.25">
      <c r="C1123" s="124" t="s">
        <v>14</v>
      </c>
      <c r="D1123" s="97" t="s">
        <v>566</v>
      </c>
      <c r="E1123" s="127" t="s">
        <v>232</v>
      </c>
      <c r="F1123" s="182">
        <v>2021</v>
      </c>
      <c r="G1123" s="182">
        <v>2023</v>
      </c>
      <c r="H1123" s="2" t="s">
        <v>297</v>
      </c>
      <c r="I1123" s="28">
        <f>I1124</f>
        <v>63</v>
      </c>
      <c r="J1123" s="28">
        <f t="shared" ref="J1123:K1123" si="94">J1124</f>
        <v>70</v>
      </c>
      <c r="K1123" s="28">
        <f t="shared" si="94"/>
        <v>70</v>
      </c>
    </row>
    <row r="1124" spans="3:11" s="40" customFormat="1" x14ac:dyDescent="0.25">
      <c r="C1124" s="125"/>
      <c r="D1124" s="98"/>
      <c r="E1124" s="127"/>
      <c r="F1124" s="88"/>
      <c r="G1124" s="88"/>
      <c r="H1124" s="2" t="s">
        <v>298</v>
      </c>
      <c r="I1124" s="28">
        <v>63</v>
      </c>
      <c r="J1124" s="28">
        <v>70</v>
      </c>
      <c r="K1124" s="28">
        <v>70</v>
      </c>
    </row>
    <row r="1125" spans="3:11" s="40" customFormat="1" x14ac:dyDescent="0.25">
      <c r="C1125" s="125"/>
      <c r="D1125" s="98"/>
      <c r="E1125" s="127"/>
      <c r="F1125" s="88"/>
      <c r="G1125" s="88"/>
      <c r="H1125" s="2" t="s">
        <v>299</v>
      </c>
      <c r="I1125" s="28">
        <v>0</v>
      </c>
      <c r="J1125" s="28">
        <v>0</v>
      </c>
      <c r="K1125" s="28">
        <v>0</v>
      </c>
    </row>
    <row r="1126" spans="3:11" s="40" customFormat="1" ht="17.25" customHeight="1" x14ac:dyDescent="0.25">
      <c r="C1126" s="125"/>
      <c r="D1126" s="98"/>
      <c r="E1126" s="127"/>
      <c r="F1126" s="88"/>
      <c r="G1126" s="88"/>
      <c r="H1126" s="2" t="s">
        <v>300</v>
      </c>
      <c r="I1126" s="28">
        <v>0</v>
      </c>
      <c r="J1126" s="28">
        <v>0</v>
      </c>
      <c r="K1126" s="28">
        <v>0</v>
      </c>
    </row>
    <row r="1127" spans="3:11" s="40" customFormat="1" ht="18" customHeight="1" x14ac:dyDescent="0.25">
      <c r="C1127" s="126"/>
      <c r="D1127" s="99"/>
      <c r="E1127" s="127"/>
      <c r="F1127" s="89"/>
      <c r="G1127" s="89"/>
      <c r="H1127" s="2" t="s">
        <v>190</v>
      </c>
      <c r="I1127" s="28">
        <v>0</v>
      </c>
      <c r="J1127" s="28">
        <v>0</v>
      </c>
      <c r="K1127" s="28">
        <v>0</v>
      </c>
    </row>
    <row r="1128" spans="3:11" s="40" customFormat="1" ht="18" customHeight="1" x14ac:dyDescent="0.25">
      <c r="C1128" s="94" t="s">
        <v>15</v>
      </c>
      <c r="D1128" s="97" t="s">
        <v>567</v>
      </c>
      <c r="E1128" s="127" t="s">
        <v>232</v>
      </c>
      <c r="F1128" s="182">
        <v>2021</v>
      </c>
      <c r="G1128" s="182">
        <v>2023</v>
      </c>
      <c r="H1128" s="2" t="s">
        <v>297</v>
      </c>
      <c r="I1128" s="28">
        <f>I1129</f>
        <v>60.5</v>
      </c>
      <c r="J1128" s="28">
        <f t="shared" ref="J1128:K1128" si="95">J1129</f>
        <v>67.3</v>
      </c>
      <c r="K1128" s="28">
        <f t="shared" si="95"/>
        <v>67.3</v>
      </c>
    </row>
    <row r="1129" spans="3:11" s="40" customFormat="1" x14ac:dyDescent="0.25">
      <c r="C1129" s="95"/>
      <c r="D1129" s="98"/>
      <c r="E1129" s="127"/>
      <c r="F1129" s="88"/>
      <c r="G1129" s="88"/>
      <c r="H1129" s="2" t="s">
        <v>298</v>
      </c>
      <c r="I1129" s="28">
        <v>60.5</v>
      </c>
      <c r="J1129" s="28">
        <v>67.3</v>
      </c>
      <c r="K1129" s="28">
        <v>67.3</v>
      </c>
    </row>
    <row r="1130" spans="3:11" s="40" customFormat="1" ht="20.25" customHeight="1" x14ac:dyDescent="0.25">
      <c r="C1130" s="95"/>
      <c r="D1130" s="98"/>
      <c r="E1130" s="127"/>
      <c r="F1130" s="88"/>
      <c r="G1130" s="88"/>
      <c r="H1130" s="2" t="s">
        <v>299</v>
      </c>
      <c r="I1130" s="28">
        <v>0</v>
      </c>
      <c r="J1130" s="28">
        <v>0</v>
      </c>
      <c r="K1130" s="28">
        <v>0</v>
      </c>
    </row>
    <row r="1131" spans="3:11" s="40" customFormat="1" ht="16.5" customHeight="1" x14ac:dyDescent="0.25">
      <c r="C1131" s="95"/>
      <c r="D1131" s="98"/>
      <c r="E1131" s="127"/>
      <c r="F1131" s="88"/>
      <c r="G1131" s="88"/>
      <c r="H1131" s="2" t="s">
        <v>300</v>
      </c>
      <c r="I1131" s="28">
        <v>0</v>
      </c>
      <c r="J1131" s="28">
        <v>0</v>
      </c>
      <c r="K1131" s="28">
        <v>0</v>
      </c>
    </row>
    <row r="1132" spans="3:11" s="40" customFormat="1" x14ac:dyDescent="0.25">
      <c r="C1132" s="96"/>
      <c r="D1132" s="99"/>
      <c r="E1132" s="127"/>
      <c r="F1132" s="89"/>
      <c r="G1132" s="89"/>
      <c r="H1132" s="2" t="s">
        <v>190</v>
      </c>
      <c r="I1132" s="28">
        <v>0</v>
      </c>
      <c r="J1132" s="28">
        <v>0</v>
      </c>
      <c r="K1132" s="28">
        <v>0</v>
      </c>
    </row>
    <row r="1133" spans="3:11" s="40" customFormat="1" ht="18" customHeight="1" x14ac:dyDescent="0.25">
      <c r="C1133" s="124" t="s">
        <v>16</v>
      </c>
      <c r="D1133" s="97" t="s">
        <v>982</v>
      </c>
      <c r="E1133" s="127" t="s">
        <v>232</v>
      </c>
      <c r="F1133" s="182">
        <v>2021</v>
      </c>
      <c r="G1133" s="182">
        <v>2023</v>
      </c>
      <c r="H1133" s="2" t="s">
        <v>297</v>
      </c>
      <c r="I1133" s="28">
        <f>I1134</f>
        <v>22.2</v>
      </c>
      <c r="J1133" s="28">
        <f t="shared" ref="J1133:K1133" si="96">J1134</f>
        <v>51</v>
      </c>
      <c r="K1133" s="28">
        <f t="shared" si="96"/>
        <v>51</v>
      </c>
    </row>
    <row r="1134" spans="3:11" s="40" customFormat="1" ht="17.25" customHeight="1" x14ac:dyDescent="0.25">
      <c r="C1134" s="125"/>
      <c r="D1134" s="98"/>
      <c r="E1134" s="127"/>
      <c r="F1134" s="88"/>
      <c r="G1134" s="88"/>
      <c r="H1134" s="2" t="s">
        <v>298</v>
      </c>
      <c r="I1134" s="28">
        <v>22.2</v>
      </c>
      <c r="J1134" s="28">
        <v>51</v>
      </c>
      <c r="K1134" s="28">
        <v>51</v>
      </c>
    </row>
    <row r="1135" spans="3:11" s="40" customFormat="1" ht="17.25" customHeight="1" x14ac:dyDescent="0.25">
      <c r="C1135" s="125"/>
      <c r="D1135" s="98"/>
      <c r="E1135" s="127"/>
      <c r="F1135" s="88"/>
      <c r="G1135" s="88"/>
      <c r="H1135" s="2" t="s">
        <v>299</v>
      </c>
      <c r="I1135" s="28">
        <v>0</v>
      </c>
      <c r="J1135" s="28">
        <v>0</v>
      </c>
      <c r="K1135" s="28">
        <v>0</v>
      </c>
    </row>
    <row r="1136" spans="3:11" s="40" customFormat="1" ht="17.25" customHeight="1" x14ac:dyDescent="0.25">
      <c r="C1136" s="125"/>
      <c r="D1136" s="98"/>
      <c r="E1136" s="127"/>
      <c r="F1136" s="88"/>
      <c r="G1136" s="88"/>
      <c r="H1136" s="2" t="s">
        <v>300</v>
      </c>
      <c r="I1136" s="28">
        <v>0</v>
      </c>
      <c r="J1136" s="28">
        <v>0</v>
      </c>
      <c r="K1136" s="28">
        <v>0</v>
      </c>
    </row>
    <row r="1137" spans="3:11" s="40" customFormat="1" ht="52.5" customHeight="1" x14ac:dyDescent="0.25">
      <c r="C1137" s="126"/>
      <c r="D1137" s="99"/>
      <c r="E1137" s="127"/>
      <c r="F1137" s="89"/>
      <c r="G1137" s="89"/>
      <c r="H1137" s="2" t="s">
        <v>190</v>
      </c>
      <c r="I1137" s="28">
        <v>0</v>
      </c>
      <c r="J1137" s="28">
        <v>0</v>
      </c>
      <c r="K1137" s="28">
        <v>0</v>
      </c>
    </row>
    <row r="1138" spans="3:11" s="40" customFormat="1" ht="15" customHeight="1" x14ac:dyDescent="0.25">
      <c r="C1138" s="124" t="s">
        <v>568</v>
      </c>
      <c r="D1138" s="97" t="s">
        <v>569</v>
      </c>
      <c r="E1138" s="127" t="s">
        <v>232</v>
      </c>
      <c r="F1138" s="182">
        <v>2021</v>
      </c>
      <c r="G1138" s="182">
        <v>2022</v>
      </c>
      <c r="H1138" s="2" t="s">
        <v>297</v>
      </c>
      <c r="I1138" s="28">
        <f>I1139</f>
        <v>88.7</v>
      </c>
      <c r="J1138" s="28">
        <f>J1139+J1140+J1141+J1142</f>
        <v>98.5</v>
      </c>
      <c r="K1138" s="28">
        <f>K1139+K1140+K1141+K1142</f>
        <v>98.5</v>
      </c>
    </row>
    <row r="1139" spans="3:11" s="40" customFormat="1" x14ac:dyDescent="0.25">
      <c r="C1139" s="125"/>
      <c r="D1139" s="98"/>
      <c r="E1139" s="127"/>
      <c r="F1139" s="88"/>
      <c r="G1139" s="88"/>
      <c r="H1139" s="2" t="s">
        <v>298</v>
      </c>
      <c r="I1139" s="28">
        <v>88.7</v>
      </c>
      <c r="J1139" s="28">
        <v>98.5</v>
      </c>
      <c r="K1139" s="28">
        <v>98.5</v>
      </c>
    </row>
    <row r="1140" spans="3:11" s="40" customFormat="1" ht="17.25" customHeight="1" x14ac:dyDescent="0.25">
      <c r="C1140" s="125"/>
      <c r="D1140" s="98"/>
      <c r="E1140" s="127"/>
      <c r="F1140" s="88"/>
      <c r="G1140" s="88"/>
      <c r="H1140" s="2" t="s">
        <v>299</v>
      </c>
      <c r="I1140" s="28">
        <v>0</v>
      </c>
      <c r="J1140" s="28"/>
      <c r="K1140" s="28"/>
    </row>
    <row r="1141" spans="3:11" s="40" customFormat="1" ht="21.75" customHeight="1" x14ac:dyDescent="0.25">
      <c r="C1141" s="125"/>
      <c r="D1141" s="98"/>
      <c r="E1141" s="127"/>
      <c r="F1141" s="88"/>
      <c r="G1141" s="88"/>
      <c r="H1141" s="2" t="s">
        <v>300</v>
      </c>
      <c r="I1141" s="28">
        <v>0</v>
      </c>
      <c r="J1141" s="28">
        <v>0</v>
      </c>
      <c r="K1141" s="28">
        <v>0</v>
      </c>
    </row>
    <row r="1142" spans="3:11" s="40" customFormat="1" ht="17.25" customHeight="1" x14ac:dyDescent="0.25">
      <c r="C1142" s="126"/>
      <c r="D1142" s="99"/>
      <c r="E1142" s="127"/>
      <c r="F1142" s="89"/>
      <c r="G1142" s="89"/>
      <c r="H1142" s="2" t="s">
        <v>190</v>
      </c>
      <c r="I1142" s="28">
        <v>0</v>
      </c>
      <c r="J1142" s="28">
        <v>0</v>
      </c>
      <c r="K1142" s="28">
        <v>0</v>
      </c>
    </row>
    <row r="1143" spans="3:11" s="33" customFormat="1" ht="16.5" customHeight="1" x14ac:dyDescent="0.25">
      <c r="C1143" s="163" t="s">
        <v>380</v>
      </c>
      <c r="D1143" s="110" t="s">
        <v>381</v>
      </c>
      <c r="E1143" s="137" t="s">
        <v>1015</v>
      </c>
      <c r="F1143" s="186">
        <v>2021</v>
      </c>
      <c r="G1143" s="186">
        <v>2023</v>
      </c>
      <c r="H1143" s="17" t="s">
        <v>297</v>
      </c>
      <c r="I1143" s="16">
        <f>I1144+I1145+I1146+I1147</f>
        <v>244813.2</v>
      </c>
      <c r="J1143" s="16">
        <f>J1144+J1145+J1146+J1147</f>
        <v>44813.2</v>
      </c>
      <c r="K1143" s="16">
        <f>K1144+K1145+K1146+K1147</f>
        <v>44813.2</v>
      </c>
    </row>
    <row r="1144" spans="3:11" s="33" customFormat="1" ht="15" customHeight="1" x14ac:dyDescent="0.25">
      <c r="C1144" s="164"/>
      <c r="D1144" s="111"/>
      <c r="E1144" s="138"/>
      <c r="F1144" s="187"/>
      <c r="G1144" s="187"/>
      <c r="H1144" s="17" t="s">
        <v>298</v>
      </c>
      <c r="I1144" s="16">
        <f>I1150+I1155</f>
        <v>238713.2</v>
      </c>
      <c r="J1144" s="16">
        <f t="shared" ref="I1144:K1147" si="97">J1160+J1165+J1170+J1180+J1185+J1195</f>
        <v>38713.199999999997</v>
      </c>
      <c r="K1144" s="16">
        <f t="shared" si="97"/>
        <v>38713.199999999997</v>
      </c>
    </row>
    <row r="1145" spans="3:11" s="33" customFormat="1" ht="17.25" customHeight="1" x14ac:dyDescent="0.25">
      <c r="C1145" s="164"/>
      <c r="D1145" s="111"/>
      <c r="E1145" s="138"/>
      <c r="F1145" s="187"/>
      <c r="G1145" s="187"/>
      <c r="H1145" s="17" t="s">
        <v>299</v>
      </c>
      <c r="I1145" s="16">
        <f t="shared" si="97"/>
        <v>0</v>
      </c>
      <c r="J1145" s="16">
        <f t="shared" si="97"/>
        <v>0</v>
      </c>
      <c r="K1145" s="16">
        <f t="shared" si="97"/>
        <v>0</v>
      </c>
    </row>
    <row r="1146" spans="3:11" s="33" customFormat="1" ht="17.25" customHeight="1" x14ac:dyDescent="0.25">
      <c r="C1146" s="164"/>
      <c r="D1146" s="111"/>
      <c r="E1146" s="138"/>
      <c r="F1146" s="187"/>
      <c r="G1146" s="187"/>
      <c r="H1146" s="17" t="s">
        <v>300</v>
      </c>
      <c r="I1146" s="16">
        <f t="shared" si="97"/>
        <v>0</v>
      </c>
      <c r="J1146" s="16">
        <f t="shared" si="97"/>
        <v>0</v>
      </c>
      <c r="K1146" s="16">
        <f t="shared" si="97"/>
        <v>0</v>
      </c>
    </row>
    <row r="1147" spans="3:11" s="33" customFormat="1" ht="39" customHeight="1" x14ac:dyDescent="0.25">
      <c r="C1147" s="164"/>
      <c r="D1147" s="111"/>
      <c r="E1147" s="138"/>
      <c r="F1147" s="187"/>
      <c r="G1147" s="187"/>
      <c r="H1147" s="68" t="s">
        <v>190</v>
      </c>
      <c r="I1147" s="45">
        <f t="shared" si="97"/>
        <v>6100</v>
      </c>
      <c r="J1147" s="45">
        <f t="shared" si="97"/>
        <v>6100</v>
      </c>
      <c r="K1147" s="16">
        <f t="shared" si="97"/>
        <v>6100</v>
      </c>
    </row>
    <row r="1148" spans="3:11" s="33" customFormat="1" ht="26.25" customHeight="1" x14ac:dyDescent="0.25">
      <c r="C1148" s="70"/>
      <c r="D1148" s="46"/>
      <c r="E1148" s="62" t="s">
        <v>223</v>
      </c>
      <c r="F1148" s="72"/>
      <c r="G1148" s="72"/>
      <c r="H1148" s="17"/>
      <c r="I1148" s="16"/>
      <c r="J1148" s="16"/>
      <c r="K1148" s="16"/>
    </row>
    <row r="1149" spans="3:11" s="33" customFormat="1" ht="21" customHeight="1" x14ac:dyDescent="0.25">
      <c r="C1149" s="163"/>
      <c r="D1149" s="137"/>
      <c r="E1149" s="166" t="s">
        <v>274</v>
      </c>
      <c r="F1149" s="185">
        <v>2021</v>
      </c>
      <c r="G1149" s="185">
        <v>2023</v>
      </c>
      <c r="H1149" s="17" t="s">
        <v>297</v>
      </c>
      <c r="I1149" s="16">
        <f>I1150+I1151+I1152+I1153</f>
        <v>64813.2</v>
      </c>
      <c r="J1149" s="16">
        <f>J1150+J1151+J1152+J1153</f>
        <v>0</v>
      </c>
      <c r="K1149" s="16">
        <f>K1150+K1151+K1152+K1153</f>
        <v>0</v>
      </c>
    </row>
    <row r="1150" spans="3:11" s="33" customFormat="1" ht="21" customHeight="1" x14ac:dyDescent="0.25">
      <c r="C1150" s="164"/>
      <c r="D1150" s="138"/>
      <c r="E1150" s="166"/>
      <c r="F1150" s="185"/>
      <c r="G1150" s="185"/>
      <c r="H1150" s="17" t="s">
        <v>298</v>
      </c>
      <c r="I1150" s="16">
        <f>I1160+I1165</f>
        <v>58713.2</v>
      </c>
      <c r="J1150" s="16">
        <f t="shared" ref="J1150:K1153" si="98">J1166+J1171+J1176+J1186+J1191+J1201</f>
        <v>0</v>
      </c>
      <c r="K1150" s="16">
        <f t="shared" si="98"/>
        <v>0</v>
      </c>
    </row>
    <row r="1151" spans="3:11" s="33" customFormat="1" ht="21" customHeight="1" x14ac:dyDescent="0.25">
      <c r="C1151" s="164"/>
      <c r="D1151" s="138"/>
      <c r="E1151" s="166"/>
      <c r="F1151" s="185"/>
      <c r="G1151" s="185"/>
      <c r="H1151" s="17" t="s">
        <v>299</v>
      </c>
      <c r="I1151" s="16">
        <f>I1161+I1166</f>
        <v>0</v>
      </c>
      <c r="J1151" s="16">
        <f t="shared" si="98"/>
        <v>0</v>
      </c>
      <c r="K1151" s="16">
        <f t="shared" si="98"/>
        <v>0</v>
      </c>
    </row>
    <row r="1152" spans="3:11" s="33" customFormat="1" ht="21" customHeight="1" x14ac:dyDescent="0.25">
      <c r="C1152" s="164"/>
      <c r="D1152" s="138"/>
      <c r="E1152" s="166"/>
      <c r="F1152" s="185"/>
      <c r="G1152" s="185"/>
      <c r="H1152" s="17" t="s">
        <v>300</v>
      </c>
      <c r="I1152" s="16">
        <f>I1162+I1167</f>
        <v>0</v>
      </c>
      <c r="J1152" s="16">
        <f t="shared" si="98"/>
        <v>0</v>
      </c>
      <c r="K1152" s="16">
        <f t="shared" si="98"/>
        <v>0</v>
      </c>
    </row>
    <row r="1153" spans="3:11" s="33" customFormat="1" ht="31.5" customHeight="1" x14ac:dyDescent="0.25">
      <c r="C1153" s="164"/>
      <c r="D1153" s="138"/>
      <c r="E1153" s="166"/>
      <c r="F1153" s="185"/>
      <c r="G1153" s="185"/>
      <c r="H1153" s="68" t="s">
        <v>190</v>
      </c>
      <c r="I1153" s="16">
        <f>I1163+I1168</f>
        <v>6100</v>
      </c>
      <c r="J1153" s="45">
        <f t="shared" si="98"/>
        <v>0</v>
      </c>
      <c r="K1153" s="16">
        <f t="shared" si="98"/>
        <v>0</v>
      </c>
    </row>
    <row r="1154" spans="3:11" s="33" customFormat="1" ht="21" customHeight="1" x14ac:dyDescent="0.25">
      <c r="C1154" s="164"/>
      <c r="D1154" s="138"/>
      <c r="E1154" s="138" t="s">
        <v>1013</v>
      </c>
      <c r="F1154" s="185">
        <v>2021</v>
      </c>
      <c r="G1154" s="185">
        <v>2021</v>
      </c>
      <c r="H1154" s="17" t="s">
        <v>297</v>
      </c>
      <c r="I1154" s="16">
        <f>I1155</f>
        <v>180000</v>
      </c>
      <c r="J1154" s="16"/>
      <c r="K1154" s="16"/>
    </row>
    <row r="1155" spans="3:11" s="33" customFormat="1" ht="21" customHeight="1" x14ac:dyDescent="0.25">
      <c r="C1155" s="164"/>
      <c r="D1155" s="138"/>
      <c r="E1155" s="138"/>
      <c r="F1155" s="185"/>
      <c r="G1155" s="185"/>
      <c r="H1155" s="17" t="s">
        <v>298</v>
      </c>
      <c r="I1155" s="16">
        <f>I1205+I1215</f>
        <v>180000</v>
      </c>
      <c r="J1155" s="16"/>
      <c r="K1155" s="16"/>
    </row>
    <row r="1156" spans="3:11" s="33" customFormat="1" ht="21" customHeight="1" x14ac:dyDescent="0.25">
      <c r="C1156" s="164"/>
      <c r="D1156" s="138"/>
      <c r="E1156" s="138"/>
      <c r="F1156" s="185"/>
      <c r="G1156" s="185"/>
      <c r="H1156" s="17" t="s">
        <v>299</v>
      </c>
      <c r="I1156" s="16">
        <f t="shared" ref="I1156:I1158" si="99">I1166+I1171</f>
        <v>0</v>
      </c>
      <c r="J1156" s="16"/>
      <c r="K1156" s="16"/>
    </row>
    <row r="1157" spans="3:11" s="33" customFormat="1" ht="21" customHeight="1" x14ac:dyDescent="0.25">
      <c r="C1157" s="164"/>
      <c r="D1157" s="138"/>
      <c r="E1157" s="138"/>
      <c r="F1157" s="185"/>
      <c r="G1157" s="185"/>
      <c r="H1157" s="17" t="s">
        <v>300</v>
      </c>
      <c r="I1157" s="16">
        <f t="shared" si="99"/>
        <v>0</v>
      </c>
      <c r="J1157" s="16"/>
      <c r="K1157" s="16"/>
    </row>
    <row r="1158" spans="3:11" s="33" customFormat="1" ht="28.5" customHeight="1" x14ac:dyDescent="0.25">
      <c r="C1158" s="165"/>
      <c r="D1158" s="139"/>
      <c r="E1158" s="139"/>
      <c r="F1158" s="185"/>
      <c r="G1158" s="185"/>
      <c r="H1158" s="68" t="s">
        <v>190</v>
      </c>
      <c r="I1158" s="16">
        <f t="shared" si="99"/>
        <v>0</v>
      </c>
      <c r="J1158" s="16"/>
      <c r="K1158" s="16"/>
    </row>
    <row r="1159" spans="3:11" s="34" customFormat="1" ht="18.75" customHeight="1" x14ac:dyDescent="0.25">
      <c r="C1159" s="94" t="s">
        <v>382</v>
      </c>
      <c r="D1159" s="174" t="s">
        <v>88</v>
      </c>
      <c r="E1159" s="103" t="s">
        <v>274</v>
      </c>
      <c r="F1159" s="106">
        <v>2021</v>
      </c>
      <c r="G1159" s="106">
        <v>2023</v>
      </c>
      <c r="H1159" s="2" t="s">
        <v>297</v>
      </c>
      <c r="I1159" s="1">
        <f>I1160+I1161+I1162+I1163</f>
        <v>44813.2</v>
      </c>
      <c r="J1159" s="1">
        <f>J1160+J1161+J1162+J1163</f>
        <v>44813.2</v>
      </c>
      <c r="K1159" s="1">
        <f>K1160+K1161+K1162+K1163</f>
        <v>44813.2</v>
      </c>
    </row>
    <row r="1160" spans="3:11" s="34" customFormat="1" x14ac:dyDescent="0.25">
      <c r="C1160" s="188"/>
      <c r="D1160" s="190"/>
      <c r="E1160" s="104"/>
      <c r="F1160" s="107"/>
      <c r="G1160" s="107"/>
      <c r="H1160" s="2" t="s">
        <v>298</v>
      </c>
      <c r="I1160" s="1">
        <v>38713.199999999997</v>
      </c>
      <c r="J1160" s="1">
        <v>38713.199999999997</v>
      </c>
      <c r="K1160" s="1">
        <v>38713.199999999997</v>
      </c>
    </row>
    <row r="1161" spans="3:11" s="34" customFormat="1" ht="18.75" customHeight="1" x14ac:dyDescent="0.25">
      <c r="C1161" s="188"/>
      <c r="D1161" s="190"/>
      <c r="E1161" s="104"/>
      <c r="F1161" s="107"/>
      <c r="G1161" s="107"/>
      <c r="H1161" s="2" t="s">
        <v>299</v>
      </c>
      <c r="I1161" s="1">
        <v>0</v>
      </c>
      <c r="J1161" s="1">
        <v>0</v>
      </c>
      <c r="K1161" s="1">
        <v>0</v>
      </c>
    </row>
    <row r="1162" spans="3:11" s="34" customFormat="1" x14ac:dyDescent="0.25">
      <c r="C1162" s="188"/>
      <c r="D1162" s="190"/>
      <c r="E1162" s="104"/>
      <c r="F1162" s="107"/>
      <c r="G1162" s="107"/>
      <c r="H1162" s="2" t="s">
        <v>300</v>
      </c>
      <c r="I1162" s="1">
        <v>0</v>
      </c>
      <c r="J1162" s="1">
        <v>0</v>
      </c>
      <c r="K1162" s="1">
        <v>0</v>
      </c>
    </row>
    <row r="1163" spans="3:11" s="34" customFormat="1" x14ac:dyDescent="0.25">
      <c r="C1163" s="189"/>
      <c r="D1163" s="191"/>
      <c r="E1163" s="105"/>
      <c r="F1163" s="108"/>
      <c r="G1163" s="108"/>
      <c r="H1163" s="65" t="s">
        <v>190</v>
      </c>
      <c r="I1163" s="1">
        <v>6100</v>
      </c>
      <c r="J1163" s="1">
        <v>6100</v>
      </c>
      <c r="K1163" s="1">
        <v>6100</v>
      </c>
    </row>
    <row r="1164" spans="3:11" s="34" customFormat="1" ht="20.25" customHeight="1" x14ac:dyDescent="0.25">
      <c r="C1164" s="81" t="s">
        <v>383</v>
      </c>
      <c r="D1164" s="97" t="s">
        <v>384</v>
      </c>
      <c r="E1164" s="103" t="s">
        <v>274</v>
      </c>
      <c r="F1164" s="109">
        <v>2021</v>
      </c>
      <c r="G1164" s="109">
        <v>2021</v>
      </c>
      <c r="H1164" s="2" t="s">
        <v>297</v>
      </c>
      <c r="I1164" s="1">
        <f>I1165+I1166+I1167+I1168</f>
        <v>20000</v>
      </c>
      <c r="J1164" s="1">
        <f>J1165+J1166+J1167+J1168</f>
        <v>0</v>
      </c>
      <c r="K1164" s="1">
        <f>K1165+K1166+K1167+K1168</f>
        <v>0</v>
      </c>
    </row>
    <row r="1165" spans="3:11" s="34" customFormat="1" x14ac:dyDescent="0.25">
      <c r="C1165" s="81"/>
      <c r="D1165" s="98"/>
      <c r="E1165" s="104"/>
      <c r="F1165" s="109"/>
      <c r="G1165" s="109"/>
      <c r="H1165" s="2" t="s">
        <v>298</v>
      </c>
      <c r="I1165" s="1">
        <v>20000</v>
      </c>
      <c r="J1165" s="1">
        <v>0</v>
      </c>
      <c r="K1165" s="1">
        <v>0</v>
      </c>
    </row>
    <row r="1166" spans="3:11" s="34" customFormat="1" x14ac:dyDescent="0.25">
      <c r="C1166" s="81"/>
      <c r="D1166" s="98"/>
      <c r="E1166" s="104"/>
      <c r="F1166" s="109"/>
      <c r="G1166" s="109"/>
      <c r="H1166" s="2" t="s">
        <v>299</v>
      </c>
      <c r="I1166" s="1">
        <v>0</v>
      </c>
      <c r="J1166" s="1">
        <v>0</v>
      </c>
      <c r="K1166" s="1">
        <v>0</v>
      </c>
    </row>
    <row r="1167" spans="3:11" s="34" customFormat="1" x14ac:dyDescent="0.25">
      <c r="C1167" s="81"/>
      <c r="D1167" s="98"/>
      <c r="E1167" s="104"/>
      <c r="F1167" s="109"/>
      <c r="G1167" s="109"/>
      <c r="H1167" s="2" t="s">
        <v>300</v>
      </c>
      <c r="I1167" s="1">
        <v>0</v>
      </c>
      <c r="J1167" s="1">
        <v>0</v>
      </c>
      <c r="K1167" s="1">
        <v>0</v>
      </c>
    </row>
    <row r="1168" spans="3:11" s="34" customFormat="1" x14ac:dyDescent="0.25">
      <c r="C1168" s="81"/>
      <c r="D1168" s="99"/>
      <c r="E1168" s="105"/>
      <c r="F1168" s="109"/>
      <c r="G1168" s="109"/>
      <c r="H1168" s="47" t="s">
        <v>190</v>
      </c>
      <c r="I1168" s="1">
        <v>0</v>
      </c>
      <c r="J1168" s="1">
        <v>0</v>
      </c>
      <c r="K1168" s="1">
        <v>0</v>
      </c>
    </row>
    <row r="1169" spans="3:11" s="34" customFormat="1" ht="20.25" customHeight="1" x14ac:dyDescent="0.25">
      <c r="C1169" s="81" t="s">
        <v>385</v>
      </c>
      <c r="D1169" s="90" t="s">
        <v>386</v>
      </c>
      <c r="E1169" s="103" t="s">
        <v>274</v>
      </c>
      <c r="F1169" s="109"/>
      <c r="G1169" s="109"/>
      <c r="H1169" s="2" t="s">
        <v>297</v>
      </c>
      <c r="I1169" s="1">
        <f>I1170+I1171+I1172+I1173</f>
        <v>0</v>
      </c>
      <c r="J1169" s="1">
        <f>J1170+J1171+J1172+J1173</f>
        <v>0</v>
      </c>
      <c r="K1169" s="1">
        <f>K1170+K1171+K1172+K1173</f>
        <v>0</v>
      </c>
    </row>
    <row r="1170" spans="3:11" s="34" customFormat="1" x14ac:dyDescent="0.25">
      <c r="C1170" s="81"/>
      <c r="D1170" s="90"/>
      <c r="E1170" s="88"/>
      <c r="F1170" s="109"/>
      <c r="G1170" s="109"/>
      <c r="H1170" s="2" t="s">
        <v>298</v>
      </c>
      <c r="I1170" s="1">
        <f>I1175</f>
        <v>0</v>
      </c>
      <c r="J1170" s="1">
        <f>J1175</f>
        <v>0</v>
      </c>
      <c r="K1170" s="1">
        <f>K1175</f>
        <v>0</v>
      </c>
    </row>
    <row r="1171" spans="3:11" s="34" customFormat="1" x14ac:dyDescent="0.25">
      <c r="C1171" s="81"/>
      <c r="D1171" s="90"/>
      <c r="E1171" s="88"/>
      <c r="F1171" s="109"/>
      <c r="G1171" s="109"/>
      <c r="H1171" s="2" t="s">
        <v>299</v>
      </c>
      <c r="I1171" s="1">
        <v>0</v>
      </c>
      <c r="J1171" s="1">
        <v>0</v>
      </c>
      <c r="K1171" s="1">
        <v>0</v>
      </c>
    </row>
    <row r="1172" spans="3:11" s="34" customFormat="1" x14ac:dyDescent="0.25">
      <c r="C1172" s="81"/>
      <c r="D1172" s="90"/>
      <c r="E1172" s="88"/>
      <c r="F1172" s="109"/>
      <c r="G1172" s="109"/>
      <c r="H1172" s="2" t="s">
        <v>300</v>
      </c>
      <c r="I1172" s="1">
        <v>0</v>
      </c>
      <c r="J1172" s="1">
        <v>0</v>
      </c>
      <c r="K1172" s="1">
        <v>0</v>
      </c>
    </row>
    <row r="1173" spans="3:11" s="34" customFormat="1" x14ac:dyDescent="0.25">
      <c r="C1173" s="81"/>
      <c r="D1173" s="90"/>
      <c r="E1173" s="89"/>
      <c r="F1173" s="109"/>
      <c r="G1173" s="109"/>
      <c r="H1173" s="2" t="s">
        <v>190</v>
      </c>
      <c r="I1173" s="1">
        <v>0</v>
      </c>
      <c r="J1173" s="1">
        <v>0</v>
      </c>
      <c r="K1173" s="1">
        <v>0</v>
      </c>
    </row>
    <row r="1174" spans="3:11" s="34" customFormat="1" ht="20.25" hidden="1" customHeight="1" x14ac:dyDescent="0.25">
      <c r="C1174" s="81" t="s">
        <v>389</v>
      </c>
      <c r="D1174" s="90" t="s">
        <v>261</v>
      </c>
      <c r="E1174" s="103" t="s">
        <v>274</v>
      </c>
      <c r="F1174" s="109"/>
      <c r="G1174" s="109"/>
      <c r="H1174" s="2" t="s">
        <v>297</v>
      </c>
      <c r="I1174" s="1">
        <f>I1175+I1176+I1178+I1177</f>
        <v>0</v>
      </c>
      <c r="J1174" s="1">
        <f>J1175+J1176+J1178+J1177</f>
        <v>0</v>
      </c>
      <c r="K1174" s="1">
        <f>K1175+K1176+K1178+K1177</f>
        <v>0</v>
      </c>
    </row>
    <row r="1175" spans="3:11" s="34" customFormat="1" ht="15.75" hidden="1" customHeight="1" x14ac:dyDescent="0.25">
      <c r="C1175" s="81"/>
      <c r="D1175" s="90"/>
      <c r="E1175" s="88"/>
      <c r="F1175" s="109"/>
      <c r="G1175" s="109"/>
      <c r="H1175" s="2" t="s">
        <v>298</v>
      </c>
      <c r="I1175" s="1">
        <v>0</v>
      </c>
      <c r="J1175" s="1">
        <v>0</v>
      </c>
      <c r="K1175" s="1">
        <v>0</v>
      </c>
    </row>
    <row r="1176" spans="3:11" s="34" customFormat="1" ht="15" hidden="1" customHeight="1" x14ac:dyDescent="0.25">
      <c r="C1176" s="81"/>
      <c r="D1176" s="90"/>
      <c r="E1176" s="88"/>
      <c r="F1176" s="109"/>
      <c r="G1176" s="109"/>
      <c r="H1176" s="2" t="s">
        <v>299</v>
      </c>
      <c r="I1176" s="1">
        <v>0</v>
      </c>
      <c r="J1176" s="1">
        <v>0</v>
      </c>
      <c r="K1176" s="1">
        <v>0</v>
      </c>
    </row>
    <row r="1177" spans="3:11" s="34" customFormat="1" ht="15" hidden="1" customHeight="1" x14ac:dyDescent="0.25">
      <c r="C1177" s="81"/>
      <c r="D1177" s="90"/>
      <c r="E1177" s="88"/>
      <c r="F1177" s="109"/>
      <c r="G1177" s="109"/>
      <c r="H1177" s="2" t="s">
        <v>300</v>
      </c>
      <c r="I1177" s="1">
        <v>0</v>
      </c>
      <c r="J1177" s="1">
        <v>0</v>
      </c>
      <c r="K1177" s="1">
        <v>0</v>
      </c>
    </row>
    <row r="1178" spans="3:11" s="34" customFormat="1" ht="15" hidden="1" customHeight="1" x14ac:dyDescent="0.25">
      <c r="C1178" s="81"/>
      <c r="D1178" s="90"/>
      <c r="E1178" s="89"/>
      <c r="F1178" s="109"/>
      <c r="G1178" s="109"/>
      <c r="H1178" s="2" t="s">
        <v>190</v>
      </c>
      <c r="I1178" s="1">
        <v>0</v>
      </c>
      <c r="J1178" s="1">
        <v>0</v>
      </c>
      <c r="K1178" s="1">
        <v>0</v>
      </c>
    </row>
    <row r="1179" spans="3:11" s="34" customFormat="1" x14ac:dyDescent="0.25">
      <c r="C1179" s="81" t="s">
        <v>387</v>
      </c>
      <c r="D1179" s="90" t="s">
        <v>388</v>
      </c>
      <c r="E1179" s="103" t="s">
        <v>274</v>
      </c>
      <c r="F1179" s="109"/>
      <c r="G1179" s="109"/>
      <c r="H1179" s="2" t="s">
        <v>297</v>
      </c>
      <c r="I1179" s="1">
        <f>I1180+I1181+I1182+I1183</f>
        <v>0</v>
      </c>
      <c r="J1179" s="1">
        <f>J1180+J1181+J1182+J1183</f>
        <v>0</v>
      </c>
      <c r="K1179" s="1">
        <f>K1180+K1181+K1182+K1183</f>
        <v>0</v>
      </c>
    </row>
    <row r="1180" spans="3:11" s="34" customFormat="1" ht="15.75" customHeight="1" x14ac:dyDescent="0.25">
      <c r="C1180" s="81"/>
      <c r="D1180" s="90"/>
      <c r="E1180" s="88"/>
      <c r="F1180" s="109"/>
      <c r="G1180" s="109"/>
      <c r="H1180" s="2" t="s">
        <v>298</v>
      </c>
      <c r="I1180" s="1">
        <v>0</v>
      </c>
      <c r="J1180" s="1">
        <v>0</v>
      </c>
      <c r="K1180" s="1">
        <v>0</v>
      </c>
    </row>
    <row r="1181" spans="3:11" s="34" customFormat="1" x14ac:dyDescent="0.25">
      <c r="C1181" s="81"/>
      <c r="D1181" s="90"/>
      <c r="E1181" s="88"/>
      <c r="F1181" s="109"/>
      <c r="G1181" s="109"/>
      <c r="H1181" s="2" t="s">
        <v>299</v>
      </c>
      <c r="I1181" s="1">
        <v>0</v>
      </c>
      <c r="J1181" s="1">
        <v>0</v>
      </c>
      <c r="K1181" s="1">
        <v>0</v>
      </c>
    </row>
    <row r="1182" spans="3:11" s="34" customFormat="1" x14ac:dyDescent="0.25">
      <c r="C1182" s="81"/>
      <c r="D1182" s="90"/>
      <c r="E1182" s="88"/>
      <c r="F1182" s="109"/>
      <c r="G1182" s="109"/>
      <c r="H1182" s="2" t="s">
        <v>300</v>
      </c>
      <c r="I1182" s="1">
        <v>0</v>
      </c>
      <c r="J1182" s="1">
        <v>0</v>
      </c>
      <c r="K1182" s="1">
        <v>0</v>
      </c>
    </row>
    <row r="1183" spans="3:11" s="34" customFormat="1" x14ac:dyDescent="0.25">
      <c r="C1183" s="81"/>
      <c r="D1183" s="90"/>
      <c r="E1183" s="89"/>
      <c r="F1183" s="109"/>
      <c r="G1183" s="109"/>
      <c r="H1183" s="2" t="s">
        <v>190</v>
      </c>
      <c r="I1183" s="1">
        <v>0</v>
      </c>
      <c r="J1183" s="1">
        <v>0</v>
      </c>
      <c r="K1183" s="1">
        <v>0</v>
      </c>
    </row>
    <row r="1184" spans="3:11" s="34" customFormat="1" x14ac:dyDescent="0.25">
      <c r="C1184" s="81" t="s">
        <v>390</v>
      </c>
      <c r="D1184" s="90" t="s">
        <v>391</v>
      </c>
      <c r="E1184" s="103" t="s">
        <v>274</v>
      </c>
      <c r="F1184" s="109"/>
      <c r="G1184" s="109"/>
      <c r="H1184" s="2" t="s">
        <v>297</v>
      </c>
      <c r="I1184" s="1">
        <f>I1185+I1186+I1187+I1188</f>
        <v>0</v>
      </c>
      <c r="J1184" s="1">
        <f>J1185+J1186+J1187+J1188</f>
        <v>0</v>
      </c>
      <c r="K1184" s="1">
        <f>K1185+K1186+K1187+K1188</f>
        <v>0</v>
      </c>
    </row>
    <row r="1185" spans="3:11" s="34" customFormat="1" ht="14.25" customHeight="1" x14ac:dyDescent="0.25">
      <c r="C1185" s="81"/>
      <c r="D1185" s="90"/>
      <c r="E1185" s="88"/>
      <c r="F1185" s="109"/>
      <c r="G1185" s="109"/>
      <c r="H1185" s="2" t="s">
        <v>298</v>
      </c>
      <c r="I1185" s="1">
        <f t="shared" ref="I1185:K1188" si="100">I1190</f>
        <v>0</v>
      </c>
      <c r="J1185" s="1">
        <f t="shared" si="100"/>
        <v>0</v>
      </c>
      <c r="K1185" s="1">
        <f t="shared" si="100"/>
        <v>0</v>
      </c>
    </row>
    <row r="1186" spans="3:11" s="34" customFormat="1" x14ac:dyDescent="0.25">
      <c r="C1186" s="81"/>
      <c r="D1186" s="90"/>
      <c r="E1186" s="88"/>
      <c r="F1186" s="109"/>
      <c r="G1186" s="109"/>
      <c r="H1186" s="2" t="s">
        <v>299</v>
      </c>
      <c r="I1186" s="1">
        <f t="shared" si="100"/>
        <v>0</v>
      </c>
      <c r="J1186" s="1">
        <f t="shared" si="100"/>
        <v>0</v>
      </c>
      <c r="K1186" s="1">
        <f t="shared" si="100"/>
        <v>0</v>
      </c>
    </row>
    <row r="1187" spans="3:11" s="34" customFormat="1" x14ac:dyDescent="0.25">
      <c r="C1187" s="81"/>
      <c r="D1187" s="90"/>
      <c r="E1187" s="88"/>
      <c r="F1187" s="109"/>
      <c r="G1187" s="109"/>
      <c r="H1187" s="2" t="s">
        <v>300</v>
      </c>
      <c r="I1187" s="1">
        <f t="shared" si="100"/>
        <v>0</v>
      </c>
      <c r="J1187" s="1">
        <f t="shared" si="100"/>
        <v>0</v>
      </c>
      <c r="K1187" s="1">
        <f t="shared" si="100"/>
        <v>0</v>
      </c>
    </row>
    <row r="1188" spans="3:11" s="34" customFormat="1" x14ac:dyDescent="0.25">
      <c r="C1188" s="81"/>
      <c r="D1188" s="90"/>
      <c r="E1188" s="89"/>
      <c r="F1188" s="109"/>
      <c r="G1188" s="109"/>
      <c r="H1188" s="2" t="s">
        <v>190</v>
      </c>
      <c r="I1188" s="1">
        <f t="shared" si="100"/>
        <v>0</v>
      </c>
      <c r="J1188" s="1">
        <f t="shared" si="100"/>
        <v>0</v>
      </c>
      <c r="K1188" s="1">
        <f t="shared" si="100"/>
        <v>0</v>
      </c>
    </row>
    <row r="1189" spans="3:11" s="34" customFormat="1" ht="15" hidden="1" customHeight="1" x14ac:dyDescent="0.25">
      <c r="C1189" s="81" t="s">
        <v>394</v>
      </c>
      <c r="D1189" s="90" t="s">
        <v>313</v>
      </c>
      <c r="E1189" s="103" t="s">
        <v>274</v>
      </c>
      <c r="F1189" s="109"/>
      <c r="G1189" s="109"/>
      <c r="H1189" s="2" t="s">
        <v>297</v>
      </c>
      <c r="I1189" s="1">
        <f>I1190+I1191+I1192+I1193</f>
        <v>0</v>
      </c>
      <c r="J1189" s="1">
        <f>J1190+J1191+J1192+J1193</f>
        <v>0</v>
      </c>
      <c r="K1189" s="1">
        <f>K1190+K1191+K1192+K1193</f>
        <v>0</v>
      </c>
    </row>
    <row r="1190" spans="3:11" s="34" customFormat="1" ht="15" hidden="1" customHeight="1" x14ac:dyDescent="0.25">
      <c r="C1190" s="81"/>
      <c r="D1190" s="90"/>
      <c r="E1190" s="88"/>
      <c r="F1190" s="109"/>
      <c r="G1190" s="109"/>
      <c r="H1190" s="2" t="s">
        <v>298</v>
      </c>
      <c r="I1190" s="1">
        <v>0</v>
      </c>
      <c r="J1190" s="1">
        <v>0</v>
      </c>
      <c r="K1190" s="1">
        <v>0</v>
      </c>
    </row>
    <row r="1191" spans="3:11" s="34" customFormat="1" ht="15" hidden="1" customHeight="1" x14ac:dyDescent="0.25">
      <c r="C1191" s="81"/>
      <c r="D1191" s="90"/>
      <c r="E1191" s="88"/>
      <c r="F1191" s="109"/>
      <c r="G1191" s="109"/>
      <c r="H1191" s="2" t="s">
        <v>299</v>
      </c>
      <c r="I1191" s="1">
        <v>0</v>
      </c>
      <c r="J1191" s="1">
        <v>0</v>
      </c>
      <c r="K1191" s="1">
        <v>0</v>
      </c>
    </row>
    <row r="1192" spans="3:11" s="34" customFormat="1" ht="15" hidden="1" customHeight="1" x14ac:dyDescent="0.25">
      <c r="C1192" s="81"/>
      <c r="D1192" s="90"/>
      <c r="E1192" s="88"/>
      <c r="F1192" s="109"/>
      <c r="G1192" s="109"/>
      <c r="H1192" s="2" t="s">
        <v>300</v>
      </c>
      <c r="I1192" s="1">
        <v>0</v>
      </c>
      <c r="J1192" s="1">
        <v>0</v>
      </c>
      <c r="K1192" s="1">
        <v>0</v>
      </c>
    </row>
    <row r="1193" spans="3:11" s="34" customFormat="1" ht="15" hidden="1" customHeight="1" x14ac:dyDescent="0.25">
      <c r="C1193" s="81"/>
      <c r="D1193" s="90"/>
      <c r="E1193" s="89"/>
      <c r="F1193" s="109"/>
      <c r="G1193" s="109"/>
      <c r="H1193" s="2" t="s">
        <v>190</v>
      </c>
      <c r="I1193" s="1">
        <v>0</v>
      </c>
      <c r="J1193" s="1">
        <v>0</v>
      </c>
      <c r="K1193" s="1">
        <v>0</v>
      </c>
    </row>
    <row r="1194" spans="3:11" s="34" customFormat="1" ht="15" customHeight="1" x14ac:dyDescent="0.25">
      <c r="C1194" s="94" t="s">
        <v>392</v>
      </c>
      <c r="D1194" s="97" t="s">
        <v>393</v>
      </c>
      <c r="E1194" s="103" t="s">
        <v>274</v>
      </c>
      <c r="F1194" s="106"/>
      <c r="G1194" s="106"/>
      <c r="H1194" s="2" t="s">
        <v>297</v>
      </c>
      <c r="I1194" s="1">
        <f>I1195+I1196+I1197+I1198</f>
        <v>0</v>
      </c>
      <c r="J1194" s="1">
        <f>J1195+J1196+J1197+J1198</f>
        <v>0</v>
      </c>
      <c r="K1194" s="1">
        <f>K1195+K1196+K1197+K1198</f>
        <v>0</v>
      </c>
    </row>
    <row r="1195" spans="3:11" s="34" customFormat="1" ht="15" customHeight="1" x14ac:dyDescent="0.25">
      <c r="C1195" s="95"/>
      <c r="D1195" s="98"/>
      <c r="E1195" s="104"/>
      <c r="F1195" s="107"/>
      <c r="G1195" s="107"/>
      <c r="H1195" s="2" t="s">
        <v>298</v>
      </c>
      <c r="I1195" s="1">
        <f t="shared" ref="I1195:K1198" si="101">I1200</f>
        <v>0</v>
      </c>
      <c r="J1195" s="1">
        <f t="shared" si="101"/>
        <v>0</v>
      </c>
      <c r="K1195" s="1">
        <f t="shared" si="101"/>
        <v>0</v>
      </c>
    </row>
    <row r="1196" spans="3:11" s="34" customFormat="1" x14ac:dyDescent="0.25">
      <c r="C1196" s="95"/>
      <c r="D1196" s="98"/>
      <c r="E1196" s="104"/>
      <c r="F1196" s="107"/>
      <c r="G1196" s="107"/>
      <c r="H1196" s="2" t="s">
        <v>299</v>
      </c>
      <c r="I1196" s="1">
        <f t="shared" si="101"/>
        <v>0</v>
      </c>
      <c r="J1196" s="1">
        <f t="shared" si="101"/>
        <v>0</v>
      </c>
      <c r="K1196" s="1">
        <f t="shared" si="101"/>
        <v>0</v>
      </c>
    </row>
    <row r="1197" spans="3:11" s="34" customFormat="1" x14ac:dyDescent="0.25">
      <c r="C1197" s="95"/>
      <c r="D1197" s="98"/>
      <c r="E1197" s="104"/>
      <c r="F1197" s="107"/>
      <c r="G1197" s="107"/>
      <c r="H1197" s="2" t="s">
        <v>300</v>
      </c>
      <c r="I1197" s="1">
        <f t="shared" si="101"/>
        <v>0</v>
      </c>
      <c r="J1197" s="1">
        <f t="shared" si="101"/>
        <v>0</v>
      </c>
      <c r="K1197" s="1">
        <f t="shared" si="101"/>
        <v>0</v>
      </c>
    </row>
    <row r="1198" spans="3:11" s="34" customFormat="1" x14ac:dyDescent="0.25">
      <c r="C1198" s="96"/>
      <c r="D1198" s="99"/>
      <c r="E1198" s="105"/>
      <c r="F1198" s="108"/>
      <c r="G1198" s="108"/>
      <c r="H1198" s="2" t="s">
        <v>190</v>
      </c>
      <c r="I1198" s="1">
        <f t="shared" si="101"/>
        <v>0</v>
      </c>
      <c r="J1198" s="1">
        <f t="shared" si="101"/>
        <v>0</v>
      </c>
      <c r="K1198" s="1">
        <f t="shared" si="101"/>
        <v>0</v>
      </c>
    </row>
    <row r="1199" spans="3:11" s="34" customFormat="1" hidden="1" x14ac:dyDescent="0.25">
      <c r="C1199" s="81" t="s">
        <v>314</v>
      </c>
      <c r="D1199" s="90" t="s">
        <v>315</v>
      </c>
      <c r="E1199" s="127" t="s">
        <v>224</v>
      </c>
      <c r="F1199" s="183"/>
      <c r="G1199" s="183"/>
      <c r="H1199" s="2" t="s">
        <v>297</v>
      </c>
      <c r="I1199" s="1">
        <f>I1200+I1201+I1202+I1203</f>
        <v>0</v>
      </c>
      <c r="J1199" s="1">
        <f>J1200+J1201+J1202+J1203</f>
        <v>0</v>
      </c>
      <c r="K1199" s="1">
        <f>K1200+K1201+K1202+K1203</f>
        <v>0</v>
      </c>
    </row>
    <row r="1200" spans="3:11" s="34" customFormat="1" ht="15" hidden="1" customHeight="1" x14ac:dyDescent="0.25">
      <c r="C1200" s="81"/>
      <c r="D1200" s="90"/>
      <c r="E1200" s="127"/>
      <c r="F1200" s="183"/>
      <c r="G1200" s="183"/>
      <c r="H1200" s="2" t="s">
        <v>298</v>
      </c>
      <c r="I1200" s="1">
        <v>0</v>
      </c>
      <c r="J1200" s="1">
        <v>0</v>
      </c>
      <c r="K1200" s="1">
        <v>0</v>
      </c>
    </row>
    <row r="1201" spans="3:11" s="34" customFormat="1" ht="21" hidden="1" customHeight="1" x14ac:dyDescent="0.25">
      <c r="C1201" s="81"/>
      <c r="D1201" s="90"/>
      <c r="E1201" s="127"/>
      <c r="F1201" s="183"/>
      <c r="G1201" s="183"/>
      <c r="H1201" s="2" t="s">
        <v>299</v>
      </c>
      <c r="I1201" s="1">
        <v>0</v>
      </c>
      <c r="J1201" s="1">
        <v>0</v>
      </c>
      <c r="K1201" s="1">
        <v>0</v>
      </c>
    </row>
    <row r="1202" spans="3:11" s="34" customFormat="1" ht="14.25" hidden="1" customHeight="1" x14ac:dyDescent="0.25">
      <c r="C1202" s="81"/>
      <c r="D1202" s="90"/>
      <c r="E1202" s="127"/>
      <c r="F1202" s="183"/>
      <c r="G1202" s="183"/>
      <c r="H1202" s="2" t="s">
        <v>300</v>
      </c>
      <c r="I1202" s="1">
        <v>0</v>
      </c>
      <c r="J1202" s="1">
        <v>0</v>
      </c>
      <c r="K1202" s="1">
        <v>0</v>
      </c>
    </row>
    <row r="1203" spans="3:11" s="34" customFormat="1" ht="29.25" hidden="1" customHeight="1" x14ac:dyDescent="0.25">
      <c r="C1203" s="81"/>
      <c r="D1203" s="90"/>
      <c r="E1203" s="127"/>
      <c r="F1203" s="183"/>
      <c r="G1203" s="183"/>
      <c r="H1203" s="2" t="s">
        <v>190</v>
      </c>
      <c r="I1203" s="1">
        <v>0</v>
      </c>
      <c r="J1203" s="1">
        <v>0</v>
      </c>
      <c r="K1203" s="1">
        <v>0</v>
      </c>
    </row>
    <row r="1204" spans="3:11" s="34" customFormat="1" ht="18.75" customHeight="1" x14ac:dyDescent="0.25">
      <c r="C1204" s="94" t="s">
        <v>1011</v>
      </c>
      <c r="D1204" s="97" t="s">
        <v>1014</v>
      </c>
      <c r="E1204" s="104" t="s">
        <v>1013</v>
      </c>
      <c r="F1204" s="106">
        <v>2021</v>
      </c>
      <c r="G1204" s="106">
        <v>2021</v>
      </c>
      <c r="H1204" s="2" t="s">
        <v>297</v>
      </c>
      <c r="I1204" s="1">
        <f>I1205+I1206+I1207+I1208</f>
        <v>165000</v>
      </c>
      <c r="J1204" s="1">
        <f>J1205+J1206+J1207+J1208</f>
        <v>0</v>
      </c>
      <c r="K1204" s="1">
        <f>K1205+K1206+K1207+K1208</f>
        <v>0</v>
      </c>
    </row>
    <row r="1205" spans="3:11" s="34" customFormat="1" ht="18.75" customHeight="1" x14ac:dyDescent="0.25">
      <c r="C1205" s="95"/>
      <c r="D1205" s="98"/>
      <c r="E1205" s="104"/>
      <c r="F1205" s="107"/>
      <c r="G1205" s="107"/>
      <c r="H1205" s="2" t="s">
        <v>298</v>
      </c>
      <c r="I1205" s="1">
        <f>I1210</f>
        <v>165000</v>
      </c>
      <c r="J1205" s="1">
        <f t="shared" ref="J1205:K1205" si="102">J1210</f>
        <v>0</v>
      </c>
      <c r="K1205" s="1">
        <f t="shared" si="102"/>
        <v>0</v>
      </c>
    </row>
    <row r="1206" spans="3:11" s="34" customFormat="1" ht="17.25" customHeight="1" x14ac:dyDescent="0.25">
      <c r="C1206" s="95"/>
      <c r="D1206" s="98"/>
      <c r="E1206" s="104"/>
      <c r="F1206" s="107"/>
      <c r="G1206" s="107"/>
      <c r="H1206" s="2" t="s">
        <v>299</v>
      </c>
      <c r="I1206" s="1">
        <f t="shared" ref="I1206:K1208" si="103">I1211</f>
        <v>0</v>
      </c>
      <c r="J1206" s="1">
        <f t="shared" si="103"/>
        <v>0</v>
      </c>
      <c r="K1206" s="1">
        <f t="shared" si="103"/>
        <v>0</v>
      </c>
    </row>
    <row r="1207" spans="3:11" s="34" customFormat="1" ht="19.5" customHeight="1" x14ac:dyDescent="0.25">
      <c r="C1207" s="95"/>
      <c r="D1207" s="98"/>
      <c r="E1207" s="104"/>
      <c r="F1207" s="107"/>
      <c r="G1207" s="107"/>
      <c r="H1207" s="2" t="s">
        <v>300</v>
      </c>
      <c r="I1207" s="1">
        <f t="shared" si="103"/>
        <v>0</v>
      </c>
      <c r="J1207" s="1">
        <f t="shared" si="103"/>
        <v>0</v>
      </c>
      <c r="K1207" s="1">
        <f t="shared" si="103"/>
        <v>0</v>
      </c>
    </row>
    <row r="1208" spans="3:11" s="34" customFormat="1" ht="18.75" customHeight="1" x14ac:dyDescent="0.25">
      <c r="C1208" s="96"/>
      <c r="D1208" s="99"/>
      <c r="E1208" s="105"/>
      <c r="F1208" s="108"/>
      <c r="G1208" s="108"/>
      <c r="H1208" s="2" t="s">
        <v>190</v>
      </c>
      <c r="I1208" s="1">
        <f t="shared" si="103"/>
        <v>0</v>
      </c>
      <c r="J1208" s="1">
        <f t="shared" si="103"/>
        <v>0</v>
      </c>
      <c r="K1208" s="1">
        <f t="shared" si="103"/>
        <v>0</v>
      </c>
    </row>
    <row r="1209" spans="3:11" s="34" customFormat="1" ht="18" customHeight="1" x14ac:dyDescent="0.25">
      <c r="C1209" s="81" t="s">
        <v>1012</v>
      </c>
      <c r="D1209" s="90" t="s">
        <v>1018</v>
      </c>
      <c r="E1209" s="104" t="s">
        <v>1013</v>
      </c>
      <c r="F1209" s="183">
        <v>2021</v>
      </c>
      <c r="G1209" s="183">
        <v>2021</v>
      </c>
      <c r="H1209" s="2" t="s">
        <v>297</v>
      </c>
      <c r="I1209" s="1">
        <f>I1210+I1211+I1212+I1213</f>
        <v>165000</v>
      </c>
      <c r="J1209" s="1">
        <f>J1210+J1211+J1212+J1213</f>
        <v>0</v>
      </c>
      <c r="K1209" s="1">
        <f>K1210+K1211+K1212+K1213</f>
        <v>0</v>
      </c>
    </row>
    <row r="1210" spans="3:11" s="34" customFormat="1" ht="21" customHeight="1" x14ac:dyDescent="0.25">
      <c r="C1210" s="81"/>
      <c r="D1210" s="90"/>
      <c r="E1210" s="104"/>
      <c r="F1210" s="183"/>
      <c r="G1210" s="183"/>
      <c r="H1210" s="2" t="s">
        <v>298</v>
      </c>
      <c r="I1210" s="1">
        <v>165000</v>
      </c>
      <c r="J1210" s="1">
        <v>0</v>
      </c>
      <c r="K1210" s="1">
        <v>0</v>
      </c>
    </row>
    <row r="1211" spans="3:11" s="34" customFormat="1" ht="18" customHeight="1" x14ac:dyDescent="0.25">
      <c r="C1211" s="81"/>
      <c r="D1211" s="90"/>
      <c r="E1211" s="104"/>
      <c r="F1211" s="183"/>
      <c r="G1211" s="183"/>
      <c r="H1211" s="2" t="s">
        <v>299</v>
      </c>
      <c r="I1211" s="1">
        <v>0</v>
      </c>
      <c r="J1211" s="1">
        <v>0</v>
      </c>
      <c r="K1211" s="1">
        <v>0</v>
      </c>
    </row>
    <row r="1212" spans="3:11" s="34" customFormat="1" ht="21.75" customHeight="1" x14ac:dyDescent="0.25">
      <c r="C1212" s="81"/>
      <c r="D1212" s="90"/>
      <c r="E1212" s="104"/>
      <c r="F1212" s="183"/>
      <c r="G1212" s="183"/>
      <c r="H1212" s="2" t="s">
        <v>300</v>
      </c>
      <c r="I1212" s="1">
        <v>0</v>
      </c>
      <c r="J1212" s="1">
        <v>0</v>
      </c>
      <c r="K1212" s="1">
        <v>0</v>
      </c>
    </row>
    <row r="1213" spans="3:11" s="34" customFormat="1" ht="26.25" customHeight="1" x14ac:dyDescent="0.25">
      <c r="C1213" s="81"/>
      <c r="D1213" s="90"/>
      <c r="E1213" s="105"/>
      <c r="F1213" s="183"/>
      <c r="G1213" s="183"/>
      <c r="H1213" s="2" t="s">
        <v>190</v>
      </c>
      <c r="I1213" s="1">
        <v>0</v>
      </c>
      <c r="J1213" s="1">
        <v>0</v>
      </c>
      <c r="K1213" s="1">
        <v>0</v>
      </c>
    </row>
    <row r="1214" spans="3:11" s="34" customFormat="1" ht="26.25" customHeight="1" x14ac:dyDescent="0.25">
      <c r="C1214" s="94" t="s">
        <v>1016</v>
      </c>
      <c r="D1214" s="97" t="s">
        <v>1019</v>
      </c>
      <c r="E1214" s="104" t="s">
        <v>1013</v>
      </c>
      <c r="F1214" s="106">
        <v>2021</v>
      </c>
      <c r="G1214" s="106">
        <v>2021</v>
      </c>
      <c r="H1214" s="2" t="s">
        <v>297</v>
      </c>
      <c r="I1214" s="1">
        <f>I1215+I1216+I1217+I1218</f>
        <v>15000</v>
      </c>
      <c r="J1214" s="1">
        <f>J1215+J1216+J1217+J1218</f>
        <v>0</v>
      </c>
      <c r="K1214" s="1">
        <f>K1215+K1216+K1217+K1218</f>
        <v>0</v>
      </c>
    </row>
    <row r="1215" spans="3:11" s="34" customFormat="1" ht="26.25" customHeight="1" x14ac:dyDescent="0.25">
      <c r="C1215" s="95"/>
      <c r="D1215" s="98"/>
      <c r="E1215" s="104"/>
      <c r="F1215" s="107"/>
      <c r="G1215" s="107"/>
      <c r="H1215" s="2" t="s">
        <v>298</v>
      </c>
      <c r="I1215" s="1">
        <f>I1220</f>
        <v>15000</v>
      </c>
      <c r="J1215" s="1">
        <f t="shared" ref="J1215:K1215" si="104">J1220</f>
        <v>0</v>
      </c>
      <c r="K1215" s="1">
        <f t="shared" si="104"/>
        <v>0</v>
      </c>
    </row>
    <row r="1216" spans="3:11" s="34" customFormat="1" ht="26.25" customHeight="1" x14ac:dyDescent="0.25">
      <c r="C1216" s="95"/>
      <c r="D1216" s="98"/>
      <c r="E1216" s="104"/>
      <c r="F1216" s="107"/>
      <c r="G1216" s="107"/>
      <c r="H1216" s="2" t="s">
        <v>299</v>
      </c>
      <c r="I1216" s="1">
        <f t="shared" ref="I1216:K1218" si="105">I1221</f>
        <v>0</v>
      </c>
      <c r="J1216" s="1">
        <f t="shared" si="105"/>
        <v>0</v>
      </c>
      <c r="K1216" s="1">
        <f t="shared" si="105"/>
        <v>0</v>
      </c>
    </row>
    <row r="1217" spans="3:11" s="34" customFormat="1" ht="26.25" customHeight="1" x14ac:dyDescent="0.25">
      <c r="C1217" s="95"/>
      <c r="D1217" s="98"/>
      <c r="E1217" s="104"/>
      <c r="F1217" s="107"/>
      <c r="G1217" s="107"/>
      <c r="H1217" s="2" t="s">
        <v>300</v>
      </c>
      <c r="I1217" s="1">
        <f t="shared" si="105"/>
        <v>0</v>
      </c>
      <c r="J1217" s="1">
        <f t="shared" si="105"/>
        <v>0</v>
      </c>
      <c r="K1217" s="1">
        <f t="shared" si="105"/>
        <v>0</v>
      </c>
    </row>
    <row r="1218" spans="3:11" s="34" customFormat="1" ht="17.25" customHeight="1" x14ac:dyDescent="0.25">
      <c r="C1218" s="96"/>
      <c r="D1218" s="99"/>
      <c r="E1218" s="105"/>
      <c r="F1218" s="108"/>
      <c r="G1218" s="108"/>
      <c r="H1218" s="2" t="s">
        <v>190</v>
      </c>
      <c r="I1218" s="1">
        <f t="shared" si="105"/>
        <v>0</v>
      </c>
      <c r="J1218" s="1">
        <f t="shared" si="105"/>
        <v>0</v>
      </c>
      <c r="K1218" s="1">
        <f t="shared" si="105"/>
        <v>0</v>
      </c>
    </row>
    <row r="1219" spans="3:11" s="34" customFormat="1" ht="26.25" customHeight="1" x14ac:dyDescent="0.25">
      <c r="C1219" s="81" t="s">
        <v>1017</v>
      </c>
      <c r="D1219" s="90" t="s">
        <v>1020</v>
      </c>
      <c r="E1219" s="104" t="s">
        <v>1013</v>
      </c>
      <c r="F1219" s="183">
        <v>2021</v>
      </c>
      <c r="G1219" s="183">
        <v>2021</v>
      </c>
      <c r="H1219" s="2" t="s">
        <v>297</v>
      </c>
      <c r="I1219" s="1">
        <f>I1220+I1221+I1222+I1223</f>
        <v>15000</v>
      </c>
      <c r="J1219" s="1">
        <f>J1220+J1221+J1222+J1223</f>
        <v>0</v>
      </c>
      <c r="K1219" s="1">
        <f>K1220+K1221+K1222+K1223</f>
        <v>0</v>
      </c>
    </row>
    <row r="1220" spans="3:11" s="34" customFormat="1" ht="26.25" customHeight="1" x14ac:dyDescent="0.25">
      <c r="C1220" s="81"/>
      <c r="D1220" s="90"/>
      <c r="E1220" s="104"/>
      <c r="F1220" s="183"/>
      <c r="G1220" s="183"/>
      <c r="H1220" s="2" t="s">
        <v>298</v>
      </c>
      <c r="I1220" s="1">
        <v>15000</v>
      </c>
      <c r="J1220" s="1">
        <v>0</v>
      </c>
      <c r="K1220" s="1">
        <v>0</v>
      </c>
    </row>
    <row r="1221" spans="3:11" s="34" customFormat="1" ht="26.25" customHeight="1" x14ac:dyDescent="0.25">
      <c r="C1221" s="81"/>
      <c r="D1221" s="90"/>
      <c r="E1221" s="104"/>
      <c r="F1221" s="183"/>
      <c r="G1221" s="183"/>
      <c r="H1221" s="2" t="s">
        <v>299</v>
      </c>
      <c r="I1221" s="1">
        <v>0</v>
      </c>
      <c r="J1221" s="1">
        <v>0</v>
      </c>
      <c r="K1221" s="1">
        <v>0</v>
      </c>
    </row>
    <row r="1222" spans="3:11" s="34" customFormat="1" ht="26.25" customHeight="1" x14ac:dyDescent="0.25">
      <c r="C1222" s="81"/>
      <c r="D1222" s="90"/>
      <c r="E1222" s="104"/>
      <c r="F1222" s="183"/>
      <c r="G1222" s="183"/>
      <c r="H1222" s="2" t="s">
        <v>300</v>
      </c>
      <c r="I1222" s="1">
        <v>0</v>
      </c>
      <c r="J1222" s="1">
        <v>0</v>
      </c>
      <c r="K1222" s="1">
        <v>0</v>
      </c>
    </row>
    <row r="1223" spans="3:11" s="34" customFormat="1" ht="26.25" customHeight="1" x14ac:dyDescent="0.25">
      <c r="C1223" s="81"/>
      <c r="D1223" s="90"/>
      <c r="E1223" s="105"/>
      <c r="F1223" s="183"/>
      <c r="G1223" s="183"/>
      <c r="H1223" s="2" t="s">
        <v>190</v>
      </c>
      <c r="I1223" s="1">
        <v>0</v>
      </c>
      <c r="J1223" s="1">
        <v>0</v>
      </c>
      <c r="K1223" s="1">
        <v>0</v>
      </c>
    </row>
    <row r="1224" spans="3:11" s="33" customFormat="1" ht="21" customHeight="1" x14ac:dyDescent="0.25">
      <c r="C1224" s="122">
        <v>8</v>
      </c>
      <c r="D1224" s="184" t="s">
        <v>395</v>
      </c>
      <c r="E1224" s="166" t="s">
        <v>279</v>
      </c>
      <c r="F1224" s="185">
        <v>2021</v>
      </c>
      <c r="G1224" s="185">
        <v>2023</v>
      </c>
      <c r="H1224" s="17" t="s">
        <v>297</v>
      </c>
      <c r="I1224" s="16">
        <f>I1225+I1226+I1227+I1228</f>
        <v>109002.5</v>
      </c>
      <c r="J1224" s="16">
        <f>J1225+J1226+J1227+J1228</f>
        <v>103592.90000000001</v>
      </c>
      <c r="K1224" s="16">
        <f>K1225+K1226+K1227+K1228</f>
        <v>103596.3</v>
      </c>
    </row>
    <row r="1225" spans="3:11" s="33" customFormat="1" ht="15" customHeight="1" x14ac:dyDescent="0.25">
      <c r="C1225" s="122"/>
      <c r="D1225" s="184"/>
      <c r="E1225" s="166"/>
      <c r="F1225" s="185"/>
      <c r="G1225" s="185"/>
      <c r="H1225" s="17" t="s">
        <v>298</v>
      </c>
      <c r="I1225" s="16">
        <f t="shared" ref="I1225:K1228" si="106">I1230</f>
        <v>96834.9</v>
      </c>
      <c r="J1225" s="16">
        <f t="shared" si="106"/>
        <v>93402.8</v>
      </c>
      <c r="K1225" s="16">
        <f t="shared" si="106"/>
        <v>93406.2</v>
      </c>
    </row>
    <row r="1226" spans="3:11" s="33" customFormat="1" x14ac:dyDescent="0.25">
      <c r="C1226" s="122"/>
      <c r="D1226" s="184"/>
      <c r="E1226" s="166"/>
      <c r="F1226" s="185"/>
      <c r="G1226" s="185"/>
      <c r="H1226" s="17" t="s">
        <v>299</v>
      </c>
      <c r="I1226" s="16">
        <f t="shared" si="106"/>
        <v>0</v>
      </c>
      <c r="J1226" s="16">
        <f t="shared" si="106"/>
        <v>0</v>
      </c>
      <c r="K1226" s="16">
        <f t="shared" si="106"/>
        <v>0</v>
      </c>
    </row>
    <row r="1227" spans="3:11" s="33" customFormat="1" x14ac:dyDescent="0.25">
      <c r="C1227" s="122"/>
      <c r="D1227" s="184"/>
      <c r="E1227" s="166"/>
      <c r="F1227" s="185"/>
      <c r="G1227" s="185"/>
      <c r="H1227" s="17" t="s">
        <v>300</v>
      </c>
      <c r="I1227" s="16">
        <f t="shared" si="106"/>
        <v>12167.6</v>
      </c>
      <c r="J1227" s="16">
        <f t="shared" si="106"/>
        <v>10190.1</v>
      </c>
      <c r="K1227" s="16">
        <f t="shared" si="106"/>
        <v>10190.1</v>
      </c>
    </row>
    <row r="1228" spans="3:11" s="33" customFormat="1" ht="28.5" x14ac:dyDescent="0.25">
      <c r="C1228" s="122"/>
      <c r="D1228" s="184"/>
      <c r="E1228" s="166"/>
      <c r="F1228" s="185"/>
      <c r="G1228" s="185"/>
      <c r="H1228" s="17" t="s">
        <v>190</v>
      </c>
      <c r="I1228" s="16">
        <f t="shared" si="106"/>
        <v>0</v>
      </c>
      <c r="J1228" s="16">
        <f t="shared" si="106"/>
        <v>0</v>
      </c>
      <c r="K1228" s="16">
        <f t="shared" si="106"/>
        <v>0</v>
      </c>
    </row>
    <row r="1229" spans="3:11" s="34" customFormat="1" x14ac:dyDescent="0.25">
      <c r="C1229" s="81" t="s">
        <v>396</v>
      </c>
      <c r="D1229" s="90" t="s">
        <v>81</v>
      </c>
      <c r="E1229" s="127" t="s">
        <v>279</v>
      </c>
      <c r="F1229" s="183">
        <v>2021</v>
      </c>
      <c r="G1229" s="183">
        <v>2023</v>
      </c>
      <c r="H1229" s="2" t="s">
        <v>297</v>
      </c>
      <c r="I1229" s="1">
        <f>I1230+I1231+I1232+I1233</f>
        <v>109002.5</v>
      </c>
      <c r="J1229" s="1">
        <f>J1230+J1231+J1232+J1233</f>
        <v>103592.90000000001</v>
      </c>
      <c r="K1229" s="1">
        <f>K1230+K1231+K1232+K1233</f>
        <v>103596.3</v>
      </c>
    </row>
    <row r="1230" spans="3:11" s="34" customFormat="1" ht="16.5" customHeight="1" x14ac:dyDescent="0.25">
      <c r="C1230" s="81"/>
      <c r="D1230" s="90"/>
      <c r="E1230" s="127"/>
      <c r="F1230" s="183"/>
      <c r="G1230" s="183"/>
      <c r="H1230" s="2" t="s">
        <v>298</v>
      </c>
      <c r="I1230" s="1">
        <v>96834.9</v>
      </c>
      <c r="J1230" s="1">
        <v>93402.8</v>
      </c>
      <c r="K1230" s="1">
        <v>93406.2</v>
      </c>
    </row>
    <row r="1231" spans="3:11" s="34" customFormat="1" ht="18" customHeight="1" x14ac:dyDescent="0.25">
      <c r="C1231" s="81"/>
      <c r="D1231" s="90"/>
      <c r="E1231" s="127"/>
      <c r="F1231" s="183"/>
      <c r="G1231" s="183"/>
      <c r="H1231" s="2" t="s">
        <v>299</v>
      </c>
      <c r="I1231" s="1">
        <v>0</v>
      </c>
      <c r="J1231" s="1">
        <v>0</v>
      </c>
      <c r="K1231" s="1">
        <v>0</v>
      </c>
    </row>
    <row r="1232" spans="3:11" s="34" customFormat="1" x14ac:dyDescent="0.25">
      <c r="C1232" s="81"/>
      <c r="D1232" s="90"/>
      <c r="E1232" s="127"/>
      <c r="F1232" s="183"/>
      <c r="G1232" s="183"/>
      <c r="H1232" s="2" t="s">
        <v>300</v>
      </c>
      <c r="I1232" s="1">
        <v>12167.6</v>
      </c>
      <c r="J1232" s="1">
        <v>10190.1</v>
      </c>
      <c r="K1232" s="1">
        <v>10190.1</v>
      </c>
    </row>
    <row r="1233" spans="3:11" s="34" customFormat="1" x14ac:dyDescent="0.25">
      <c r="C1233" s="81"/>
      <c r="D1233" s="90"/>
      <c r="E1233" s="127"/>
      <c r="F1233" s="183"/>
      <c r="G1233" s="183"/>
      <c r="H1233" s="2" t="s">
        <v>190</v>
      </c>
      <c r="I1233" s="1">
        <v>0</v>
      </c>
      <c r="J1233" s="1">
        <v>0</v>
      </c>
      <c r="K1233" s="1">
        <v>0</v>
      </c>
    </row>
    <row r="1234" spans="3:11" s="33" customFormat="1" ht="16.5" customHeight="1" x14ac:dyDescent="0.25">
      <c r="C1234" s="163" t="s">
        <v>237</v>
      </c>
      <c r="D1234" s="184" t="s">
        <v>371</v>
      </c>
      <c r="E1234" s="166" t="s">
        <v>224</v>
      </c>
      <c r="F1234" s="185">
        <v>2021</v>
      </c>
      <c r="G1234" s="185">
        <v>2023</v>
      </c>
      <c r="H1234" s="17" t="s">
        <v>297</v>
      </c>
      <c r="I1234" s="16">
        <f>I1235+I1236+I1237+I1238</f>
        <v>6034.2</v>
      </c>
      <c r="J1234" s="16">
        <f>J1235+J1236+J1237+J1238</f>
        <v>5550</v>
      </c>
      <c r="K1234" s="16">
        <f>K1235+K1236+K1237+K1238</f>
        <v>5970</v>
      </c>
    </row>
    <row r="1235" spans="3:11" s="33" customFormat="1" ht="16.5" customHeight="1" x14ac:dyDescent="0.25">
      <c r="C1235" s="164"/>
      <c r="D1235" s="184"/>
      <c r="E1235" s="166"/>
      <c r="F1235" s="185"/>
      <c r="G1235" s="185"/>
      <c r="H1235" s="17" t="s">
        <v>298</v>
      </c>
      <c r="I1235" s="48">
        <f t="shared" ref="I1235:K1238" si="107">I1240+I1245+I1285</f>
        <v>6034.2</v>
      </c>
      <c r="J1235" s="48">
        <f t="shared" si="107"/>
        <v>5550</v>
      </c>
      <c r="K1235" s="48">
        <f t="shared" si="107"/>
        <v>5970</v>
      </c>
    </row>
    <row r="1236" spans="3:11" s="33" customFormat="1" ht="16.5" customHeight="1" x14ac:dyDescent="0.25">
      <c r="C1236" s="164"/>
      <c r="D1236" s="184"/>
      <c r="E1236" s="166"/>
      <c r="F1236" s="185"/>
      <c r="G1236" s="185"/>
      <c r="H1236" s="17" t="s">
        <v>299</v>
      </c>
      <c r="I1236" s="48">
        <f t="shared" si="107"/>
        <v>0</v>
      </c>
      <c r="J1236" s="48">
        <f t="shared" si="107"/>
        <v>0</v>
      </c>
      <c r="K1236" s="48">
        <f t="shared" si="107"/>
        <v>0</v>
      </c>
    </row>
    <row r="1237" spans="3:11" s="33" customFormat="1" ht="15.75" customHeight="1" x14ac:dyDescent="0.25">
      <c r="C1237" s="164"/>
      <c r="D1237" s="184"/>
      <c r="E1237" s="166"/>
      <c r="F1237" s="185"/>
      <c r="G1237" s="185"/>
      <c r="H1237" s="17" t="s">
        <v>300</v>
      </c>
      <c r="I1237" s="48">
        <f t="shared" si="107"/>
        <v>0</v>
      </c>
      <c r="J1237" s="48">
        <f t="shared" si="107"/>
        <v>0</v>
      </c>
      <c r="K1237" s="48">
        <f t="shared" si="107"/>
        <v>0</v>
      </c>
    </row>
    <row r="1238" spans="3:11" s="33" customFormat="1" ht="16.5" customHeight="1" x14ac:dyDescent="0.25">
      <c r="C1238" s="165"/>
      <c r="D1238" s="184"/>
      <c r="E1238" s="166"/>
      <c r="F1238" s="185"/>
      <c r="G1238" s="185"/>
      <c r="H1238" s="17" t="s">
        <v>190</v>
      </c>
      <c r="I1238" s="48">
        <f t="shared" si="107"/>
        <v>0</v>
      </c>
      <c r="J1238" s="48">
        <f t="shared" si="107"/>
        <v>0</v>
      </c>
      <c r="K1238" s="48">
        <f t="shared" si="107"/>
        <v>0</v>
      </c>
    </row>
    <row r="1239" spans="3:11" s="34" customFormat="1" ht="18.75" hidden="1" customHeight="1" x14ac:dyDescent="0.25">
      <c r="C1239" s="94" t="s">
        <v>119</v>
      </c>
      <c r="D1239" s="90" t="s">
        <v>372</v>
      </c>
      <c r="E1239" s="127" t="s">
        <v>224</v>
      </c>
      <c r="F1239" s="183"/>
      <c r="G1239" s="183"/>
      <c r="H1239" s="2" t="s">
        <v>297</v>
      </c>
      <c r="I1239" s="1">
        <f>I1240+I1241+I1242+I1243</f>
        <v>0</v>
      </c>
      <c r="J1239" s="1">
        <f>J1240+J1241+J1242+J1243</f>
        <v>0</v>
      </c>
      <c r="K1239" s="1">
        <f>K1240+K1241+K1242+K1243</f>
        <v>0</v>
      </c>
    </row>
    <row r="1240" spans="3:11" s="34" customFormat="1" ht="16.5" hidden="1" customHeight="1" x14ac:dyDescent="0.25">
      <c r="C1240" s="95"/>
      <c r="D1240" s="90"/>
      <c r="E1240" s="127"/>
      <c r="F1240" s="183"/>
      <c r="G1240" s="183"/>
      <c r="H1240" s="2" t="s">
        <v>298</v>
      </c>
      <c r="I1240" s="1">
        <v>0</v>
      </c>
      <c r="J1240" s="1">
        <v>0</v>
      </c>
      <c r="K1240" s="1">
        <v>0</v>
      </c>
    </row>
    <row r="1241" spans="3:11" s="34" customFormat="1" ht="16.5" hidden="1" customHeight="1" x14ac:dyDescent="0.25">
      <c r="C1241" s="95"/>
      <c r="D1241" s="90"/>
      <c r="E1241" s="127"/>
      <c r="F1241" s="183"/>
      <c r="G1241" s="183"/>
      <c r="H1241" s="2" t="s">
        <v>299</v>
      </c>
      <c r="I1241" s="1">
        <v>0</v>
      </c>
      <c r="J1241" s="1">
        <v>0</v>
      </c>
      <c r="K1241" s="1">
        <v>0</v>
      </c>
    </row>
    <row r="1242" spans="3:11" s="34" customFormat="1" ht="16.5" hidden="1" customHeight="1" x14ac:dyDescent="0.25">
      <c r="C1242" s="95"/>
      <c r="D1242" s="90"/>
      <c r="E1242" s="127"/>
      <c r="F1242" s="183"/>
      <c r="G1242" s="183"/>
      <c r="H1242" s="2" t="s">
        <v>300</v>
      </c>
      <c r="I1242" s="1">
        <v>0</v>
      </c>
      <c r="J1242" s="1">
        <v>0</v>
      </c>
      <c r="K1242" s="1">
        <v>0</v>
      </c>
    </row>
    <row r="1243" spans="3:11" s="34" customFormat="1" ht="16.5" hidden="1" customHeight="1" x14ac:dyDescent="0.25">
      <c r="C1243" s="96"/>
      <c r="D1243" s="90"/>
      <c r="E1243" s="127"/>
      <c r="F1243" s="183"/>
      <c r="G1243" s="183"/>
      <c r="H1243" s="2" t="s">
        <v>190</v>
      </c>
      <c r="I1243" s="1">
        <v>0</v>
      </c>
      <c r="J1243" s="1">
        <v>0</v>
      </c>
      <c r="K1243" s="1">
        <v>0</v>
      </c>
    </row>
    <row r="1244" spans="3:11" s="34" customFormat="1" ht="16.5" customHeight="1" x14ac:dyDescent="0.25">
      <c r="C1244" s="94" t="s">
        <v>238</v>
      </c>
      <c r="D1244" s="90" t="s">
        <v>373</v>
      </c>
      <c r="E1244" s="127" t="s">
        <v>485</v>
      </c>
      <c r="F1244" s="183">
        <v>2021</v>
      </c>
      <c r="G1244" s="183">
        <v>2023</v>
      </c>
      <c r="H1244" s="2" t="s">
        <v>297</v>
      </c>
      <c r="I1244" s="28">
        <f>SUM(I1246+I1245)</f>
        <v>1558.2</v>
      </c>
      <c r="J1244" s="28">
        <f>SUM(J1246+J1245)</f>
        <v>1884</v>
      </c>
      <c r="K1244" s="28">
        <f>SUM(K1246+K1245)</f>
        <v>1884</v>
      </c>
    </row>
    <row r="1245" spans="3:11" s="34" customFormat="1" ht="16.5" customHeight="1" x14ac:dyDescent="0.25">
      <c r="C1245" s="95"/>
      <c r="D1245" s="90"/>
      <c r="E1245" s="127"/>
      <c r="F1245" s="183"/>
      <c r="G1245" s="183"/>
      <c r="H1245" s="2" t="s">
        <v>298</v>
      </c>
      <c r="I1245" s="28">
        <f>I1250+I1255+I1260+I1265+I1270+I1275+I1280</f>
        <v>1558.2</v>
      </c>
      <c r="J1245" s="28">
        <f>J1250+J1255+J1260+J1265+J1270+J1275</f>
        <v>1884</v>
      </c>
      <c r="K1245" s="28">
        <f>K1250+K1255+K1260+K1265+K1270+K1275</f>
        <v>1884</v>
      </c>
    </row>
    <row r="1246" spans="3:11" s="34" customFormat="1" ht="16.5" customHeight="1" x14ac:dyDescent="0.25">
      <c r="C1246" s="95"/>
      <c r="D1246" s="90"/>
      <c r="E1246" s="127"/>
      <c r="F1246" s="183"/>
      <c r="G1246" s="183"/>
      <c r="H1246" s="2" t="s">
        <v>299</v>
      </c>
      <c r="I1246" s="28">
        <v>0</v>
      </c>
      <c r="J1246" s="28">
        <v>0</v>
      </c>
      <c r="K1246" s="28">
        <v>0</v>
      </c>
    </row>
    <row r="1247" spans="3:11" s="34" customFormat="1" ht="21.75" customHeight="1" x14ac:dyDescent="0.25">
      <c r="C1247" s="95"/>
      <c r="D1247" s="90"/>
      <c r="E1247" s="127"/>
      <c r="F1247" s="183"/>
      <c r="G1247" s="183"/>
      <c r="H1247" s="2" t="s">
        <v>300</v>
      </c>
      <c r="I1247" s="28">
        <v>0</v>
      </c>
      <c r="J1247" s="28">
        <v>0</v>
      </c>
      <c r="K1247" s="28">
        <v>0</v>
      </c>
    </row>
    <row r="1248" spans="3:11" s="34" customFormat="1" ht="20.25" customHeight="1" x14ac:dyDescent="0.25">
      <c r="C1248" s="95"/>
      <c r="D1248" s="90"/>
      <c r="E1248" s="127"/>
      <c r="F1248" s="183"/>
      <c r="G1248" s="183"/>
      <c r="H1248" s="2" t="s">
        <v>190</v>
      </c>
      <c r="I1248" s="28">
        <v>0</v>
      </c>
      <c r="J1248" s="28">
        <v>0</v>
      </c>
      <c r="K1248" s="28">
        <v>0</v>
      </c>
    </row>
    <row r="1249" spans="3:11" s="44" customFormat="1" ht="15" customHeight="1" x14ac:dyDescent="0.25">
      <c r="C1249" s="94" t="s">
        <v>239</v>
      </c>
      <c r="D1249" s="90" t="s">
        <v>490</v>
      </c>
      <c r="E1249" s="127" t="s">
        <v>486</v>
      </c>
      <c r="F1249" s="183">
        <v>2021</v>
      </c>
      <c r="G1249" s="183">
        <v>2023</v>
      </c>
      <c r="H1249" s="2" t="s">
        <v>297</v>
      </c>
      <c r="I1249" s="28">
        <f>I1250</f>
        <v>626</v>
      </c>
      <c r="J1249" s="28">
        <f t="shared" ref="J1249:K1249" si="108">J1250</f>
        <v>550</v>
      </c>
      <c r="K1249" s="28">
        <f t="shared" si="108"/>
        <v>550</v>
      </c>
    </row>
    <row r="1250" spans="3:11" s="44" customFormat="1" ht="18" customHeight="1" x14ac:dyDescent="0.25">
      <c r="C1250" s="95"/>
      <c r="D1250" s="90"/>
      <c r="E1250" s="127"/>
      <c r="F1250" s="183"/>
      <c r="G1250" s="183"/>
      <c r="H1250" s="2" t="s">
        <v>298</v>
      </c>
      <c r="I1250" s="28">
        <v>626</v>
      </c>
      <c r="J1250" s="28">
        <v>550</v>
      </c>
      <c r="K1250" s="28">
        <v>550</v>
      </c>
    </row>
    <row r="1251" spans="3:11" s="44" customFormat="1" ht="16.5" customHeight="1" x14ac:dyDescent="0.25">
      <c r="C1251" s="95"/>
      <c r="D1251" s="90"/>
      <c r="E1251" s="127"/>
      <c r="F1251" s="183"/>
      <c r="G1251" s="183"/>
      <c r="H1251" s="2" t="s">
        <v>299</v>
      </c>
      <c r="I1251" s="28">
        <v>0</v>
      </c>
      <c r="J1251" s="28">
        <v>0</v>
      </c>
      <c r="K1251" s="28">
        <v>0</v>
      </c>
    </row>
    <row r="1252" spans="3:11" s="44" customFormat="1" ht="17.25" customHeight="1" x14ac:dyDescent="0.25">
      <c r="C1252" s="95"/>
      <c r="D1252" s="90"/>
      <c r="E1252" s="127"/>
      <c r="F1252" s="183"/>
      <c r="G1252" s="183"/>
      <c r="H1252" s="2" t="s">
        <v>300</v>
      </c>
      <c r="I1252" s="28">
        <v>0</v>
      </c>
      <c r="J1252" s="28">
        <v>0</v>
      </c>
      <c r="K1252" s="28">
        <v>0</v>
      </c>
    </row>
    <row r="1253" spans="3:11" s="44" customFormat="1" ht="18" customHeight="1" x14ac:dyDescent="0.25">
      <c r="C1253" s="96"/>
      <c r="D1253" s="90"/>
      <c r="E1253" s="127"/>
      <c r="F1253" s="183"/>
      <c r="G1253" s="183"/>
      <c r="H1253" s="2" t="s">
        <v>190</v>
      </c>
      <c r="I1253" s="28">
        <v>0</v>
      </c>
      <c r="J1253" s="28">
        <v>0</v>
      </c>
      <c r="K1253" s="28">
        <v>0</v>
      </c>
    </row>
    <row r="1254" spans="3:11" s="44" customFormat="1" ht="15" customHeight="1" x14ac:dyDescent="0.25">
      <c r="C1254" s="94" t="s">
        <v>240</v>
      </c>
      <c r="D1254" s="97" t="s">
        <v>374</v>
      </c>
      <c r="E1254" s="103" t="s">
        <v>486</v>
      </c>
      <c r="F1254" s="182">
        <v>2021</v>
      </c>
      <c r="G1254" s="182">
        <v>2023</v>
      </c>
      <c r="H1254" s="2" t="s">
        <v>297</v>
      </c>
      <c r="I1254" s="28">
        <f>I1255</f>
        <v>219.3</v>
      </c>
      <c r="J1254" s="28">
        <f t="shared" ref="J1254:K1254" si="109">J1255</f>
        <v>310</v>
      </c>
      <c r="K1254" s="28">
        <f t="shared" si="109"/>
        <v>310</v>
      </c>
    </row>
    <row r="1255" spans="3:11" s="44" customFormat="1" ht="16.5" customHeight="1" x14ac:dyDescent="0.25">
      <c r="C1255" s="95"/>
      <c r="D1255" s="98"/>
      <c r="E1255" s="104"/>
      <c r="F1255" s="88"/>
      <c r="G1255" s="88"/>
      <c r="H1255" s="2" t="s">
        <v>298</v>
      </c>
      <c r="I1255" s="28">
        <v>219.3</v>
      </c>
      <c r="J1255" s="28">
        <v>310</v>
      </c>
      <c r="K1255" s="28">
        <v>310</v>
      </c>
    </row>
    <row r="1256" spans="3:11" s="44" customFormat="1" ht="16.5" customHeight="1" x14ac:dyDescent="0.25">
      <c r="C1256" s="95"/>
      <c r="D1256" s="98"/>
      <c r="E1256" s="104"/>
      <c r="F1256" s="88"/>
      <c r="G1256" s="88"/>
      <c r="H1256" s="2" t="s">
        <v>299</v>
      </c>
      <c r="I1256" s="28">
        <v>0</v>
      </c>
      <c r="J1256" s="28">
        <v>0</v>
      </c>
      <c r="K1256" s="28">
        <v>0</v>
      </c>
    </row>
    <row r="1257" spans="3:11" s="44" customFormat="1" ht="16.5" customHeight="1" x14ac:dyDescent="0.25">
      <c r="C1257" s="95"/>
      <c r="D1257" s="98"/>
      <c r="E1257" s="104"/>
      <c r="F1257" s="88"/>
      <c r="G1257" s="88"/>
      <c r="H1257" s="2" t="s">
        <v>300</v>
      </c>
      <c r="I1257" s="28">
        <v>0</v>
      </c>
      <c r="J1257" s="28">
        <v>0</v>
      </c>
      <c r="K1257" s="28">
        <v>0</v>
      </c>
    </row>
    <row r="1258" spans="3:11" s="44" customFormat="1" ht="15" customHeight="1" x14ac:dyDescent="0.25">
      <c r="C1258" s="96"/>
      <c r="D1258" s="99"/>
      <c r="E1258" s="105"/>
      <c r="F1258" s="89"/>
      <c r="G1258" s="89"/>
      <c r="H1258" s="2" t="s">
        <v>190</v>
      </c>
      <c r="I1258" s="28">
        <v>0</v>
      </c>
      <c r="J1258" s="28">
        <v>0</v>
      </c>
      <c r="K1258" s="28">
        <v>0</v>
      </c>
    </row>
    <row r="1259" spans="3:11" s="44" customFormat="1" ht="15" customHeight="1" x14ac:dyDescent="0.25">
      <c r="C1259" s="94" t="s">
        <v>235</v>
      </c>
      <c r="D1259" s="90" t="s">
        <v>487</v>
      </c>
      <c r="E1259" s="127" t="s">
        <v>486</v>
      </c>
      <c r="F1259" s="103">
        <v>2021</v>
      </c>
      <c r="G1259" s="103">
        <v>2023</v>
      </c>
      <c r="H1259" s="2" t="s">
        <v>297</v>
      </c>
      <c r="I1259" s="28">
        <f>I1260</f>
        <v>0</v>
      </c>
      <c r="J1259" s="28">
        <f t="shared" ref="J1259:K1259" si="110">J1260</f>
        <v>250</v>
      </c>
      <c r="K1259" s="28">
        <f t="shared" si="110"/>
        <v>250</v>
      </c>
    </row>
    <row r="1260" spans="3:11" s="44" customFormat="1" ht="16.5" customHeight="1" x14ac:dyDescent="0.25">
      <c r="C1260" s="95"/>
      <c r="D1260" s="90"/>
      <c r="E1260" s="127"/>
      <c r="F1260" s="104"/>
      <c r="G1260" s="104"/>
      <c r="H1260" s="2" t="s">
        <v>298</v>
      </c>
      <c r="I1260" s="28">
        <v>0</v>
      </c>
      <c r="J1260" s="28">
        <v>250</v>
      </c>
      <c r="K1260" s="28">
        <v>250</v>
      </c>
    </row>
    <row r="1261" spans="3:11" s="44" customFormat="1" ht="16.5" customHeight="1" x14ac:dyDescent="0.25">
      <c r="C1261" s="95"/>
      <c r="D1261" s="90"/>
      <c r="E1261" s="127"/>
      <c r="F1261" s="104"/>
      <c r="G1261" s="104"/>
      <c r="H1261" s="2" t="s">
        <v>299</v>
      </c>
      <c r="I1261" s="28">
        <v>0</v>
      </c>
      <c r="J1261" s="28">
        <v>0</v>
      </c>
      <c r="K1261" s="28">
        <v>0</v>
      </c>
    </row>
    <row r="1262" spans="3:11" s="44" customFormat="1" ht="16.5" customHeight="1" x14ac:dyDescent="0.25">
      <c r="C1262" s="95"/>
      <c r="D1262" s="90"/>
      <c r="E1262" s="127"/>
      <c r="F1262" s="104"/>
      <c r="G1262" s="104"/>
      <c r="H1262" s="2" t="s">
        <v>300</v>
      </c>
      <c r="I1262" s="28">
        <v>0</v>
      </c>
      <c r="J1262" s="28">
        <v>0</v>
      </c>
      <c r="K1262" s="28">
        <v>0</v>
      </c>
    </row>
    <row r="1263" spans="3:11" s="44" customFormat="1" ht="16.5" customHeight="1" x14ac:dyDescent="0.25">
      <c r="C1263" s="96"/>
      <c r="D1263" s="90"/>
      <c r="E1263" s="127"/>
      <c r="F1263" s="105"/>
      <c r="G1263" s="105"/>
      <c r="H1263" s="2" t="s">
        <v>190</v>
      </c>
      <c r="I1263" s="28">
        <v>0</v>
      </c>
      <c r="J1263" s="28">
        <v>0</v>
      </c>
      <c r="K1263" s="28">
        <v>0</v>
      </c>
    </row>
    <row r="1264" spans="3:11" s="44" customFormat="1" ht="15" customHeight="1" x14ac:dyDescent="0.25">
      <c r="C1264" s="94" t="s">
        <v>236</v>
      </c>
      <c r="D1264" s="90" t="s">
        <v>76</v>
      </c>
      <c r="E1264" s="127" t="s">
        <v>486</v>
      </c>
      <c r="F1264" s="183">
        <v>2021</v>
      </c>
      <c r="G1264" s="183">
        <v>2023</v>
      </c>
      <c r="H1264" s="2" t="s">
        <v>297</v>
      </c>
      <c r="I1264" s="28">
        <f>I1265</f>
        <v>198</v>
      </c>
      <c r="J1264" s="28">
        <f t="shared" ref="J1264:K1264" si="111">J1265</f>
        <v>220</v>
      </c>
      <c r="K1264" s="28">
        <f t="shared" si="111"/>
        <v>220</v>
      </c>
    </row>
    <row r="1265" spans="3:11" s="44" customFormat="1" x14ac:dyDescent="0.25">
      <c r="C1265" s="95"/>
      <c r="D1265" s="90"/>
      <c r="E1265" s="127"/>
      <c r="F1265" s="183"/>
      <c r="G1265" s="183"/>
      <c r="H1265" s="2" t="s">
        <v>298</v>
      </c>
      <c r="I1265" s="28">
        <v>198</v>
      </c>
      <c r="J1265" s="28">
        <v>220</v>
      </c>
      <c r="K1265" s="28">
        <v>220</v>
      </c>
    </row>
    <row r="1266" spans="3:11" s="44" customFormat="1" ht="22.5" customHeight="1" x14ac:dyDescent="0.25">
      <c r="C1266" s="95"/>
      <c r="D1266" s="90"/>
      <c r="E1266" s="127"/>
      <c r="F1266" s="183"/>
      <c r="G1266" s="183"/>
      <c r="H1266" s="2" t="s">
        <v>299</v>
      </c>
      <c r="I1266" s="28">
        <v>0</v>
      </c>
      <c r="J1266" s="28">
        <v>0</v>
      </c>
      <c r="K1266" s="28">
        <v>0</v>
      </c>
    </row>
    <row r="1267" spans="3:11" s="44" customFormat="1" x14ac:dyDescent="0.25">
      <c r="C1267" s="95"/>
      <c r="D1267" s="90"/>
      <c r="E1267" s="127"/>
      <c r="F1267" s="183"/>
      <c r="G1267" s="183"/>
      <c r="H1267" s="2" t="s">
        <v>300</v>
      </c>
      <c r="I1267" s="28">
        <v>0</v>
      </c>
      <c r="J1267" s="28">
        <v>0</v>
      </c>
      <c r="K1267" s="28">
        <v>0</v>
      </c>
    </row>
    <row r="1268" spans="3:11" s="44" customFormat="1" ht="14.25" customHeight="1" x14ac:dyDescent="0.25">
      <c r="C1268" s="96"/>
      <c r="D1268" s="90"/>
      <c r="E1268" s="127"/>
      <c r="F1268" s="183"/>
      <c r="G1268" s="183"/>
      <c r="H1268" s="2" t="s">
        <v>190</v>
      </c>
      <c r="I1268" s="28">
        <v>0</v>
      </c>
      <c r="J1268" s="28">
        <v>0</v>
      </c>
      <c r="K1268" s="28">
        <v>0</v>
      </c>
    </row>
    <row r="1269" spans="3:11" s="44" customFormat="1" ht="15" customHeight="1" x14ac:dyDescent="0.25">
      <c r="C1269" s="94" t="s">
        <v>410</v>
      </c>
      <c r="D1269" s="90" t="s">
        <v>525</v>
      </c>
      <c r="E1269" s="127" t="s">
        <v>488</v>
      </c>
      <c r="F1269" s="183">
        <v>2021</v>
      </c>
      <c r="G1269" s="183">
        <v>2023</v>
      </c>
      <c r="H1269" s="2" t="s">
        <v>297</v>
      </c>
      <c r="I1269" s="28">
        <f>I1270</f>
        <v>379.2</v>
      </c>
      <c r="J1269" s="28">
        <f t="shared" ref="J1269:K1269" si="112">J1270</f>
        <v>454</v>
      </c>
      <c r="K1269" s="28">
        <f t="shared" si="112"/>
        <v>454</v>
      </c>
    </row>
    <row r="1270" spans="3:11" s="44" customFormat="1" ht="13.5" customHeight="1" x14ac:dyDescent="0.25">
      <c r="C1270" s="95"/>
      <c r="D1270" s="90"/>
      <c r="E1270" s="127"/>
      <c r="F1270" s="183"/>
      <c r="G1270" s="183"/>
      <c r="H1270" s="2" t="s">
        <v>298</v>
      </c>
      <c r="I1270" s="28">
        <v>379.2</v>
      </c>
      <c r="J1270" s="28">
        <v>454</v>
      </c>
      <c r="K1270" s="28">
        <v>454</v>
      </c>
    </row>
    <row r="1271" spans="3:11" s="44" customFormat="1" x14ac:dyDescent="0.25">
      <c r="C1271" s="95"/>
      <c r="D1271" s="90"/>
      <c r="E1271" s="127"/>
      <c r="F1271" s="183"/>
      <c r="G1271" s="183"/>
      <c r="H1271" s="2" t="s">
        <v>299</v>
      </c>
      <c r="I1271" s="28">
        <v>0</v>
      </c>
      <c r="J1271" s="28">
        <v>0</v>
      </c>
      <c r="K1271" s="28">
        <v>0</v>
      </c>
    </row>
    <row r="1272" spans="3:11" s="44" customFormat="1" ht="18" customHeight="1" x14ac:dyDescent="0.25">
      <c r="C1272" s="95"/>
      <c r="D1272" s="90"/>
      <c r="E1272" s="127"/>
      <c r="F1272" s="183"/>
      <c r="G1272" s="183"/>
      <c r="H1272" s="2" t="s">
        <v>300</v>
      </c>
      <c r="I1272" s="28">
        <v>0</v>
      </c>
      <c r="J1272" s="28">
        <v>0</v>
      </c>
      <c r="K1272" s="28">
        <v>0</v>
      </c>
    </row>
    <row r="1273" spans="3:11" s="44" customFormat="1" ht="15" customHeight="1" x14ac:dyDescent="0.25">
      <c r="C1273" s="96"/>
      <c r="D1273" s="90"/>
      <c r="E1273" s="127"/>
      <c r="F1273" s="183"/>
      <c r="G1273" s="183"/>
      <c r="H1273" s="2" t="s">
        <v>190</v>
      </c>
      <c r="I1273" s="28">
        <v>0</v>
      </c>
      <c r="J1273" s="28">
        <v>0</v>
      </c>
      <c r="K1273" s="28">
        <v>0</v>
      </c>
    </row>
    <row r="1274" spans="3:11" s="44" customFormat="1" ht="15" customHeight="1" x14ac:dyDescent="0.25">
      <c r="C1274" s="94" t="s">
        <v>241</v>
      </c>
      <c r="D1274" s="97" t="s">
        <v>491</v>
      </c>
      <c r="E1274" s="103" t="s">
        <v>488</v>
      </c>
      <c r="F1274" s="182">
        <v>2021</v>
      </c>
      <c r="G1274" s="182">
        <v>2023</v>
      </c>
      <c r="H1274" s="2" t="s">
        <v>297</v>
      </c>
      <c r="I1274" s="28">
        <f>I1275</f>
        <v>135.69999999999999</v>
      </c>
      <c r="J1274" s="28">
        <f t="shared" ref="J1274:K1274" si="113">J1275</f>
        <v>100</v>
      </c>
      <c r="K1274" s="28">
        <f t="shared" si="113"/>
        <v>100</v>
      </c>
    </row>
    <row r="1275" spans="3:11" s="44" customFormat="1" ht="13.5" customHeight="1" x14ac:dyDescent="0.25">
      <c r="C1275" s="95"/>
      <c r="D1275" s="98"/>
      <c r="E1275" s="104"/>
      <c r="F1275" s="88"/>
      <c r="G1275" s="88"/>
      <c r="H1275" s="2" t="s">
        <v>298</v>
      </c>
      <c r="I1275" s="28">
        <v>135.69999999999999</v>
      </c>
      <c r="J1275" s="28">
        <v>100</v>
      </c>
      <c r="K1275" s="28">
        <v>100</v>
      </c>
    </row>
    <row r="1276" spans="3:11" s="44" customFormat="1" x14ac:dyDescent="0.25">
      <c r="C1276" s="95"/>
      <c r="D1276" s="98"/>
      <c r="E1276" s="104"/>
      <c r="F1276" s="88"/>
      <c r="G1276" s="88"/>
      <c r="H1276" s="2" t="s">
        <v>299</v>
      </c>
      <c r="I1276" s="28">
        <v>0</v>
      </c>
      <c r="J1276" s="28">
        <v>0</v>
      </c>
      <c r="K1276" s="28">
        <v>0</v>
      </c>
    </row>
    <row r="1277" spans="3:11" s="44" customFormat="1" ht="18" customHeight="1" x14ac:dyDescent="0.25">
      <c r="C1277" s="95"/>
      <c r="D1277" s="98"/>
      <c r="E1277" s="104"/>
      <c r="F1277" s="88"/>
      <c r="G1277" s="88"/>
      <c r="H1277" s="2" t="s">
        <v>300</v>
      </c>
      <c r="I1277" s="28">
        <v>0</v>
      </c>
      <c r="J1277" s="28">
        <v>0</v>
      </c>
      <c r="K1277" s="28">
        <v>0</v>
      </c>
    </row>
    <row r="1278" spans="3:11" s="44" customFormat="1" ht="16.5" customHeight="1" x14ac:dyDescent="0.25">
      <c r="C1278" s="96"/>
      <c r="D1278" s="99"/>
      <c r="E1278" s="105"/>
      <c r="F1278" s="89"/>
      <c r="G1278" s="89"/>
      <c r="H1278" s="2" t="s">
        <v>190</v>
      </c>
      <c r="I1278" s="28">
        <v>0</v>
      </c>
      <c r="J1278" s="28">
        <v>0</v>
      </c>
      <c r="K1278" s="28">
        <v>0</v>
      </c>
    </row>
    <row r="1279" spans="3:11" s="44" customFormat="1" ht="16.5" hidden="1" customHeight="1" x14ac:dyDescent="0.25">
      <c r="C1279" s="94" t="s">
        <v>888</v>
      </c>
      <c r="D1279" s="97" t="s">
        <v>923</v>
      </c>
      <c r="E1279" s="103" t="s">
        <v>488</v>
      </c>
      <c r="F1279" s="182">
        <v>2021</v>
      </c>
      <c r="G1279" s="182">
        <v>2023</v>
      </c>
      <c r="H1279" s="2" t="s">
        <v>297</v>
      </c>
      <c r="I1279" s="28">
        <f>I1280</f>
        <v>0</v>
      </c>
      <c r="J1279" s="28">
        <f t="shared" ref="J1279:K1279" si="114">J1280</f>
        <v>0</v>
      </c>
      <c r="K1279" s="28">
        <f t="shared" si="114"/>
        <v>0</v>
      </c>
    </row>
    <row r="1280" spans="3:11" s="44" customFormat="1" ht="16.5" hidden="1" customHeight="1" x14ac:dyDescent="0.25">
      <c r="C1280" s="95"/>
      <c r="D1280" s="98"/>
      <c r="E1280" s="104"/>
      <c r="F1280" s="88"/>
      <c r="G1280" s="88"/>
      <c r="H1280" s="2" t="s">
        <v>298</v>
      </c>
      <c r="I1280" s="28"/>
      <c r="J1280" s="28">
        <v>0</v>
      </c>
      <c r="K1280" s="28">
        <v>0</v>
      </c>
    </row>
    <row r="1281" spans="3:11" s="44" customFormat="1" ht="16.5" hidden="1" customHeight="1" x14ac:dyDescent="0.25">
      <c r="C1281" s="95"/>
      <c r="D1281" s="98"/>
      <c r="E1281" s="104"/>
      <c r="F1281" s="88"/>
      <c r="G1281" s="88"/>
      <c r="H1281" s="2" t="s">
        <v>299</v>
      </c>
      <c r="I1281" s="28">
        <v>0</v>
      </c>
      <c r="J1281" s="28">
        <v>0</v>
      </c>
      <c r="K1281" s="28">
        <v>0</v>
      </c>
    </row>
    <row r="1282" spans="3:11" s="44" customFormat="1" ht="16.5" hidden="1" customHeight="1" x14ac:dyDescent="0.25">
      <c r="C1282" s="95"/>
      <c r="D1282" s="98"/>
      <c r="E1282" s="104"/>
      <c r="F1282" s="88"/>
      <c r="G1282" s="88"/>
      <c r="H1282" s="2" t="s">
        <v>300</v>
      </c>
      <c r="I1282" s="28">
        <v>0</v>
      </c>
      <c r="J1282" s="28">
        <v>0</v>
      </c>
      <c r="K1282" s="28">
        <v>0</v>
      </c>
    </row>
    <row r="1283" spans="3:11" s="44" customFormat="1" ht="16.5" hidden="1" customHeight="1" x14ac:dyDescent="0.25">
      <c r="C1283" s="96"/>
      <c r="D1283" s="99"/>
      <c r="E1283" s="105"/>
      <c r="F1283" s="89"/>
      <c r="G1283" s="89"/>
      <c r="H1283" s="2" t="s">
        <v>190</v>
      </c>
      <c r="I1283" s="28">
        <v>0</v>
      </c>
      <c r="J1283" s="28">
        <v>0</v>
      </c>
      <c r="K1283" s="28">
        <v>0</v>
      </c>
    </row>
    <row r="1284" spans="3:11" s="34" customFormat="1" ht="21" customHeight="1" x14ac:dyDescent="0.25">
      <c r="C1284" s="94" t="s">
        <v>401</v>
      </c>
      <c r="D1284" s="90" t="s">
        <v>89</v>
      </c>
      <c r="E1284" s="127" t="s">
        <v>748</v>
      </c>
      <c r="F1284" s="183">
        <v>2021</v>
      </c>
      <c r="G1284" s="183">
        <v>2023</v>
      </c>
      <c r="H1284" s="2" t="s">
        <v>297</v>
      </c>
      <c r="I1284" s="28">
        <f>I1285+I1286+I1287+I1288</f>
        <v>4476</v>
      </c>
      <c r="J1284" s="28">
        <f t="shared" ref="J1284:K1284" si="115">J1285+J1286+J1287+J1288</f>
        <v>3666</v>
      </c>
      <c r="K1284" s="28">
        <f t="shared" si="115"/>
        <v>4086</v>
      </c>
    </row>
    <row r="1285" spans="3:11" s="34" customFormat="1" ht="21.75" customHeight="1" x14ac:dyDescent="0.25">
      <c r="C1285" s="95"/>
      <c r="D1285" s="90"/>
      <c r="E1285" s="127"/>
      <c r="F1285" s="183"/>
      <c r="G1285" s="183"/>
      <c r="H1285" s="2" t="s">
        <v>298</v>
      </c>
      <c r="I1285" s="28">
        <f>I1290+I1295+I1300+I1305</f>
        <v>4476</v>
      </c>
      <c r="J1285" s="28">
        <f t="shared" ref="J1285:K1285" si="116">J1290+J1295+J1300+J1305</f>
        <v>3666</v>
      </c>
      <c r="K1285" s="28">
        <f t="shared" si="116"/>
        <v>4086</v>
      </c>
    </row>
    <row r="1286" spans="3:11" s="34" customFormat="1" x14ac:dyDescent="0.25">
      <c r="C1286" s="95"/>
      <c r="D1286" s="90"/>
      <c r="E1286" s="127"/>
      <c r="F1286" s="183"/>
      <c r="G1286" s="183"/>
      <c r="H1286" s="2" t="s">
        <v>299</v>
      </c>
      <c r="I1286" s="28">
        <v>0</v>
      </c>
      <c r="J1286" s="28">
        <v>0</v>
      </c>
      <c r="K1286" s="28">
        <v>0</v>
      </c>
    </row>
    <row r="1287" spans="3:11" s="34" customFormat="1" ht="21" customHeight="1" x14ac:dyDescent="0.25">
      <c r="C1287" s="95"/>
      <c r="D1287" s="90"/>
      <c r="E1287" s="127"/>
      <c r="F1287" s="183"/>
      <c r="G1287" s="183"/>
      <c r="H1287" s="2" t="s">
        <v>300</v>
      </c>
      <c r="I1287" s="28">
        <v>0</v>
      </c>
      <c r="J1287" s="28">
        <v>0</v>
      </c>
      <c r="K1287" s="28">
        <v>0</v>
      </c>
    </row>
    <row r="1288" spans="3:11" s="34" customFormat="1" ht="17.25" customHeight="1" x14ac:dyDescent="0.25">
      <c r="C1288" s="96"/>
      <c r="D1288" s="90"/>
      <c r="E1288" s="127"/>
      <c r="F1288" s="183"/>
      <c r="G1288" s="183"/>
      <c r="H1288" s="2" t="s">
        <v>190</v>
      </c>
      <c r="I1288" s="28">
        <v>0</v>
      </c>
      <c r="J1288" s="28">
        <v>0</v>
      </c>
      <c r="K1288" s="28">
        <v>0</v>
      </c>
    </row>
    <row r="1289" spans="3:11" s="34" customFormat="1" ht="17.25" customHeight="1" x14ac:dyDescent="0.25">
      <c r="C1289" s="94" t="s">
        <v>242</v>
      </c>
      <c r="D1289" s="90" t="s">
        <v>259</v>
      </c>
      <c r="E1289" s="127" t="s">
        <v>224</v>
      </c>
      <c r="F1289" s="183">
        <v>2021</v>
      </c>
      <c r="G1289" s="183">
        <v>2023</v>
      </c>
      <c r="H1289" s="2" t="s">
        <v>297</v>
      </c>
      <c r="I1289" s="28">
        <f>I1290+I1291+I1292+I1293</f>
        <v>2250</v>
      </c>
      <c r="J1289" s="28">
        <f>J1290+J1291+J1292+J1293</f>
        <v>2250</v>
      </c>
      <c r="K1289" s="28">
        <f>K1290+K1291+K1292+K1293</f>
        <v>2250</v>
      </c>
    </row>
    <row r="1290" spans="3:11" s="34" customFormat="1" ht="15" customHeight="1" x14ac:dyDescent="0.25">
      <c r="C1290" s="95"/>
      <c r="D1290" s="90"/>
      <c r="E1290" s="127"/>
      <c r="F1290" s="183"/>
      <c r="G1290" s="183"/>
      <c r="H1290" s="2" t="s">
        <v>298</v>
      </c>
      <c r="I1290" s="28">
        <v>2250</v>
      </c>
      <c r="J1290" s="28">
        <v>2250</v>
      </c>
      <c r="K1290" s="28">
        <v>2250</v>
      </c>
    </row>
    <row r="1291" spans="3:11" s="34" customFormat="1" ht="17.25" customHeight="1" x14ac:dyDescent="0.25">
      <c r="C1291" s="95"/>
      <c r="D1291" s="90"/>
      <c r="E1291" s="127"/>
      <c r="F1291" s="183"/>
      <c r="G1291" s="183"/>
      <c r="H1291" s="2" t="s">
        <v>299</v>
      </c>
      <c r="I1291" s="28">
        <v>0</v>
      </c>
      <c r="J1291" s="28">
        <v>0</v>
      </c>
      <c r="K1291" s="28">
        <v>0</v>
      </c>
    </row>
    <row r="1292" spans="3:11" s="34" customFormat="1" ht="16.5" customHeight="1" x14ac:dyDescent="0.25">
      <c r="C1292" s="95"/>
      <c r="D1292" s="90"/>
      <c r="E1292" s="127"/>
      <c r="F1292" s="183"/>
      <c r="G1292" s="183"/>
      <c r="H1292" s="2" t="s">
        <v>300</v>
      </c>
      <c r="I1292" s="28">
        <v>0</v>
      </c>
      <c r="J1292" s="28">
        <v>0</v>
      </c>
      <c r="K1292" s="28">
        <v>0</v>
      </c>
    </row>
    <row r="1293" spans="3:11" s="34" customFormat="1" ht="17.25" customHeight="1" x14ac:dyDescent="0.25">
      <c r="C1293" s="96"/>
      <c r="D1293" s="90"/>
      <c r="E1293" s="127"/>
      <c r="F1293" s="183"/>
      <c r="G1293" s="183"/>
      <c r="H1293" s="2" t="s">
        <v>190</v>
      </c>
      <c r="I1293" s="28">
        <v>0</v>
      </c>
      <c r="J1293" s="28">
        <v>0</v>
      </c>
      <c r="K1293" s="28">
        <v>0</v>
      </c>
    </row>
    <row r="1294" spans="3:11" s="34" customFormat="1" ht="16.5" customHeight="1" x14ac:dyDescent="0.25">
      <c r="C1294" s="94" t="s">
        <v>243</v>
      </c>
      <c r="D1294" s="97" t="s">
        <v>492</v>
      </c>
      <c r="E1294" s="103" t="s">
        <v>224</v>
      </c>
      <c r="F1294" s="182">
        <v>2021</v>
      </c>
      <c r="G1294" s="182">
        <v>2023</v>
      </c>
      <c r="H1294" s="2" t="s">
        <v>297</v>
      </c>
      <c r="I1294" s="28">
        <f>I1295</f>
        <v>1416</v>
      </c>
      <c r="J1294" s="28">
        <f t="shared" ref="J1294:K1294" si="117">J1295</f>
        <v>1416</v>
      </c>
      <c r="K1294" s="28">
        <f t="shared" si="117"/>
        <v>1416</v>
      </c>
    </row>
    <row r="1295" spans="3:11" s="34" customFormat="1" ht="18" customHeight="1" x14ac:dyDescent="0.25">
      <c r="C1295" s="95"/>
      <c r="D1295" s="98"/>
      <c r="E1295" s="104"/>
      <c r="F1295" s="88"/>
      <c r="G1295" s="88"/>
      <c r="H1295" s="2" t="s">
        <v>298</v>
      </c>
      <c r="I1295" s="28">
        <v>1416</v>
      </c>
      <c r="J1295" s="28">
        <v>1416</v>
      </c>
      <c r="K1295" s="28">
        <v>1416</v>
      </c>
    </row>
    <row r="1296" spans="3:11" s="34" customFormat="1" ht="16.5" customHeight="1" x14ac:dyDescent="0.25">
      <c r="C1296" s="95"/>
      <c r="D1296" s="98"/>
      <c r="E1296" s="104"/>
      <c r="F1296" s="88"/>
      <c r="G1296" s="88"/>
      <c r="H1296" s="2" t="s">
        <v>299</v>
      </c>
      <c r="I1296" s="28">
        <v>0</v>
      </c>
      <c r="J1296" s="28">
        <v>0</v>
      </c>
      <c r="K1296" s="28">
        <v>0</v>
      </c>
    </row>
    <row r="1297" spans="3:11" s="34" customFormat="1" ht="16.5" customHeight="1" x14ac:dyDescent="0.25">
      <c r="C1297" s="95"/>
      <c r="D1297" s="98"/>
      <c r="E1297" s="104"/>
      <c r="F1297" s="88"/>
      <c r="G1297" s="88"/>
      <c r="H1297" s="2" t="s">
        <v>300</v>
      </c>
      <c r="I1297" s="28">
        <v>0</v>
      </c>
      <c r="J1297" s="28">
        <v>0</v>
      </c>
      <c r="K1297" s="28">
        <v>0</v>
      </c>
    </row>
    <row r="1298" spans="3:11" s="34" customFormat="1" ht="17.25" customHeight="1" x14ac:dyDescent="0.25">
      <c r="C1298" s="96"/>
      <c r="D1298" s="99"/>
      <c r="E1298" s="105"/>
      <c r="F1298" s="89"/>
      <c r="G1298" s="89"/>
      <c r="H1298" s="2" t="s">
        <v>190</v>
      </c>
      <c r="I1298" s="28">
        <v>0</v>
      </c>
      <c r="J1298" s="28">
        <v>0</v>
      </c>
      <c r="K1298" s="28">
        <v>0</v>
      </c>
    </row>
    <row r="1299" spans="3:11" s="34" customFormat="1" ht="17.25" customHeight="1" x14ac:dyDescent="0.25">
      <c r="C1299" s="124" t="s">
        <v>409</v>
      </c>
      <c r="D1299" s="97" t="s">
        <v>493</v>
      </c>
      <c r="E1299" s="127" t="s">
        <v>488</v>
      </c>
      <c r="F1299" s="182">
        <v>2023</v>
      </c>
      <c r="G1299" s="182">
        <v>2023</v>
      </c>
      <c r="H1299" s="2" t="s">
        <v>297</v>
      </c>
      <c r="I1299" s="28">
        <v>0</v>
      </c>
      <c r="J1299" s="28">
        <v>0</v>
      </c>
      <c r="K1299" s="28">
        <f>K1300</f>
        <v>420</v>
      </c>
    </row>
    <row r="1300" spans="3:11" s="34" customFormat="1" ht="17.25" customHeight="1" x14ac:dyDescent="0.25">
      <c r="C1300" s="125"/>
      <c r="D1300" s="98"/>
      <c r="E1300" s="127"/>
      <c r="F1300" s="88"/>
      <c r="G1300" s="88"/>
      <c r="H1300" s="2" t="s">
        <v>298</v>
      </c>
      <c r="I1300" s="28">
        <v>0</v>
      </c>
      <c r="J1300" s="28">
        <v>0</v>
      </c>
      <c r="K1300" s="28">
        <v>420</v>
      </c>
    </row>
    <row r="1301" spans="3:11" s="34" customFormat="1" ht="17.25" customHeight="1" x14ac:dyDescent="0.25">
      <c r="C1301" s="125"/>
      <c r="D1301" s="98"/>
      <c r="E1301" s="127"/>
      <c r="F1301" s="88"/>
      <c r="G1301" s="88"/>
      <c r="H1301" s="2" t="s">
        <v>299</v>
      </c>
      <c r="I1301" s="28">
        <v>0</v>
      </c>
      <c r="J1301" s="28">
        <v>0</v>
      </c>
      <c r="K1301" s="28">
        <v>0</v>
      </c>
    </row>
    <row r="1302" spans="3:11" s="34" customFormat="1" ht="17.25" customHeight="1" x14ac:dyDescent="0.25">
      <c r="C1302" s="125"/>
      <c r="D1302" s="98"/>
      <c r="E1302" s="127"/>
      <c r="F1302" s="88"/>
      <c r="G1302" s="88"/>
      <c r="H1302" s="2" t="s">
        <v>300</v>
      </c>
      <c r="I1302" s="28">
        <v>0</v>
      </c>
      <c r="J1302" s="28">
        <v>0</v>
      </c>
      <c r="K1302" s="28">
        <v>0</v>
      </c>
    </row>
    <row r="1303" spans="3:11" s="34" customFormat="1" ht="17.25" customHeight="1" x14ac:dyDescent="0.25">
      <c r="C1303" s="126"/>
      <c r="D1303" s="99"/>
      <c r="E1303" s="127"/>
      <c r="F1303" s="89"/>
      <c r="G1303" s="89"/>
      <c r="H1303" s="2" t="s">
        <v>190</v>
      </c>
      <c r="I1303" s="28">
        <v>0</v>
      </c>
      <c r="J1303" s="28">
        <v>0</v>
      </c>
      <c r="K1303" s="28">
        <v>0</v>
      </c>
    </row>
    <row r="1304" spans="3:11" s="34" customFormat="1" ht="15" customHeight="1" x14ac:dyDescent="0.25">
      <c r="C1304" s="124" t="s">
        <v>494</v>
      </c>
      <c r="D1304" s="97" t="s">
        <v>513</v>
      </c>
      <c r="E1304" s="103" t="s">
        <v>147</v>
      </c>
      <c r="F1304" s="182">
        <v>2021</v>
      </c>
      <c r="G1304" s="182">
        <v>2021</v>
      </c>
      <c r="H1304" s="2" t="s">
        <v>297</v>
      </c>
      <c r="I1304" s="28">
        <f t="shared" ref="I1304:J1304" si="118">I1305+I1306+I1307+I1308</f>
        <v>810</v>
      </c>
      <c r="J1304" s="28">
        <f t="shared" si="118"/>
        <v>0</v>
      </c>
      <c r="K1304" s="28">
        <v>0</v>
      </c>
    </row>
    <row r="1305" spans="3:11" s="34" customFormat="1" ht="15.75" customHeight="1" x14ac:dyDescent="0.25">
      <c r="C1305" s="125"/>
      <c r="D1305" s="98"/>
      <c r="E1305" s="104"/>
      <c r="F1305" s="88"/>
      <c r="G1305" s="88"/>
      <c r="H1305" s="2" t="s">
        <v>298</v>
      </c>
      <c r="I1305" s="28">
        <v>810</v>
      </c>
      <c r="J1305" s="28">
        <v>0</v>
      </c>
      <c r="K1305" s="28">
        <v>0</v>
      </c>
    </row>
    <row r="1306" spans="3:11" s="34" customFormat="1" ht="17.25" customHeight="1" x14ac:dyDescent="0.25">
      <c r="C1306" s="125"/>
      <c r="D1306" s="98"/>
      <c r="E1306" s="104"/>
      <c r="F1306" s="88"/>
      <c r="G1306" s="88"/>
      <c r="H1306" s="2" t="s">
        <v>299</v>
      </c>
      <c r="I1306" s="28">
        <v>0</v>
      </c>
      <c r="J1306" s="28">
        <v>0</v>
      </c>
      <c r="K1306" s="28">
        <v>0</v>
      </c>
    </row>
    <row r="1307" spans="3:11" s="34" customFormat="1" ht="18" customHeight="1" x14ac:dyDescent="0.25">
      <c r="C1307" s="125"/>
      <c r="D1307" s="98"/>
      <c r="E1307" s="104"/>
      <c r="F1307" s="88"/>
      <c r="G1307" s="88"/>
      <c r="H1307" s="2" t="s">
        <v>300</v>
      </c>
      <c r="I1307" s="28">
        <v>0</v>
      </c>
      <c r="J1307" s="28">
        <v>0</v>
      </c>
      <c r="K1307" s="28">
        <v>0</v>
      </c>
    </row>
    <row r="1308" spans="3:11" s="34" customFormat="1" ht="18" customHeight="1" x14ac:dyDescent="0.25">
      <c r="C1308" s="126"/>
      <c r="D1308" s="99"/>
      <c r="E1308" s="105"/>
      <c r="F1308" s="89"/>
      <c r="G1308" s="89"/>
      <c r="H1308" s="2" t="s">
        <v>190</v>
      </c>
      <c r="I1308" s="28">
        <v>0</v>
      </c>
      <c r="J1308" s="28">
        <v>0</v>
      </c>
      <c r="K1308" s="28">
        <v>0</v>
      </c>
    </row>
    <row r="1309" spans="3:11" s="33" customFormat="1" ht="24.75" customHeight="1" x14ac:dyDescent="0.25">
      <c r="C1309" s="178" t="s">
        <v>150</v>
      </c>
      <c r="D1309" s="110" t="s">
        <v>360</v>
      </c>
      <c r="E1309" s="180" t="s">
        <v>526</v>
      </c>
      <c r="F1309" s="137">
        <v>2021</v>
      </c>
      <c r="G1309" s="137">
        <v>2023</v>
      </c>
      <c r="H1309" s="17" t="s">
        <v>297</v>
      </c>
      <c r="I1309" s="32">
        <f>SUM(I1310:I1314)</f>
        <v>1220767.5</v>
      </c>
      <c r="J1309" s="32">
        <f>J1310+J1311+J1312+J1313</f>
        <v>1175036.3</v>
      </c>
      <c r="K1309" s="32">
        <f>K1310+K1311+K1312+K1313</f>
        <v>269742.09999999998</v>
      </c>
    </row>
    <row r="1310" spans="3:11" s="33" customFormat="1" ht="18" customHeight="1" x14ac:dyDescent="0.25">
      <c r="C1310" s="179"/>
      <c r="D1310" s="111"/>
      <c r="E1310" s="181"/>
      <c r="F1310" s="138"/>
      <c r="G1310" s="138"/>
      <c r="H1310" s="17" t="s">
        <v>298</v>
      </c>
      <c r="I1310" s="32">
        <f t="shared" ref="I1310:K1311" si="119">I1317+I1323</f>
        <v>485312.3</v>
      </c>
      <c r="J1310" s="32">
        <f t="shared" si="119"/>
        <v>233702.7</v>
      </c>
      <c r="K1310" s="32">
        <f t="shared" si="119"/>
        <v>68694.000000000015</v>
      </c>
    </row>
    <row r="1311" spans="3:11" s="33" customFormat="1" ht="24.75" customHeight="1" x14ac:dyDescent="0.25">
      <c r="C1311" s="179"/>
      <c r="D1311" s="111"/>
      <c r="E1311" s="181"/>
      <c r="F1311" s="138"/>
      <c r="G1311" s="138"/>
      <c r="H1311" s="17" t="s">
        <v>299</v>
      </c>
      <c r="I1311" s="32">
        <f t="shared" si="119"/>
        <v>732423.2</v>
      </c>
      <c r="J1311" s="32">
        <f t="shared" si="119"/>
        <v>941333.6</v>
      </c>
      <c r="K1311" s="32">
        <f t="shared" si="119"/>
        <v>201048.09999999998</v>
      </c>
    </row>
    <row r="1312" spans="3:11" s="33" customFormat="1" ht="15" customHeight="1" x14ac:dyDescent="0.25">
      <c r="C1312" s="179"/>
      <c r="D1312" s="111"/>
      <c r="E1312" s="181"/>
      <c r="F1312" s="138"/>
      <c r="G1312" s="138"/>
      <c r="H1312" s="17" t="s">
        <v>300</v>
      </c>
      <c r="I1312" s="32">
        <f>I1320+I1325</f>
        <v>0</v>
      </c>
      <c r="J1312" s="32">
        <f>J1320+J1325</f>
        <v>0</v>
      </c>
      <c r="K1312" s="32">
        <f>K1320+K1325</f>
        <v>0</v>
      </c>
    </row>
    <row r="1313" spans="3:11" s="33" customFormat="1" ht="37.5" customHeight="1" x14ac:dyDescent="0.25">
      <c r="C1313" s="179"/>
      <c r="D1313" s="111"/>
      <c r="E1313" s="181"/>
      <c r="F1313" s="138"/>
      <c r="G1313" s="138"/>
      <c r="H1313" s="17" t="s">
        <v>190</v>
      </c>
      <c r="I1313" s="32">
        <v>0</v>
      </c>
      <c r="J1313" s="32">
        <v>0</v>
      </c>
      <c r="K1313" s="32">
        <v>0</v>
      </c>
    </row>
    <row r="1314" spans="3:11" s="33" customFormat="1" ht="60" customHeight="1" x14ac:dyDescent="0.25">
      <c r="C1314" s="179"/>
      <c r="D1314" s="111"/>
      <c r="E1314" s="181"/>
      <c r="F1314" s="138"/>
      <c r="G1314" s="138"/>
      <c r="H1314" s="17" t="s">
        <v>1003</v>
      </c>
      <c r="I1314" s="32">
        <v>3032</v>
      </c>
      <c r="J1314" s="32"/>
      <c r="K1314" s="32"/>
    </row>
    <row r="1315" spans="3:11" s="33" customFormat="1" ht="27.75" customHeight="1" x14ac:dyDescent="0.25">
      <c r="C1315" s="49"/>
      <c r="D1315" s="71"/>
      <c r="E1315" s="62" t="s">
        <v>223</v>
      </c>
      <c r="F1315" s="71"/>
      <c r="G1315" s="71"/>
      <c r="H1315" s="17"/>
      <c r="I1315" s="32"/>
      <c r="J1315" s="32"/>
      <c r="K1315" s="32"/>
    </row>
    <row r="1316" spans="3:11" s="34" customFormat="1" ht="15" customHeight="1" x14ac:dyDescent="0.25">
      <c r="C1316" s="124"/>
      <c r="D1316" s="103"/>
      <c r="E1316" s="137" t="s">
        <v>265</v>
      </c>
      <c r="F1316" s="137">
        <v>2021</v>
      </c>
      <c r="G1316" s="137">
        <v>2023</v>
      </c>
      <c r="H1316" s="17" t="s">
        <v>297</v>
      </c>
      <c r="I1316" s="32">
        <f>SUM(I1317:I1321)</f>
        <v>325273.7</v>
      </c>
      <c r="J1316" s="32">
        <f>J1317+J1318</f>
        <v>304420.2</v>
      </c>
      <c r="K1316" s="32">
        <f>K1317+K1318</f>
        <v>269742.09999999998</v>
      </c>
    </row>
    <row r="1317" spans="3:11" s="34" customFormat="1" ht="15" customHeight="1" x14ac:dyDescent="0.25">
      <c r="C1317" s="125"/>
      <c r="D1317" s="104"/>
      <c r="E1317" s="138"/>
      <c r="F1317" s="138"/>
      <c r="G1317" s="138"/>
      <c r="H1317" s="17" t="s">
        <v>298</v>
      </c>
      <c r="I1317" s="32">
        <f t="shared" ref="I1317:K1318" si="120">I1328+I1383+I1413+I1423+I1453+I1635+I1670+I1680+I1690+I1700+I1711+I1730+I1740+I1775++I1780+I1785+I1795+I1800+I1810+I1805</f>
        <v>123818.5</v>
      </c>
      <c r="J1317" s="32">
        <f t="shared" si="120"/>
        <v>116898.6</v>
      </c>
      <c r="K1317" s="32">
        <f t="shared" si="120"/>
        <v>68694.000000000015</v>
      </c>
    </row>
    <row r="1318" spans="3:11" s="34" customFormat="1" ht="15" customHeight="1" x14ac:dyDescent="0.25">
      <c r="C1318" s="125"/>
      <c r="D1318" s="104"/>
      <c r="E1318" s="138"/>
      <c r="F1318" s="138"/>
      <c r="G1318" s="138"/>
      <c r="H1318" s="17" t="s">
        <v>299</v>
      </c>
      <c r="I1318" s="32">
        <f t="shared" si="120"/>
        <v>198423.2</v>
      </c>
      <c r="J1318" s="32">
        <f t="shared" si="120"/>
        <v>187521.6</v>
      </c>
      <c r="K1318" s="32">
        <f t="shared" si="120"/>
        <v>201048.09999999998</v>
      </c>
    </row>
    <row r="1319" spans="3:11" s="34" customFormat="1" ht="18" customHeight="1" x14ac:dyDescent="0.25">
      <c r="C1319" s="125"/>
      <c r="D1319" s="104"/>
      <c r="E1319" s="138"/>
      <c r="F1319" s="138"/>
      <c r="G1319" s="138"/>
      <c r="H1319" s="17" t="s">
        <v>300</v>
      </c>
      <c r="I1319" s="32">
        <f t="shared" ref="I1319:K1320" si="121">I1330+I1385+I1415+I1425+I1455+I1637+I1672+I1682+I1702+I1712+I1732+I1772</f>
        <v>0</v>
      </c>
      <c r="J1319" s="32">
        <f t="shared" si="121"/>
        <v>0</v>
      </c>
      <c r="K1319" s="32">
        <f t="shared" si="121"/>
        <v>0</v>
      </c>
    </row>
    <row r="1320" spans="3:11" s="34" customFormat="1" ht="17.25" customHeight="1" x14ac:dyDescent="0.25">
      <c r="C1320" s="125"/>
      <c r="D1320" s="104"/>
      <c r="E1320" s="138"/>
      <c r="F1320" s="138"/>
      <c r="G1320" s="138"/>
      <c r="H1320" s="17" t="s">
        <v>190</v>
      </c>
      <c r="I1320" s="32">
        <f t="shared" si="121"/>
        <v>0</v>
      </c>
      <c r="J1320" s="32">
        <f t="shared" si="121"/>
        <v>0</v>
      </c>
      <c r="K1320" s="32">
        <f t="shared" si="121"/>
        <v>0</v>
      </c>
    </row>
    <row r="1321" spans="3:11" s="34" customFormat="1" ht="64.5" customHeight="1" x14ac:dyDescent="0.25">
      <c r="C1321" s="126"/>
      <c r="D1321" s="105"/>
      <c r="E1321" s="139"/>
      <c r="F1321" s="139"/>
      <c r="G1321" s="139"/>
      <c r="H1321" s="17" t="s">
        <v>1003</v>
      </c>
      <c r="I1321" s="32">
        <v>3032</v>
      </c>
      <c r="J1321" s="32"/>
      <c r="K1321" s="32"/>
    </row>
    <row r="1322" spans="3:11" s="34" customFormat="1" ht="15" customHeight="1" x14ac:dyDescent="0.25">
      <c r="C1322" s="124"/>
      <c r="D1322" s="97"/>
      <c r="E1322" s="177" t="s">
        <v>527</v>
      </c>
      <c r="F1322" s="137">
        <v>2021</v>
      </c>
      <c r="G1322" s="137">
        <v>2023</v>
      </c>
      <c r="H1322" s="17" t="s">
        <v>297</v>
      </c>
      <c r="I1322" s="32">
        <f>I1323+I1324</f>
        <v>895493.8</v>
      </c>
      <c r="J1322" s="32">
        <f t="shared" ref="J1322:K1322" si="122">J1323+J1324</f>
        <v>870616.1</v>
      </c>
      <c r="K1322" s="32">
        <f t="shared" si="122"/>
        <v>0</v>
      </c>
    </row>
    <row r="1323" spans="3:11" s="34" customFormat="1" ht="15" customHeight="1" x14ac:dyDescent="0.25">
      <c r="C1323" s="125"/>
      <c r="D1323" s="98"/>
      <c r="E1323" s="177"/>
      <c r="F1323" s="138"/>
      <c r="G1323" s="138"/>
      <c r="H1323" s="17" t="s">
        <v>298</v>
      </c>
      <c r="I1323" s="32">
        <f>I1720+I1755+I1760+I1790+I1765</f>
        <v>361493.8</v>
      </c>
      <c r="J1323" s="32">
        <f>J1720+J1755+J1760+J1790</f>
        <v>116804.1</v>
      </c>
      <c r="K1323" s="32">
        <f>K1720+K1755+K1760+K1790</f>
        <v>0</v>
      </c>
    </row>
    <row r="1324" spans="3:11" s="34" customFormat="1" ht="15" customHeight="1" x14ac:dyDescent="0.25">
      <c r="C1324" s="125"/>
      <c r="D1324" s="98"/>
      <c r="E1324" s="177"/>
      <c r="F1324" s="138"/>
      <c r="G1324" s="138"/>
      <c r="H1324" s="17" t="s">
        <v>299</v>
      </c>
      <c r="I1324" s="32">
        <f>I1721+I1756+I1761+I1791</f>
        <v>534000</v>
      </c>
      <c r="J1324" s="32">
        <f>J1721+J1756+J1761+J1791</f>
        <v>753812</v>
      </c>
      <c r="K1324" s="32">
        <f>K1721+K1756+K1761+K1791</f>
        <v>0</v>
      </c>
    </row>
    <row r="1325" spans="3:11" s="34" customFormat="1" ht="14.25" customHeight="1" x14ac:dyDescent="0.25">
      <c r="C1325" s="125"/>
      <c r="D1325" s="98"/>
      <c r="E1325" s="177"/>
      <c r="F1325" s="138"/>
      <c r="G1325" s="138"/>
      <c r="H1325" s="17" t="s">
        <v>300</v>
      </c>
      <c r="I1325" s="32"/>
      <c r="J1325" s="32"/>
      <c r="K1325" s="32"/>
    </row>
    <row r="1326" spans="3:11" s="34" customFormat="1" ht="30" customHeight="1" x14ac:dyDescent="0.25">
      <c r="C1326" s="126"/>
      <c r="D1326" s="99"/>
      <c r="E1326" s="177"/>
      <c r="F1326" s="139"/>
      <c r="G1326" s="139"/>
      <c r="H1326" s="17" t="s">
        <v>190</v>
      </c>
      <c r="I1326" s="32"/>
      <c r="J1326" s="32"/>
      <c r="K1326" s="32"/>
    </row>
    <row r="1327" spans="3:11" s="34" customFormat="1" ht="15" customHeight="1" x14ac:dyDescent="0.25">
      <c r="C1327" s="124" t="s">
        <v>151</v>
      </c>
      <c r="D1327" s="97" t="s">
        <v>152</v>
      </c>
      <c r="E1327" s="127" t="s">
        <v>224</v>
      </c>
      <c r="F1327" s="103">
        <v>2021</v>
      </c>
      <c r="G1327" s="103">
        <v>2023</v>
      </c>
      <c r="H1327" s="2" t="s">
        <v>297</v>
      </c>
      <c r="I1327" s="28">
        <f>I1328+I1329</f>
        <v>75112.5</v>
      </c>
      <c r="J1327" s="28">
        <f>J1328+J1329+J1330+J1331</f>
        <v>52000</v>
      </c>
      <c r="K1327" s="28">
        <f>K1328+K1329+K1330+K1331</f>
        <v>2000</v>
      </c>
    </row>
    <row r="1328" spans="3:11" s="34" customFormat="1" ht="15" customHeight="1" x14ac:dyDescent="0.25">
      <c r="C1328" s="125"/>
      <c r="D1328" s="98"/>
      <c r="E1328" s="127"/>
      <c r="F1328" s="104"/>
      <c r="G1328" s="104"/>
      <c r="H1328" s="2" t="s">
        <v>298</v>
      </c>
      <c r="I1328" s="28">
        <f>SUM(I1333+I1338+I1343+I1348+I1353+I1358+I1363+I1368+I1373+I1378)</f>
        <v>75112.5</v>
      </c>
      <c r="J1328" s="28">
        <f>SUM(J1333+J1338+J1343+J1348+J1353+J1358+J1363+J1368+J1373+J1378)</f>
        <v>52000</v>
      </c>
      <c r="K1328" s="28">
        <f>SUM(K1333+K1338+K1343+K1348+K1353+K1358+K1363+K1368+K1373+K1378)</f>
        <v>2000</v>
      </c>
    </row>
    <row r="1329" spans="3:11" s="34" customFormat="1" ht="15" customHeight="1" x14ac:dyDescent="0.25">
      <c r="C1329" s="125"/>
      <c r="D1329" s="98"/>
      <c r="E1329" s="127"/>
      <c r="F1329" s="104"/>
      <c r="G1329" s="104"/>
      <c r="H1329" s="2" t="s">
        <v>299</v>
      </c>
      <c r="I1329" s="28">
        <f>I1334+I1344</f>
        <v>0</v>
      </c>
      <c r="J1329" s="28">
        <f t="shared" ref="J1329:K1331" si="123">J1334+J1344</f>
        <v>0</v>
      </c>
      <c r="K1329" s="28">
        <f t="shared" si="123"/>
        <v>0</v>
      </c>
    </row>
    <row r="1330" spans="3:11" s="34" customFormat="1" ht="15" customHeight="1" x14ac:dyDescent="0.25">
      <c r="C1330" s="125"/>
      <c r="D1330" s="98"/>
      <c r="E1330" s="127"/>
      <c r="F1330" s="104"/>
      <c r="G1330" s="104"/>
      <c r="H1330" s="2" t="s">
        <v>300</v>
      </c>
      <c r="I1330" s="28">
        <f>I1335+I1345</f>
        <v>0</v>
      </c>
      <c r="J1330" s="28">
        <f t="shared" si="123"/>
        <v>0</v>
      </c>
      <c r="K1330" s="28">
        <f t="shared" si="123"/>
        <v>0</v>
      </c>
    </row>
    <row r="1331" spans="3:11" s="34" customFormat="1" ht="15" customHeight="1" x14ac:dyDescent="0.25">
      <c r="C1331" s="126"/>
      <c r="D1331" s="99"/>
      <c r="E1331" s="127"/>
      <c r="F1331" s="105"/>
      <c r="G1331" s="105"/>
      <c r="H1331" s="2" t="s">
        <v>190</v>
      </c>
      <c r="I1331" s="28">
        <f>I1336+I1346</f>
        <v>0</v>
      </c>
      <c r="J1331" s="28">
        <f t="shared" si="123"/>
        <v>0</v>
      </c>
      <c r="K1331" s="28">
        <f t="shared" si="123"/>
        <v>0</v>
      </c>
    </row>
    <row r="1332" spans="3:11" s="34" customFormat="1" ht="15" customHeight="1" x14ac:dyDescent="0.25">
      <c r="C1332" s="124" t="s">
        <v>233</v>
      </c>
      <c r="D1332" s="174" t="s">
        <v>1000</v>
      </c>
      <c r="E1332" s="103" t="s">
        <v>32</v>
      </c>
      <c r="F1332" s="152">
        <v>2021</v>
      </c>
      <c r="G1332" s="152">
        <v>2021</v>
      </c>
      <c r="H1332" s="2" t="s">
        <v>297</v>
      </c>
      <c r="I1332" s="28">
        <f>I1333+I1334+I1335+I1336</f>
        <v>3041.1</v>
      </c>
      <c r="J1332" s="28">
        <f>J1333+J1334+J1335+J1336</f>
        <v>0</v>
      </c>
      <c r="K1332" s="28">
        <f>K1333+K1334+K1335+K1336</f>
        <v>0</v>
      </c>
    </row>
    <row r="1333" spans="3:11" s="34" customFormat="1" ht="16.5" customHeight="1" x14ac:dyDescent="0.25">
      <c r="C1333" s="125"/>
      <c r="D1333" s="175"/>
      <c r="E1333" s="104"/>
      <c r="F1333" s="153"/>
      <c r="G1333" s="153"/>
      <c r="H1333" s="2" t="s">
        <v>298</v>
      </c>
      <c r="I1333" s="28">
        <v>3041.1</v>
      </c>
      <c r="J1333" s="28">
        <v>0</v>
      </c>
      <c r="K1333" s="28">
        <v>0</v>
      </c>
    </row>
    <row r="1334" spans="3:11" s="34" customFormat="1" ht="17.25" customHeight="1" x14ac:dyDescent="0.25">
      <c r="C1334" s="125"/>
      <c r="D1334" s="175"/>
      <c r="E1334" s="104"/>
      <c r="F1334" s="153"/>
      <c r="G1334" s="153"/>
      <c r="H1334" s="2" t="s">
        <v>299</v>
      </c>
      <c r="I1334" s="28">
        <v>0</v>
      </c>
      <c r="J1334" s="28">
        <v>0</v>
      </c>
      <c r="K1334" s="28">
        <v>0</v>
      </c>
    </row>
    <row r="1335" spans="3:11" s="34" customFormat="1" ht="15" customHeight="1" x14ac:dyDescent="0.25">
      <c r="C1335" s="125"/>
      <c r="D1335" s="175"/>
      <c r="E1335" s="104"/>
      <c r="F1335" s="153"/>
      <c r="G1335" s="153"/>
      <c r="H1335" s="2" t="s">
        <v>300</v>
      </c>
      <c r="I1335" s="28">
        <v>0</v>
      </c>
      <c r="J1335" s="28">
        <v>0</v>
      </c>
      <c r="K1335" s="28">
        <v>0</v>
      </c>
    </row>
    <row r="1336" spans="3:11" s="34" customFormat="1" ht="30" customHeight="1" x14ac:dyDescent="0.25">
      <c r="C1336" s="126"/>
      <c r="D1336" s="176"/>
      <c r="E1336" s="105"/>
      <c r="F1336" s="154"/>
      <c r="G1336" s="154"/>
      <c r="H1336" s="2" t="s">
        <v>190</v>
      </c>
      <c r="I1336" s="28">
        <v>0</v>
      </c>
      <c r="J1336" s="28">
        <v>0</v>
      </c>
      <c r="K1336" s="28">
        <v>0</v>
      </c>
    </row>
    <row r="1337" spans="3:11" s="34" customFormat="1" ht="15" customHeight="1" x14ac:dyDescent="0.25">
      <c r="C1337" s="124" t="s">
        <v>23</v>
      </c>
      <c r="D1337" s="97" t="s">
        <v>749</v>
      </c>
      <c r="E1337" s="103" t="s">
        <v>750</v>
      </c>
      <c r="F1337" s="152">
        <v>2023</v>
      </c>
      <c r="G1337" s="152">
        <v>2023</v>
      </c>
      <c r="H1337" s="2" t="s">
        <v>297</v>
      </c>
      <c r="I1337" s="28">
        <v>0</v>
      </c>
      <c r="J1337" s="28">
        <v>0</v>
      </c>
      <c r="K1337" s="28">
        <f>K1338+K1339+K1340+K1341</f>
        <v>1000</v>
      </c>
    </row>
    <row r="1338" spans="3:11" s="34" customFormat="1" ht="15" customHeight="1" x14ac:dyDescent="0.25">
      <c r="C1338" s="125"/>
      <c r="D1338" s="98"/>
      <c r="E1338" s="104"/>
      <c r="F1338" s="153"/>
      <c r="G1338" s="153"/>
      <c r="H1338" s="2" t="s">
        <v>298</v>
      </c>
      <c r="I1338" s="28">
        <v>0</v>
      </c>
      <c r="J1338" s="28">
        <v>0</v>
      </c>
      <c r="K1338" s="28">
        <v>1000</v>
      </c>
    </row>
    <row r="1339" spans="3:11" s="34" customFormat="1" ht="15" customHeight="1" x14ac:dyDescent="0.25">
      <c r="C1339" s="125"/>
      <c r="D1339" s="98"/>
      <c r="E1339" s="104"/>
      <c r="F1339" s="153"/>
      <c r="G1339" s="153"/>
      <c r="H1339" s="2" t="s">
        <v>299</v>
      </c>
      <c r="I1339" s="28">
        <v>0</v>
      </c>
      <c r="J1339" s="28">
        <v>0</v>
      </c>
      <c r="K1339" s="28">
        <v>0</v>
      </c>
    </row>
    <row r="1340" spans="3:11" s="34" customFormat="1" ht="15" customHeight="1" x14ac:dyDescent="0.25">
      <c r="C1340" s="125"/>
      <c r="D1340" s="98"/>
      <c r="E1340" s="104"/>
      <c r="F1340" s="153"/>
      <c r="G1340" s="153"/>
      <c r="H1340" s="2" t="s">
        <v>300</v>
      </c>
      <c r="I1340" s="28">
        <v>0</v>
      </c>
      <c r="J1340" s="28">
        <v>0</v>
      </c>
      <c r="K1340" s="28">
        <v>0</v>
      </c>
    </row>
    <row r="1341" spans="3:11" s="34" customFormat="1" ht="15" customHeight="1" x14ac:dyDescent="0.25">
      <c r="C1341" s="126"/>
      <c r="D1341" s="99"/>
      <c r="E1341" s="105"/>
      <c r="F1341" s="154"/>
      <c r="G1341" s="154"/>
      <c r="H1341" s="2" t="s">
        <v>190</v>
      </c>
      <c r="I1341" s="28">
        <v>0</v>
      </c>
      <c r="J1341" s="28">
        <v>0</v>
      </c>
      <c r="K1341" s="28">
        <v>0</v>
      </c>
    </row>
    <row r="1342" spans="3:11" s="34" customFormat="1" ht="15.75" customHeight="1" x14ac:dyDescent="0.25">
      <c r="C1342" s="124" t="s">
        <v>422</v>
      </c>
      <c r="D1342" s="97" t="s">
        <v>899</v>
      </c>
      <c r="E1342" s="103" t="s">
        <v>286</v>
      </c>
      <c r="F1342" s="152">
        <v>2021</v>
      </c>
      <c r="G1342" s="152">
        <v>2021</v>
      </c>
      <c r="H1342" s="2" t="s">
        <v>297</v>
      </c>
      <c r="I1342" s="28">
        <f>I1343</f>
        <v>1148.8</v>
      </c>
      <c r="J1342" s="28">
        <f t="shared" ref="J1342:K1342" si="124">J1343</f>
        <v>0</v>
      </c>
      <c r="K1342" s="28">
        <f t="shared" si="124"/>
        <v>0</v>
      </c>
    </row>
    <row r="1343" spans="3:11" s="34" customFormat="1" ht="15" customHeight="1" x14ac:dyDescent="0.25">
      <c r="C1343" s="125"/>
      <c r="D1343" s="98"/>
      <c r="E1343" s="104"/>
      <c r="F1343" s="153"/>
      <c r="G1343" s="153"/>
      <c r="H1343" s="2" t="s">
        <v>298</v>
      </c>
      <c r="I1343" s="28">
        <v>1148.8</v>
      </c>
      <c r="J1343" s="28">
        <v>0</v>
      </c>
      <c r="K1343" s="28">
        <v>0</v>
      </c>
    </row>
    <row r="1344" spans="3:11" s="34" customFormat="1" ht="15" customHeight="1" x14ac:dyDescent="0.25">
      <c r="C1344" s="125"/>
      <c r="D1344" s="98"/>
      <c r="E1344" s="104"/>
      <c r="F1344" s="153"/>
      <c r="G1344" s="153"/>
      <c r="H1344" s="2" t="s">
        <v>299</v>
      </c>
      <c r="I1344" s="28">
        <v>0</v>
      </c>
      <c r="J1344" s="28">
        <v>0</v>
      </c>
      <c r="K1344" s="28">
        <v>0</v>
      </c>
    </row>
    <row r="1345" spans="3:11" s="34" customFormat="1" ht="15" customHeight="1" x14ac:dyDescent="0.25">
      <c r="C1345" s="125"/>
      <c r="D1345" s="98"/>
      <c r="E1345" s="104"/>
      <c r="F1345" s="153"/>
      <c r="G1345" s="153"/>
      <c r="H1345" s="2" t="s">
        <v>300</v>
      </c>
      <c r="I1345" s="28">
        <v>0</v>
      </c>
      <c r="J1345" s="28">
        <v>0</v>
      </c>
      <c r="K1345" s="28">
        <v>0</v>
      </c>
    </row>
    <row r="1346" spans="3:11" s="34" customFormat="1" ht="15" customHeight="1" x14ac:dyDescent="0.25">
      <c r="C1346" s="126"/>
      <c r="D1346" s="99"/>
      <c r="E1346" s="105"/>
      <c r="F1346" s="154"/>
      <c r="G1346" s="154"/>
      <c r="H1346" s="2" t="s">
        <v>190</v>
      </c>
      <c r="I1346" s="28">
        <v>0</v>
      </c>
      <c r="J1346" s="28">
        <v>0</v>
      </c>
      <c r="K1346" s="28">
        <v>0</v>
      </c>
    </row>
    <row r="1347" spans="3:11" s="34" customFormat="1" ht="15" customHeight="1" x14ac:dyDescent="0.25">
      <c r="C1347" s="124" t="s">
        <v>580</v>
      </c>
      <c r="D1347" s="97" t="s">
        <v>753</v>
      </c>
      <c r="E1347" s="103" t="s">
        <v>286</v>
      </c>
      <c r="F1347" s="152">
        <v>2023</v>
      </c>
      <c r="G1347" s="152">
        <v>2023</v>
      </c>
      <c r="H1347" s="2" t="s">
        <v>297</v>
      </c>
      <c r="I1347" s="28">
        <f>I1348</f>
        <v>0</v>
      </c>
      <c r="J1347" s="28">
        <f>J1348+J1349+J1350+J1351</f>
        <v>0</v>
      </c>
      <c r="K1347" s="28">
        <f>K1348</f>
        <v>1000</v>
      </c>
    </row>
    <row r="1348" spans="3:11" s="34" customFormat="1" ht="15" customHeight="1" x14ac:dyDescent="0.25">
      <c r="C1348" s="125"/>
      <c r="D1348" s="98"/>
      <c r="E1348" s="104"/>
      <c r="F1348" s="153"/>
      <c r="G1348" s="153"/>
      <c r="H1348" s="2" t="s">
        <v>298</v>
      </c>
      <c r="I1348" s="28">
        <v>0</v>
      </c>
      <c r="J1348" s="28">
        <v>0</v>
      </c>
      <c r="K1348" s="28">
        <v>1000</v>
      </c>
    </row>
    <row r="1349" spans="3:11" s="34" customFormat="1" ht="15" customHeight="1" x14ac:dyDescent="0.25">
      <c r="C1349" s="125"/>
      <c r="D1349" s="98"/>
      <c r="E1349" s="104"/>
      <c r="F1349" s="153"/>
      <c r="G1349" s="153"/>
      <c r="H1349" s="2" t="s">
        <v>299</v>
      </c>
      <c r="I1349" s="28">
        <v>0</v>
      </c>
      <c r="J1349" s="28">
        <v>0</v>
      </c>
      <c r="K1349" s="28">
        <v>0</v>
      </c>
    </row>
    <row r="1350" spans="3:11" s="34" customFormat="1" ht="15" customHeight="1" x14ac:dyDescent="0.25">
      <c r="C1350" s="125"/>
      <c r="D1350" s="98"/>
      <c r="E1350" s="104"/>
      <c r="F1350" s="153"/>
      <c r="G1350" s="153"/>
      <c r="H1350" s="2" t="s">
        <v>300</v>
      </c>
      <c r="I1350" s="28">
        <v>0</v>
      </c>
      <c r="J1350" s="28">
        <v>0</v>
      </c>
      <c r="K1350" s="28">
        <v>0</v>
      </c>
    </row>
    <row r="1351" spans="3:11" s="34" customFormat="1" ht="18" customHeight="1" x14ac:dyDescent="0.25">
      <c r="C1351" s="126"/>
      <c r="D1351" s="99"/>
      <c r="E1351" s="105"/>
      <c r="F1351" s="154"/>
      <c r="G1351" s="154"/>
      <c r="H1351" s="2" t="s">
        <v>190</v>
      </c>
      <c r="I1351" s="28">
        <v>0</v>
      </c>
      <c r="J1351" s="28">
        <v>0</v>
      </c>
      <c r="K1351" s="28">
        <v>0</v>
      </c>
    </row>
    <row r="1352" spans="3:11" s="34" customFormat="1" ht="15" customHeight="1" x14ac:dyDescent="0.25">
      <c r="C1352" s="124" t="s">
        <v>581</v>
      </c>
      <c r="D1352" s="128" t="s">
        <v>751</v>
      </c>
      <c r="E1352" s="103" t="s">
        <v>752</v>
      </c>
      <c r="F1352" s="152">
        <v>2021</v>
      </c>
      <c r="G1352" s="152">
        <v>2022</v>
      </c>
      <c r="H1352" s="2" t="s">
        <v>297</v>
      </c>
      <c r="I1352" s="28">
        <f>I1353</f>
        <v>0</v>
      </c>
      <c r="J1352" s="28">
        <f>J1353+J1354+J1355+J1356</f>
        <v>2000</v>
      </c>
      <c r="K1352" s="28">
        <v>0</v>
      </c>
    </row>
    <row r="1353" spans="3:11" s="34" customFormat="1" ht="15" customHeight="1" x14ac:dyDescent="0.25">
      <c r="C1353" s="125"/>
      <c r="D1353" s="129"/>
      <c r="E1353" s="104"/>
      <c r="F1353" s="153"/>
      <c r="G1353" s="153"/>
      <c r="H1353" s="2" t="s">
        <v>298</v>
      </c>
      <c r="I1353" s="28"/>
      <c r="J1353" s="28">
        <v>2000</v>
      </c>
      <c r="K1353" s="28">
        <v>0</v>
      </c>
    </row>
    <row r="1354" spans="3:11" s="34" customFormat="1" ht="15" customHeight="1" x14ac:dyDescent="0.25">
      <c r="C1354" s="125"/>
      <c r="D1354" s="129"/>
      <c r="E1354" s="104"/>
      <c r="F1354" s="153"/>
      <c r="G1354" s="153"/>
      <c r="H1354" s="2" t="s">
        <v>299</v>
      </c>
      <c r="I1354" s="28">
        <v>0</v>
      </c>
      <c r="J1354" s="28">
        <v>0</v>
      </c>
      <c r="K1354" s="28">
        <v>0</v>
      </c>
    </row>
    <row r="1355" spans="3:11" s="34" customFormat="1" ht="15" customHeight="1" x14ac:dyDescent="0.25">
      <c r="C1355" s="125"/>
      <c r="D1355" s="129"/>
      <c r="E1355" s="104"/>
      <c r="F1355" s="153"/>
      <c r="G1355" s="153"/>
      <c r="H1355" s="2" t="s">
        <v>300</v>
      </c>
      <c r="I1355" s="28">
        <v>0</v>
      </c>
      <c r="J1355" s="28">
        <v>0</v>
      </c>
      <c r="K1355" s="28">
        <v>0</v>
      </c>
    </row>
    <row r="1356" spans="3:11" s="34" customFormat="1" ht="15" customHeight="1" x14ac:dyDescent="0.25">
      <c r="C1356" s="126"/>
      <c r="D1356" s="130"/>
      <c r="E1356" s="105"/>
      <c r="F1356" s="154"/>
      <c r="G1356" s="154"/>
      <c r="H1356" s="2" t="s">
        <v>190</v>
      </c>
      <c r="I1356" s="28">
        <v>0</v>
      </c>
      <c r="J1356" s="28">
        <v>0</v>
      </c>
      <c r="K1356" s="28">
        <v>0</v>
      </c>
    </row>
    <row r="1357" spans="3:11" s="34" customFormat="1" ht="15" customHeight="1" x14ac:dyDescent="0.25">
      <c r="C1357" s="124" t="s">
        <v>582</v>
      </c>
      <c r="D1357" s="128" t="s">
        <v>900</v>
      </c>
      <c r="E1357" s="152" t="s">
        <v>586</v>
      </c>
      <c r="F1357" s="152">
        <v>2021</v>
      </c>
      <c r="G1357" s="152">
        <v>2021</v>
      </c>
      <c r="H1357" s="2" t="s">
        <v>297</v>
      </c>
      <c r="I1357" s="28">
        <f>I1358</f>
        <v>36191.699999999997</v>
      </c>
      <c r="J1357" s="28">
        <f t="shared" ref="J1357:K1372" si="125">J1358+J1359+J1360+J1361</f>
        <v>50000</v>
      </c>
      <c r="K1357" s="28">
        <f t="shared" si="125"/>
        <v>0</v>
      </c>
    </row>
    <row r="1358" spans="3:11" s="34" customFormat="1" ht="15" customHeight="1" x14ac:dyDescent="0.25">
      <c r="C1358" s="125"/>
      <c r="D1358" s="129"/>
      <c r="E1358" s="153"/>
      <c r="F1358" s="153"/>
      <c r="G1358" s="153"/>
      <c r="H1358" s="2" t="s">
        <v>298</v>
      </c>
      <c r="I1358" s="28">
        <v>36191.699999999997</v>
      </c>
      <c r="J1358" s="28">
        <v>50000</v>
      </c>
      <c r="K1358" s="28">
        <f t="shared" si="125"/>
        <v>0</v>
      </c>
    </row>
    <row r="1359" spans="3:11" s="34" customFormat="1" ht="15" customHeight="1" x14ac:dyDescent="0.25">
      <c r="C1359" s="125"/>
      <c r="D1359" s="129"/>
      <c r="E1359" s="153"/>
      <c r="F1359" s="153"/>
      <c r="G1359" s="153"/>
      <c r="H1359" s="2" t="s">
        <v>299</v>
      </c>
      <c r="I1359" s="28">
        <v>0</v>
      </c>
      <c r="J1359" s="28">
        <f t="shared" si="125"/>
        <v>0</v>
      </c>
      <c r="K1359" s="28">
        <f t="shared" si="125"/>
        <v>0</v>
      </c>
    </row>
    <row r="1360" spans="3:11" s="34" customFormat="1" ht="15" customHeight="1" x14ac:dyDescent="0.25">
      <c r="C1360" s="125"/>
      <c r="D1360" s="129"/>
      <c r="E1360" s="153"/>
      <c r="F1360" s="153"/>
      <c r="G1360" s="153"/>
      <c r="H1360" s="2" t="s">
        <v>300</v>
      </c>
      <c r="I1360" s="28">
        <v>0</v>
      </c>
      <c r="J1360" s="28">
        <f t="shared" si="125"/>
        <v>0</v>
      </c>
      <c r="K1360" s="28">
        <f t="shared" si="125"/>
        <v>0</v>
      </c>
    </row>
    <row r="1361" spans="3:11" s="34" customFormat="1" ht="17.25" customHeight="1" x14ac:dyDescent="0.25">
      <c r="C1361" s="126"/>
      <c r="D1361" s="130"/>
      <c r="E1361" s="154"/>
      <c r="F1361" s="154"/>
      <c r="G1361" s="154"/>
      <c r="H1361" s="2" t="s">
        <v>190</v>
      </c>
      <c r="I1361" s="28">
        <v>0</v>
      </c>
      <c r="J1361" s="28">
        <f t="shared" si="125"/>
        <v>0</v>
      </c>
      <c r="K1361" s="28">
        <f t="shared" si="125"/>
        <v>0</v>
      </c>
    </row>
    <row r="1362" spans="3:11" s="34" customFormat="1" ht="17.25" customHeight="1" x14ac:dyDescent="0.25">
      <c r="C1362" s="124" t="s">
        <v>583</v>
      </c>
      <c r="D1362" s="128" t="s">
        <v>901</v>
      </c>
      <c r="E1362" s="103" t="s">
        <v>752</v>
      </c>
      <c r="F1362" s="152">
        <v>2021</v>
      </c>
      <c r="G1362" s="152">
        <v>2021</v>
      </c>
      <c r="H1362" s="2" t="s">
        <v>297</v>
      </c>
      <c r="I1362" s="28">
        <f>SUM(I1363)</f>
        <v>13260</v>
      </c>
      <c r="J1362" s="28">
        <f t="shared" si="125"/>
        <v>0</v>
      </c>
      <c r="K1362" s="28">
        <f t="shared" si="125"/>
        <v>0</v>
      </c>
    </row>
    <row r="1363" spans="3:11" s="34" customFormat="1" ht="17.25" customHeight="1" x14ac:dyDescent="0.25">
      <c r="C1363" s="125"/>
      <c r="D1363" s="129"/>
      <c r="E1363" s="104"/>
      <c r="F1363" s="153"/>
      <c r="G1363" s="153"/>
      <c r="H1363" s="2" t="s">
        <v>298</v>
      </c>
      <c r="I1363" s="28">
        <v>13260</v>
      </c>
      <c r="J1363" s="28">
        <f t="shared" si="125"/>
        <v>0</v>
      </c>
      <c r="K1363" s="28">
        <f t="shared" si="125"/>
        <v>0</v>
      </c>
    </row>
    <row r="1364" spans="3:11" s="34" customFormat="1" ht="17.25" customHeight="1" x14ac:dyDescent="0.25">
      <c r="C1364" s="125"/>
      <c r="D1364" s="129"/>
      <c r="E1364" s="104"/>
      <c r="F1364" s="153"/>
      <c r="G1364" s="153"/>
      <c r="H1364" s="2" t="s">
        <v>299</v>
      </c>
      <c r="I1364" s="28"/>
      <c r="J1364" s="28">
        <f t="shared" si="125"/>
        <v>0</v>
      </c>
      <c r="K1364" s="28">
        <f t="shared" si="125"/>
        <v>0</v>
      </c>
    </row>
    <row r="1365" spans="3:11" s="34" customFormat="1" ht="17.25" customHeight="1" x14ac:dyDescent="0.25">
      <c r="C1365" s="125"/>
      <c r="D1365" s="129"/>
      <c r="E1365" s="104"/>
      <c r="F1365" s="153"/>
      <c r="G1365" s="153"/>
      <c r="H1365" s="2" t="s">
        <v>300</v>
      </c>
      <c r="I1365" s="28"/>
      <c r="J1365" s="28">
        <f t="shared" si="125"/>
        <v>0</v>
      </c>
      <c r="K1365" s="28">
        <f t="shared" si="125"/>
        <v>0</v>
      </c>
    </row>
    <row r="1366" spans="3:11" s="34" customFormat="1" ht="17.25" customHeight="1" x14ac:dyDescent="0.25">
      <c r="C1366" s="126"/>
      <c r="D1366" s="130"/>
      <c r="E1366" s="105"/>
      <c r="F1366" s="154"/>
      <c r="G1366" s="154"/>
      <c r="H1366" s="2" t="s">
        <v>190</v>
      </c>
      <c r="I1366" s="28"/>
      <c r="J1366" s="28">
        <f t="shared" si="125"/>
        <v>0</v>
      </c>
      <c r="K1366" s="28">
        <f t="shared" si="125"/>
        <v>0</v>
      </c>
    </row>
    <row r="1367" spans="3:11" s="34" customFormat="1" ht="17.25" customHeight="1" x14ac:dyDescent="0.25">
      <c r="C1367" s="124" t="s">
        <v>584</v>
      </c>
      <c r="D1367" s="128" t="s">
        <v>903</v>
      </c>
      <c r="E1367" s="103" t="s">
        <v>752</v>
      </c>
      <c r="F1367" s="152">
        <v>2021</v>
      </c>
      <c r="G1367" s="152">
        <v>2021</v>
      </c>
      <c r="H1367" s="2" t="s">
        <v>297</v>
      </c>
      <c r="I1367" s="28">
        <f>SUM(I1368)</f>
        <v>19587.900000000001</v>
      </c>
      <c r="J1367" s="28">
        <f t="shared" si="125"/>
        <v>0</v>
      </c>
      <c r="K1367" s="28">
        <f t="shared" si="125"/>
        <v>0</v>
      </c>
    </row>
    <row r="1368" spans="3:11" s="34" customFormat="1" ht="17.25" customHeight="1" x14ac:dyDescent="0.25">
      <c r="C1368" s="125"/>
      <c r="D1368" s="129"/>
      <c r="E1368" s="104"/>
      <c r="F1368" s="153"/>
      <c r="G1368" s="153"/>
      <c r="H1368" s="2" t="s">
        <v>298</v>
      </c>
      <c r="I1368" s="28">
        <v>19587.900000000001</v>
      </c>
      <c r="J1368" s="28">
        <f t="shared" si="125"/>
        <v>0</v>
      </c>
      <c r="K1368" s="28">
        <f t="shared" si="125"/>
        <v>0</v>
      </c>
    </row>
    <row r="1369" spans="3:11" s="34" customFormat="1" ht="17.25" customHeight="1" x14ac:dyDescent="0.25">
      <c r="C1369" s="125"/>
      <c r="D1369" s="129"/>
      <c r="E1369" s="104"/>
      <c r="F1369" s="153"/>
      <c r="G1369" s="153"/>
      <c r="H1369" s="2" t="s">
        <v>299</v>
      </c>
      <c r="I1369" s="28"/>
      <c r="J1369" s="28">
        <f t="shared" si="125"/>
        <v>0</v>
      </c>
      <c r="K1369" s="28">
        <f t="shared" si="125"/>
        <v>0</v>
      </c>
    </row>
    <row r="1370" spans="3:11" s="34" customFormat="1" ht="17.25" customHeight="1" x14ac:dyDescent="0.25">
      <c r="C1370" s="125"/>
      <c r="D1370" s="129"/>
      <c r="E1370" s="104"/>
      <c r="F1370" s="153"/>
      <c r="G1370" s="153"/>
      <c r="H1370" s="2" t="s">
        <v>300</v>
      </c>
      <c r="I1370" s="28"/>
      <c r="J1370" s="28">
        <f t="shared" si="125"/>
        <v>0</v>
      </c>
      <c r="K1370" s="28">
        <f t="shared" si="125"/>
        <v>0</v>
      </c>
    </row>
    <row r="1371" spans="3:11" s="34" customFormat="1" ht="15" customHeight="1" x14ac:dyDescent="0.25">
      <c r="C1371" s="126"/>
      <c r="D1371" s="130"/>
      <c r="E1371" s="105"/>
      <c r="F1371" s="154"/>
      <c r="G1371" s="154"/>
      <c r="H1371" s="2" t="s">
        <v>190</v>
      </c>
      <c r="I1371" s="28"/>
      <c r="J1371" s="28">
        <f t="shared" si="125"/>
        <v>0</v>
      </c>
      <c r="K1371" s="28">
        <f t="shared" si="125"/>
        <v>0</v>
      </c>
    </row>
    <row r="1372" spans="3:11" s="34" customFormat="1" ht="17.25" customHeight="1" x14ac:dyDescent="0.25">
      <c r="C1372" s="124" t="s">
        <v>585</v>
      </c>
      <c r="D1372" s="128" t="s">
        <v>904</v>
      </c>
      <c r="E1372" s="103" t="s">
        <v>752</v>
      </c>
      <c r="F1372" s="152">
        <v>2021</v>
      </c>
      <c r="G1372" s="152">
        <v>2021</v>
      </c>
      <c r="H1372" s="2" t="s">
        <v>297</v>
      </c>
      <c r="I1372" s="28">
        <f>SUM(I1373)</f>
        <v>1883</v>
      </c>
      <c r="J1372" s="28">
        <f t="shared" si="125"/>
        <v>0</v>
      </c>
      <c r="K1372" s="28">
        <f t="shared" si="125"/>
        <v>0</v>
      </c>
    </row>
    <row r="1373" spans="3:11" s="34" customFormat="1" ht="17.25" customHeight="1" x14ac:dyDescent="0.25">
      <c r="C1373" s="125"/>
      <c r="D1373" s="129"/>
      <c r="E1373" s="104"/>
      <c r="F1373" s="153"/>
      <c r="G1373" s="153"/>
      <c r="H1373" s="2" t="s">
        <v>298</v>
      </c>
      <c r="I1373" s="28">
        <v>1883</v>
      </c>
      <c r="J1373" s="28">
        <f t="shared" ref="J1373:K1382" si="126">J1374+J1375+J1376+J1377</f>
        <v>0</v>
      </c>
      <c r="K1373" s="28">
        <f t="shared" si="126"/>
        <v>0</v>
      </c>
    </row>
    <row r="1374" spans="3:11" s="34" customFormat="1" ht="17.25" customHeight="1" x14ac:dyDescent="0.25">
      <c r="C1374" s="125"/>
      <c r="D1374" s="129"/>
      <c r="E1374" s="104"/>
      <c r="F1374" s="153"/>
      <c r="G1374" s="153"/>
      <c r="H1374" s="2" t="s">
        <v>299</v>
      </c>
      <c r="I1374" s="28"/>
      <c r="J1374" s="28">
        <f t="shared" si="126"/>
        <v>0</v>
      </c>
      <c r="K1374" s="28">
        <f t="shared" si="126"/>
        <v>0</v>
      </c>
    </row>
    <row r="1375" spans="3:11" s="34" customFormat="1" ht="17.25" customHeight="1" x14ac:dyDescent="0.25">
      <c r="C1375" s="125"/>
      <c r="D1375" s="129"/>
      <c r="E1375" s="104"/>
      <c r="F1375" s="153"/>
      <c r="G1375" s="153"/>
      <c r="H1375" s="2" t="s">
        <v>300</v>
      </c>
      <c r="I1375" s="28">
        <v>0</v>
      </c>
      <c r="J1375" s="28">
        <f t="shared" si="126"/>
        <v>0</v>
      </c>
      <c r="K1375" s="28">
        <f t="shared" si="126"/>
        <v>0</v>
      </c>
    </row>
    <row r="1376" spans="3:11" s="34" customFormat="1" ht="17.25" customHeight="1" x14ac:dyDescent="0.25">
      <c r="C1376" s="126"/>
      <c r="D1376" s="130"/>
      <c r="E1376" s="105"/>
      <c r="F1376" s="154"/>
      <c r="G1376" s="154"/>
      <c r="H1376" s="2" t="s">
        <v>190</v>
      </c>
      <c r="I1376" s="28">
        <v>0</v>
      </c>
      <c r="J1376" s="28">
        <f t="shared" si="126"/>
        <v>0</v>
      </c>
      <c r="K1376" s="28">
        <f t="shared" si="126"/>
        <v>0</v>
      </c>
    </row>
    <row r="1377" spans="3:11" s="34" customFormat="1" ht="17.25" hidden="1" customHeight="1" x14ac:dyDescent="0.25">
      <c r="C1377" s="124" t="s">
        <v>587</v>
      </c>
      <c r="D1377" s="128" t="s">
        <v>902</v>
      </c>
      <c r="E1377" s="103" t="s">
        <v>752</v>
      </c>
      <c r="F1377" s="152">
        <v>2021</v>
      </c>
      <c r="G1377" s="152">
        <v>2021</v>
      </c>
      <c r="H1377" s="2" t="s">
        <v>297</v>
      </c>
      <c r="I1377" s="28">
        <f>SUM(I1378)</f>
        <v>0</v>
      </c>
      <c r="J1377" s="28">
        <f t="shared" si="126"/>
        <v>0</v>
      </c>
      <c r="K1377" s="28">
        <f t="shared" si="126"/>
        <v>0</v>
      </c>
    </row>
    <row r="1378" spans="3:11" s="34" customFormat="1" ht="17.25" hidden="1" customHeight="1" x14ac:dyDescent="0.25">
      <c r="C1378" s="125"/>
      <c r="D1378" s="129"/>
      <c r="E1378" s="104"/>
      <c r="F1378" s="153"/>
      <c r="G1378" s="153"/>
      <c r="H1378" s="2" t="s">
        <v>298</v>
      </c>
      <c r="I1378" s="28"/>
      <c r="J1378" s="28">
        <v>0</v>
      </c>
      <c r="K1378" s="28">
        <v>0</v>
      </c>
    </row>
    <row r="1379" spans="3:11" s="34" customFormat="1" ht="17.25" hidden="1" customHeight="1" x14ac:dyDescent="0.25">
      <c r="C1379" s="125"/>
      <c r="D1379" s="129"/>
      <c r="E1379" s="104"/>
      <c r="F1379" s="153"/>
      <c r="G1379" s="153"/>
      <c r="H1379" s="2" t="s">
        <v>299</v>
      </c>
      <c r="I1379" s="28">
        <v>0</v>
      </c>
      <c r="J1379" s="28">
        <v>0</v>
      </c>
      <c r="K1379" s="28">
        <v>0</v>
      </c>
    </row>
    <row r="1380" spans="3:11" s="34" customFormat="1" ht="17.25" hidden="1" customHeight="1" x14ac:dyDescent="0.25">
      <c r="C1380" s="125"/>
      <c r="D1380" s="129"/>
      <c r="E1380" s="104"/>
      <c r="F1380" s="153"/>
      <c r="G1380" s="153"/>
      <c r="H1380" s="2" t="s">
        <v>300</v>
      </c>
      <c r="I1380" s="28">
        <v>0</v>
      </c>
      <c r="J1380" s="28">
        <v>0</v>
      </c>
      <c r="K1380" s="28">
        <v>0</v>
      </c>
    </row>
    <row r="1381" spans="3:11" s="34" customFormat="1" ht="48.75" hidden="1" customHeight="1" x14ac:dyDescent="0.25">
      <c r="C1381" s="126"/>
      <c r="D1381" s="130"/>
      <c r="E1381" s="105"/>
      <c r="F1381" s="154"/>
      <c r="G1381" s="154"/>
      <c r="H1381" s="2" t="s">
        <v>190</v>
      </c>
      <c r="I1381" s="28">
        <v>0</v>
      </c>
      <c r="J1381" s="28">
        <v>0</v>
      </c>
      <c r="K1381" s="28">
        <v>0</v>
      </c>
    </row>
    <row r="1382" spans="3:11" s="34" customFormat="1" ht="15" customHeight="1" x14ac:dyDescent="0.25">
      <c r="C1382" s="124" t="s">
        <v>153</v>
      </c>
      <c r="D1382" s="128" t="s">
        <v>167</v>
      </c>
      <c r="E1382" s="142" t="s">
        <v>224</v>
      </c>
      <c r="F1382" s="152">
        <v>2021</v>
      </c>
      <c r="G1382" s="152">
        <v>2022</v>
      </c>
      <c r="H1382" s="2" t="s">
        <v>297</v>
      </c>
      <c r="I1382" s="28">
        <f>I1383+I1384+I1385+I1386</f>
        <v>4255</v>
      </c>
      <c r="J1382" s="28">
        <f t="shared" si="126"/>
        <v>3298</v>
      </c>
      <c r="K1382" s="28">
        <f t="shared" si="126"/>
        <v>4137.8999999999996</v>
      </c>
    </row>
    <row r="1383" spans="3:11" s="34" customFormat="1" ht="15" customHeight="1" x14ac:dyDescent="0.25">
      <c r="C1383" s="125"/>
      <c r="D1383" s="129"/>
      <c r="E1383" s="142"/>
      <c r="F1383" s="153"/>
      <c r="G1383" s="153"/>
      <c r="H1383" s="2" t="s">
        <v>298</v>
      </c>
      <c r="I1383" s="28">
        <f>I1388+I1393+I1398+I1403+I1408</f>
        <v>4255</v>
      </c>
      <c r="J1383" s="28">
        <f>J1388+J1393+J1398+J1403+J1408</f>
        <v>3298</v>
      </c>
      <c r="K1383" s="28">
        <f>K1388+K1393+K1398+K1403+K1408</f>
        <v>4137.8999999999996</v>
      </c>
    </row>
    <row r="1384" spans="3:11" s="34" customFormat="1" ht="15" customHeight="1" x14ac:dyDescent="0.25">
      <c r="C1384" s="125"/>
      <c r="D1384" s="129"/>
      <c r="E1384" s="142"/>
      <c r="F1384" s="153"/>
      <c r="G1384" s="153"/>
      <c r="H1384" s="2" t="s">
        <v>299</v>
      </c>
      <c r="I1384" s="28">
        <f>I1389+I1394+I1399</f>
        <v>0</v>
      </c>
      <c r="J1384" s="28">
        <v>0</v>
      </c>
      <c r="K1384" s="28">
        <v>0</v>
      </c>
    </row>
    <row r="1385" spans="3:11" s="34" customFormat="1" ht="15" customHeight="1" x14ac:dyDescent="0.25">
      <c r="C1385" s="125"/>
      <c r="D1385" s="129"/>
      <c r="E1385" s="142"/>
      <c r="F1385" s="153"/>
      <c r="G1385" s="153"/>
      <c r="H1385" s="2" t="s">
        <v>300</v>
      </c>
      <c r="I1385" s="28">
        <v>0</v>
      </c>
      <c r="J1385" s="28">
        <v>0</v>
      </c>
      <c r="K1385" s="28">
        <v>0</v>
      </c>
    </row>
    <row r="1386" spans="3:11" s="34" customFormat="1" ht="15" customHeight="1" x14ac:dyDescent="0.25">
      <c r="C1386" s="126"/>
      <c r="D1386" s="130"/>
      <c r="E1386" s="142"/>
      <c r="F1386" s="154"/>
      <c r="G1386" s="154"/>
      <c r="H1386" s="2" t="s">
        <v>190</v>
      </c>
      <c r="I1386" s="28">
        <v>0</v>
      </c>
      <c r="J1386" s="28">
        <v>0</v>
      </c>
      <c r="K1386" s="28">
        <v>0</v>
      </c>
    </row>
    <row r="1387" spans="3:11" s="34" customFormat="1" ht="15" customHeight="1" x14ac:dyDescent="0.25">
      <c r="C1387" s="124" t="s">
        <v>168</v>
      </c>
      <c r="D1387" s="128" t="s">
        <v>755</v>
      </c>
      <c r="E1387" s="152" t="s">
        <v>754</v>
      </c>
      <c r="F1387" s="152">
        <v>2021</v>
      </c>
      <c r="G1387" s="152">
        <v>2023</v>
      </c>
      <c r="H1387" s="2" t="s">
        <v>297</v>
      </c>
      <c r="I1387" s="28">
        <f>I1388+I1389+I1390+I1391</f>
        <v>0</v>
      </c>
      <c r="J1387" s="28">
        <f t="shared" ref="J1387:K1387" si="127">J1388+J1389+J1390+J1391</f>
        <v>1798</v>
      </c>
      <c r="K1387" s="28">
        <f t="shared" si="127"/>
        <v>4137.8999999999996</v>
      </c>
    </row>
    <row r="1388" spans="3:11" s="34" customFormat="1" ht="15" customHeight="1" x14ac:dyDescent="0.25">
      <c r="C1388" s="125"/>
      <c r="D1388" s="129"/>
      <c r="E1388" s="172"/>
      <c r="F1388" s="153"/>
      <c r="G1388" s="153"/>
      <c r="H1388" s="2" t="s">
        <v>298</v>
      </c>
      <c r="I1388" s="28"/>
      <c r="J1388" s="28">
        <v>1798</v>
      </c>
      <c r="K1388" s="28">
        <v>4137.8999999999996</v>
      </c>
    </row>
    <row r="1389" spans="3:11" s="34" customFormat="1" ht="15" customHeight="1" x14ac:dyDescent="0.25">
      <c r="C1389" s="125"/>
      <c r="D1389" s="129"/>
      <c r="E1389" s="172"/>
      <c r="F1389" s="153"/>
      <c r="G1389" s="153"/>
      <c r="H1389" s="2" t="s">
        <v>299</v>
      </c>
      <c r="I1389" s="28">
        <v>0</v>
      </c>
      <c r="J1389" s="28">
        <v>0</v>
      </c>
      <c r="K1389" s="28">
        <v>0</v>
      </c>
    </row>
    <row r="1390" spans="3:11" s="34" customFormat="1" ht="15" customHeight="1" x14ac:dyDescent="0.25">
      <c r="C1390" s="125"/>
      <c r="D1390" s="129"/>
      <c r="E1390" s="172"/>
      <c r="F1390" s="153"/>
      <c r="G1390" s="153"/>
      <c r="H1390" s="2" t="s">
        <v>300</v>
      </c>
      <c r="I1390" s="28">
        <v>0</v>
      </c>
      <c r="J1390" s="28">
        <v>0</v>
      </c>
      <c r="K1390" s="28">
        <v>0</v>
      </c>
    </row>
    <row r="1391" spans="3:11" s="34" customFormat="1" ht="15" customHeight="1" x14ac:dyDescent="0.25">
      <c r="C1391" s="126"/>
      <c r="D1391" s="130"/>
      <c r="E1391" s="173"/>
      <c r="F1391" s="154"/>
      <c r="G1391" s="154"/>
      <c r="H1391" s="2" t="s">
        <v>190</v>
      </c>
      <c r="I1391" s="28">
        <v>0</v>
      </c>
      <c r="J1391" s="28">
        <v>0</v>
      </c>
      <c r="K1391" s="28">
        <v>0</v>
      </c>
    </row>
    <row r="1392" spans="3:11" s="34" customFormat="1" ht="16.5" customHeight="1" x14ac:dyDescent="0.25">
      <c r="C1392" s="124" t="s">
        <v>169</v>
      </c>
      <c r="D1392" s="128" t="s">
        <v>756</v>
      </c>
      <c r="E1392" s="152" t="s">
        <v>754</v>
      </c>
      <c r="F1392" s="152">
        <v>2021</v>
      </c>
      <c r="G1392" s="152">
        <v>2021</v>
      </c>
      <c r="H1392" s="2" t="s">
        <v>297</v>
      </c>
      <c r="I1392" s="28">
        <f>I1393+I1394+I1395+I1396</f>
        <v>0</v>
      </c>
      <c r="J1392" s="28">
        <f>J1393+J1394+J1395+J1396</f>
        <v>1500</v>
      </c>
      <c r="K1392" s="28">
        <f>K1393+K1394+K1395+K1396</f>
        <v>0</v>
      </c>
    </row>
    <row r="1393" spans="3:11" s="34" customFormat="1" ht="15" customHeight="1" x14ac:dyDescent="0.25">
      <c r="C1393" s="125"/>
      <c r="D1393" s="129"/>
      <c r="E1393" s="172"/>
      <c r="F1393" s="153"/>
      <c r="G1393" s="153"/>
      <c r="H1393" s="2" t="s">
        <v>298</v>
      </c>
      <c r="I1393" s="28"/>
      <c r="J1393" s="28">
        <v>1500</v>
      </c>
      <c r="K1393" s="28"/>
    </row>
    <row r="1394" spans="3:11" s="34" customFormat="1" ht="15" customHeight="1" x14ac:dyDescent="0.25">
      <c r="C1394" s="125"/>
      <c r="D1394" s="129"/>
      <c r="E1394" s="172"/>
      <c r="F1394" s="153"/>
      <c r="G1394" s="153"/>
      <c r="H1394" s="2" t="s">
        <v>299</v>
      </c>
      <c r="I1394" s="28">
        <v>0</v>
      </c>
      <c r="J1394" s="28">
        <v>0</v>
      </c>
      <c r="K1394" s="28">
        <v>0</v>
      </c>
    </row>
    <row r="1395" spans="3:11" s="34" customFormat="1" ht="15" customHeight="1" x14ac:dyDescent="0.25">
      <c r="C1395" s="125"/>
      <c r="D1395" s="129"/>
      <c r="E1395" s="172"/>
      <c r="F1395" s="153"/>
      <c r="G1395" s="153"/>
      <c r="H1395" s="69" t="s">
        <v>300</v>
      </c>
      <c r="I1395" s="3">
        <v>0</v>
      </c>
      <c r="J1395" s="28">
        <v>0</v>
      </c>
      <c r="K1395" s="28">
        <v>0</v>
      </c>
    </row>
    <row r="1396" spans="3:11" s="34" customFormat="1" ht="15" customHeight="1" x14ac:dyDescent="0.25">
      <c r="C1396" s="126"/>
      <c r="D1396" s="130"/>
      <c r="E1396" s="173"/>
      <c r="F1396" s="154"/>
      <c r="G1396" s="154"/>
      <c r="H1396" s="69" t="s">
        <v>190</v>
      </c>
      <c r="I1396" s="3">
        <v>0</v>
      </c>
      <c r="J1396" s="28">
        <v>0</v>
      </c>
      <c r="K1396" s="28">
        <v>0</v>
      </c>
    </row>
    <row r="1397" spans="3:11" s="34" customFormat="1" ht="16.5" customHeight="1" x14ac:dyDescent="0.25">
      <c r="C1397" s="124" t="s">
        <v>905</v>
      </c>
      <c r="D1397" s="128" t="s">
        <v>906</v>
      </c>
      <c r="E1397" s="152" t="s">
        <v>18</v>
      </c>
      <c r="F1397" s="152">
        <v>2021</v>
      </c>
      <c r="G1397" s="152">
        <v>2021</v>
      </c>
      <c r="H1397" s="69" t="s">
        <v>297</v>
      </c>
      <c r="I1397" s="3">
        <f>I1398+I1399+I1400+I1401</f>
        <v>3094.6</v>
      </c>
      <c r="J1397" s="28"/>
      <c r="K1397" s="28">
        <f>K1398+K1399+K1400+K1401</f>
        <v>0</v>
      </c>
    </row>
    <row r="1398" spans="3:11" s="34" customFormat="1" ht="15" customHeight="1" x14ac:dyDescent="0.25">
      <c r="C1398" s="125"/>
      <c r="D1398" s="129"/>
      <c r="E1398" s="172"/>
      <c r="F1398" s="153"/>
      <c r="G1398" s="153"/>
      <c r="H1398" s="69" t="s">
        <v>298</v>
      </c>
      <c r="I1398" s="3">
        <v>3094.6</v>
      </c>
      <c r="J1398" s="28"/>
      <c r="K1398" s="28">
        <v>0</v>
      </c>
    </row>
    <row r="1399" spans="3:11" s="34" customFormat="1" ht="15" customHeight="1" x14ac:dyDescent="0.25">
      <c r="C1399" s="125"/>
      <c r="D1399" s="129"/>
      <c r="E1399" s="172"/>
      <c r="F1399" s="153"/>
      <c r="G1399" s="153"/>
      <c r="H1399" s="69" t="s">
        <v>299</v>
      </c>
      <c r="I1399" s="3">
        <v>0</v>
      </c>
      <c r="J1399" s="28">
        <v>0</v>
      </c>
      <c r="K1399" s="28">
        <v>0</v>
      </c>
    </row>
    <row r="1400" spans="3:11" s="34" customFormat="1" ht="15" customHeight="1" x14ac:dyDescent="0.25">
      <c r="C1400" s="125"/>
      <c r="D1400" s="129"/>
      <c r="E1400" s="172"/>
      <c r="F1400" s="153"/>
      <c r="G1400" s="153"/>
      <c r="H1400" s="69" t="s">
        <v>300</v>
      </c>
      <c r="I1400" s="3">
        <v>0</v>
      </c>
      <c r="J1400" s="28">
        <v>0</v>
      </c>
      <c r="K1400" s="28">
        <v>0</v>
      </c>
    </row>
    <row r="1401" spans="3:11" s="34" customFormat="1" ht="15" customHeight="1" x14ac:dyDescent="0.25">
      <c r="C1401" s="126"/>
      <c r="D1401" s="130"/>
      <c r="E1401" s="173"/>
      <c r="F1401" s="154"/>
      <c r="G1401" s="154"/>
      <c r="H1401" s="69" t="s">
        <v>190</v>
      </c>
      <c r="I1401" s="3">
        <v>0</v>
      </c>
      <c r="J1401" s="28">
        <v>0</v>
      </c>
      <c r="K1401" s="28">
        <v>0</v>
      </c>
    </row>
    <row r="1402" spans="3:11" s="34" customFormat="1" ht="15" customHeight="1" x14ac:dyDescent="0.25">
      <c r="C1402" s="124" t="s">
        <v>588</v>
      </c>
      <c r="D1402" s="128" t="s">
        <v>1002</v>
      </c>
      <c r="E1402" s="152" t="s">
        <v>590</v>
      </c>
      <c r="F1402" s="152">
        <v>2021</v>
      </c>
      <c r="G1402" s="152">
        <v>2021</v>
      </c>
      <c r="H1402" s="2" t="s">
        <v>297</v>
      </c>
      <c r="I1402" s="28">
        <f>I1403+I1404+I1405+I1406</f>
        <v>105.5</v>
      </c>
      <c r="J1402" s="28">
        <v>0</v>
      </c>
      <c r="K1402" s="28">
        <f>K1403+K1404+K1405+K1406</f>
        <v>0</v>
      </c>
    </row>
    <row r="1403" spans="3:11" s="34" customFormat="1" ht="15" customHeight="1" x14ac:dyDescent="0.25">
      <c r="C1403" s="125"/>
      <c r="D1403" s="129"/>
      <c r="E1403" s="172"/>
      <c r="F1403" s="153"/>
      <c r="G1403" s="153"/>
      <c r="H1403" s="2" t="s">
        <v>298</v>
      </c>
      <c r="I1403" s="28">
        <v>105.5</v>
      </c>
      <c r="J1403" s="28"/>
      <c r="K1403" s="28"/>
    </row>
    <row r="1404" spans="3:11" s="34" customFormat="1" ht="15" customHeight="1" x14ac:dyDescent="0.25">
      <c r="C1404" s="125"/>
      <c r="D1404" s="129"/>
      <c r="E1404" s="172"/>
      <c r="F1404" s="153"/>
      <c r="G1404" s="153"/>
      <c r="H1404" s="2" t="s">
        <v>299</v>
      </c>
      <c r="I1404" s="28">
        <v>0</v>
      </c>
      <c r="J1404" s="28">
        <v>0</v>
      </c>
      <c r="K1404" s="28">
        <v>0</v>
      </c>
    </row>
    <row r="1405" spans="3:11" s="34" customFormat="1" ht="15" customHeight="1" x14ac:dyDescent="0.25">
      <c r="C1405" s="125"/>
      <c r="D1405" s="129"/>
      <c r="E1405" s="172"/>
      <c r="F1405" s="153"/>
      <c r="G1405" s="153"/>
      <c r="H1405" s="69" t="s">
        <v>300</v>
      </c>
      <c r="I1405" s="3">
        <v>0</v>
      </c>
      <c r="J1405" s="28">
        <v>0</v>
      </c>
      <c r="K1405" s="28">
        <v>0</v>
      </c>
    </row>
    <row r="1406" spans="3:11" s="34" customFormat="1" ht="15" customHeight="1" x14ac:dyDescent="0.25">
      <c r="C1406" s="126"/>
      <c r="D1406" s="130"/>
      <c r="E1406" s="173"/>
      <c r="F1406" s="154"/>
      <c r="G1406" s="154"/>
      <c r="H1406" s="69" t="s">
        <v>190</v>
      </c>
      <c r="I1406" s="3">
        <v>0</v>
      </c>
      <c r="J1406" s="28">
        <v>0</v>
      </c>
      <c r="K1406" s="28">
        <v>0</v>
      </c>
    </row>
    <row r="1407" spans="3:11" s="34" customFormat="1" ht="15" customHeight="1" x14ac:dyDescent="0.25">
      <c r="C1407" s="124" t="s">
        <v>589</v>
      </c>
      <c r="D1407" s="128" t="s">
        <v>1001</v>
      </c>
      <c r="E1407" s="152" t="s">
        <v>590</v>
      </c>
      <c r="F1407" s="152">
        <v>2020</v>
      </c>
      <c r="G1407" s="152">
        <v>2020</v>
      </c>
      <c r="H1407" s="2" t="s">
        <v>297</v>
      </c>
      <c r="I1407" s="28">
        <f>I1408+I1409+I1410+I1411</f>
        <v>1054.9000000000001</v>
      </c>
      <c r="J1407" s="28">
        <v>0</v>
      </c>
      <c r="K1407" s="28">
        <f>K1408+K1409+K1410+K1411</f>
        <v>0</v>
      </c>
    </row>
    <row r="1408" spans="3:11" s="34" customFormat="1" ht="15" customHeight="1" x14ac:dyDescent="0.25">
      <c r="C1408" s="125"/>
      <c r="D1408" s="129"/>
      <c r="E1408" s="172"/>
      <c r="F1408" s="153"/>
      <c r="G1408" s="153"/>
      <c r="H1408" s="2" t="s">
        <v>298</v>
      </c>
      <c r="I1408" s="28">
        <v>1054.9000000000001</v>
      </c>
      <c r="J1408" s="28"/>
      <c r="K1408" s="28"/>
    </row>
    <row r="1409" spans="3:11" s="34" customFormat="1" ht="15" customHeight="1" x14ac:dyDescent="0.25">
      <c r="C1409" s="125"/>
      <c r="D1409" s="129"/>
      <c r="E1409" s="172"/>
      <c r="F1409" s="153"/>
      <c r="G1409" s="153"/>
      <c r="H1409" s="2" t="s">
        <v>299</v>
      </c>
      <c r="I1409" s="28">
        <v>0</v>
      </c>
      <c r="J1409" s="28">
        <v>0</v>
      </c>
      <c r="K1409" s="28">
        <v>0</v>
      </c>
    </row>
    <row r="1410" spans="3:11" s="34" customFormat="1" ht="15" customHeight="1" x14ac:dyDescent="0.25">
      <c r="C1410" s="125"/>
      <c r="D1410" s="129"/>
      <c r="E1410" s="172"/>
      <c r="F1410" s="153"/>
      <c r="G1410" s="153"/>
      <c r="H1410" s="69" t="s">
        <v>300</v>
      </c>
      <c r="I1410" s="3">
        <v>0</v>
      </c>
      <c r="J1410" s="28">
        <v>0</v>
      </c>
      <c r="K1410" s="28">
        <v>0</v>
      </c>
    </row>
    <row r="1411" spans="3:11" s="34" customFormat="1" ht="17.25" customHeight="1" x14ac:dyDescent="0.25">
      <c r="C1411" s="126"/>
      <c r="D1411" s="130"/>
      <c r="E1411" s="173"/>
      <c r="F1411" s="154"/>
      <c r="G1411" s="154"/>
      <c r="H1411" s="69" t="s">
        <v>190</v>
      </c>
      <c r="I1411" s="3">
        <v>0</v>
      </c>
      <c r="J1411" s="28">
        <v>0</v>
      </c>
      <c r="K1411" s="28">
        <v>0</v>
      </c>
    </row>
    <row r="1412" spans="3:11" s="34" customFormat="1" ht="15" hidden="1" customHeight="1" x14ac:dyDescent="0.25">
      <c r="C1412" s="124" t="s">
        <v>170</v>
      </c>
      <c r="D1412" s="128" t="s">
        <v>174</v>
      </c>
      <c r="E1412" s="142" t="s">
        <v>224</v>
      </c>
      <c r="F1412" s="152">
        <v>2020</v>
      </c>
      <c r="G1412" s="152">
        <v>2020</v>
      </c>
      <c r="H1412" s="69" t="s">
        <v>297</v>
      </c>
      <c r="I1412" s="3">
        <f>SUM(I1413)</f>
        <v>0</v>
      </c>
      <c r="J1412" s="28">
        <f>J1413+J1414+J1415+J1416</f>
        <v>0</v>
      </c>
      <c r="K1412" s="28">
        <f>K1413+K1414+K1415+K1416</f>
        <v>0</v>
      </c>
    </row>
    <row r="1413" spans="3:11" s="34" customFormat="1" ht="15" hidden="1" customHeight="1" x14ac:dyDescent="0.25">
      <c r="C1413" s="125"/>
      <c r="D1413" s="129"/>
      <c r="E1413" s="142"/>
      <c r="F1413" s="153"/>
      <c r="G1413" s="153"/>
      <c r="H1413" s="69" t="s">
        <v>298</v>
      </c>
      <c r="I1413" s="3">
        <f>SUM(I1418)</f>
        <v>0</v>
      </c>
      <c r="J1413" s="28">
        <v>0</v>
      </c>
      <c r="K1413" s="28">
        <v>0</v>
      </c>
    </row>
    <row r="1414" spans="3:11" s="34" customFormat="1" ht="15" hidden="1" customHeight="1" x14ac:dyDescent="0.25">
      <c r="C1414" s="125"/>
      <c r="D1414" s="129"/>
      <c r="E1414" s="142"/>
      <c r="F1414" s="153"/>
      <c r="G1414" s="153"/>
      <c r="H1414" s="69" t="s">
        <v>299</v>
      </c>
      <c r="I1414" s="3">
        <v>0</v>
      </c>
      <c r="J1414" s="28">
        <v>0</v>
      </c>
      <c r="K1414" s="28">
        <v>0</v>
      </c>
    </row>
    <row r="1415" spans="3:11" s="34" customFormat="1" ht="15" hidden="1" customHeight="1" x14ac:dyDescent="0.25">
      <c r="C1415" s="125"/>
      <c r="D1415" s="129"/>
      <c r="E1415" s="142"/>
      <c r="F1415" s="153"/>
      <c r="G1415" s="153"/>
      <c r="H1415" s="69" t="s">
        <v>300</v>
      </c>
      <c r="I1415" s="3">
        <v>0</v>
      </c>
      <c r="J1415" s="28">
        <v>0</v>
      </c>
      <c r="K1415" s="28">
        <v>0</v>
      </c>
    </row>
    <row r="1416" spans="3:11" s="34" customFormat="1" ht="15" hidden="1" customHeight="1" x14ac:dyDescent="0.25">
      <c r="C1416" s="126"/>
      <c r="D1416" s="130"/>
      <c r="E1416" s="142"/>
      <c r="F1416" s="154"/>
      <c r="G1416" s="154"/>
      <c r="H1416" s="69" t="s">
        <v>190</v>
      </c>
      <c r="I1416" s="3">
        <v>0</v>
      </c>
      <c r="J1416" s="28">
        <v>0</v>
      </c>
      <c r="K1416" s="28">
        <v>0</v>
      </c>
    </row>
    <row r="1417" spans="3:11" s="34" customFormat="1" ht="15" hidden="1" customHeight="1" x14ac:dyDescent="0.25">
      <c r="C1417" s="124" t="s">
        <v>591</v>
      </c>
      <c r="D1417" s="128" t="s">
        <v>592</v>
      </c>
      <c r="E1417" s="152" t="s">
        <v>593</v>
      </c>
      <c r="F1417" s="152">
        <v>2020</v>
      </c>
      <c r="G1417" s="152">
        <v>2020</v>
      </c>
      <c r="H1417" s="2" t="s">
        <v>297</v>
      </c>
      <c r="I1417" s="28">
        <f>I1418+I1419+I1420+I1421</f>
        <v>0</v>
      </c>
      <c r="J1417" s="28">
        <v>0</v>
      </c>
      <c r="K1417" s="28">
        <f>K1418+K1419+K1420+K1421</f>
        <v>0</v>
      </c>
    </row>
    <row r="1418" spans="3:11" s="34" customFormat="1" ht="15" hidden="1" customHeight="1" x14ac:dyDescent="0.25">
      <c r="C1418" s="125"/>
      <c r="D1418" s="129"/>
      <c r="E1418" s="172"/>
      <c r="F1418" s="153"/>
      <c r="G1418" s="153"/>
      <c r="H1418" s="2" t="s">
        <v>298</v>
      </c>
      <c r="I1418" s="28">
        <v>0</v>
      </c>
      <c r="J1418" s="28"/>
      <c r="K1418" s="28"/>
    </row>
    <row r="1419" spans="3:11" s="34" customFormat="1" ht="15" hidden="1" customHeight="1" x14ac:dyDescent="0.25">
      <c r="C1419" s="125"/>
      <c r="D1419" s="129"/>
      <c r="E1419" s="172"/>
      <c r="F1419" s="153"/>
      <c r="G1419" s="153"/>
      <c r="H1419" s="2" t="s">
        <v>299</v>
      </c>
      <c r="I1419" s="28">
        <v>0</v>
      </c>
      <c r="J1419" s="28">
        <v>0</v>
      </c>
      <c r="K1419" s="28">
        <v>0</v>
      </c>
    </row>
    <row r="1420" spans="3:11" s="34" customFormat="1" ht="15" hidden="1" customHeight="1" x14ac:dyDescent="0.25">
      <c r="C1420" s="125"/>
      <c r="D1420" s="129"/>
      <c r="E1420" s="172"/>
      <c r="F1420" s="153"/>
      <c r="G1420" s="153"/>
      <c r="H1420" s="69" t="s">
        <v>300</v>
      </c>
      <c r="I1420" s="3">
        <v>0</v>
      </c>
      <c r="J1420" s="28">
        <v>0</v>
      </c>
      <c r="K1420" s="28">
        <v>0</v>
      </c>
    </row>
    <row r="1421" spans="3:11" s="34" customFormat="1" ht="15" hidden="1" customHeight="1" x14ac:dyDescent="0.25">
      <c r="C1421" s="126"/>
      <c r="D1421" s="130"/>
      <c r="E1421" s="173"/>
      <c r="F1421" s="154"/>
      <c r="G1421" s="154"/>
      <c r="H1421" s="69" t="s">
        <v>190</v>
      </c>
      <c r="I1421" s="3">
        <v>0</v>
      </c>
      <c r="J1421" s="28">
        <v>0</v>
      </c>
      <c r="K1421" s="28">
        <v>0</v>
      </c>
    </row>
    <row r="1422" spans="3:11" s="34" customFormat="1" ht="18" customHeight="1" x14ac:dyDescent="0.25">
      <c r="C1422" s="169" t="s">
        <v>171</v>
      </c>
      <c r="D1422" s="128" t="s">
        <v>175</v>
      </c>
      <c r="E1422" s="142" t="s">
        <v>224</v>
      </c>
      <c r="F1422" s="152">
        <v>2021</v>
      </c>
      <c r="G1422" s="152">
        <v>2023</v>
      </c>
      <c r="H1422" s="69" t="s">
        <v>297</v>
      </c>
      <c r="I1422" s="3">
        <f>I1423+I1424+I1425+I1426</f>
        <v>0</v>
      </c>
      <c r="J1422" s="28">
        <f>J1423+J1424+J1425+J1426</f>
        <v>3000</v>
      </c>
      <c r="K1422" s="28">
        <f>K1423+K1424+K1425+K1426</f>
        <v>2600</v>
      </c>
    </row>
    <row r="1423" spans="3:11" s="34" customFormat="1" ht="17.25" customHeight="1" x14ac:dyDescent="0.25">
      <c r="C1423" s="170"/>
      <c r="D1423" s="129"/>
      <c r="E1423" s="142"/>
      <c r="F1423" s="153"/>
      <c r="G1423" s="153"/>
      <c r="H1423" s="69" t="s">
        <v>298</v>
      </c>
      <c r="I1423" s="3">
        <f>I1428+I1433+I1438+I1443+I1448</f>
        <v>0</v>
      </c>
      <c r="J1423" s="28">
        <f>J1428+J1433+J1438</f>
        <v>3000</v>
      </c>
      <c r="K1423" s="28">
        <f>K1428+K1433+K1438</f>
        <v>2600</v>
      </c>
    </row>
    <row r="1424" spans="3:11" s="34" customFormat="1" ht="15" customHeight="1" x14ac:dyDescent="0.25">
      <c r="C1424" s="170"/>
      <c r="D1424" s="129"/>
      <c r="E1424" s="142"/>
      <c r="F1424" s="153"/>
      <c r="G1424" s="153"/>
      <c r="H1424" s="69" t="s">
        <v>299</v>
      </c>
      <c r="I1424" s="3">
        <v>0</v>
      </c>
      <c r="J1424" s="28">
        <v>0</v>
      </c>
      <c r="K1424" s="28">
        <v>0</v>
      </c>
    </row>
    <row r="1425" spans="3:11" s="34" customFormat="1" ht="15" customHeight="1" x14ac:dyDescent="0.25">
      <c r="C1425" s="170"/>
      <c r="D1425" s="129"/>
      <c r="E1425" s="142"/>
      <c r="F1425" s="153"/>
      <c r="G1425" s="153"/>
      <c r="H1425" s="69" t="s">
        <v>300</v>
      </c>
      <c r="I1425" s="3">
        <v>0</v>
      </c>
      <c r="J1425" s="28">
        <v>0</v>
      </c>
      <c r="K1425" s="28">
        <v>0</v>
      </c>
    </row>
    <row r="1426" spans="3:11" s="34" customFormat="1" ht="15" customHeight="1" x14ac:dyDescent="0.25">
      <c r="C1426" s="171"/>
      <c r="D1426" s="130"/>
      <c r="E1426" s="142"/>
      <c r="F1426" s="154"/>
      <c r="G1426" s="154"/>
      <c r="H1426" s="69" t="s">
        <v>190</v>
      </c>
      <c r="I1426" s="3">
        <v>0</v>
      </c>
      <c r="J1426" s="28">
        <v>0</v>
      </c>
      <c r="K1426" s="28">
        <v>0</v>
      </c>
    </row>
    <row r="1427" spans="3:11" s="34" customFormat="1" ht="17.25" customHeight="1" x14ac:dyDescent="0.25">
      <c r="C1427" s="169" t="s">
        <v>376</v>
      </c>
      <c r="D1427" s="97" t="s">
        <v>536</v>
      </c>
      <c r="E1427" s="103" t="s">
        <v>319</v>
      </c>
      <c r="F1427" s="152">
        <v>2022</v>
      </c>
      <c r="G1427" s="103">
        <v>2022</v>
      </c>
      <c r="H1427" s="69" t="s">
        <v>297</v>
      </c>
      <c r="I1427" s="3">
        <f>I1428+I1429+I1430+I1431</f>
        <v>0</v>
      </c>
      <c r="J1427" s="28">
        <f>J1428+J1429+J1430+J1431</f>
        <v>1000</v>
      </c>
      <c r="K1427" s="28">
        <f>K1428+K1429+K1430+K1431</f>
        <v>0</v>
      </c>
    </row>
    <row r="1428" spans="3:11" s="34" customFormat="1" ht="15" customHeight="1" x14ac:dyDescent="0.25">
      <c r="C1428" s="170"/>
      <c r="D1428" s="98"/>
      <c r="E1428" s="104"/>
      <c r="F1428" s="153"/>
      <c r="G1428" s="104"/>
      <c r="H1428" s="69" t="s">
        <v>298</v>
      </c>
      <c r="I1428" s="3">
        <v>0</v>
      </c>
      <c r="J1428" s="28">
        <v>1000</v>
      </c>
      <c r="K1428" s="28"/>
    </row>
    <row r="1429" spans="3:11" s="34" customFormat="1" ht="15" customHeight="1" x14ac:dyDescent="0.25">
      <c r="C1429" s="170"/>
      <c r="D1429" s="98"/>
      <c r="E1429" s="104"/>
      <c r="F1429" s="153"/>
      <c r="G1429" s="104"/>
      <c r="H1429" s="69" t="s">
        <v>299</v>
      </c>
      <c r="I1429" s="3">
        <v>0</v>
      </c>
      <c r="J1429" s="28">
        <v>0</v>
      </c>
      <c r="K1429" s="28">
        <v>0</v>
      </c>
    </row>
    <row r="1430" spans="3:11" s="34" customFormat="1" ht="15" customHeight="1" x14ac:dyDescent="0.25">
      <c r="C1430" s="170"/>
      <c r="D1430" s="98"/>
      <c r="E1430" s="104"/>
      <c r="F1430" s="153"/>
      <c r="G1430" s="104"/>
      <c r="H1430" s="69" t="s">
        <v>300</v>
      </c>
      <c r="I1430" s="3">
        <v>0</v>
      </c>
      <c r="J1430" s="28">
        <v>0</v>
      </c>
      <c r="K1430" s="28">
        <v>0</v>
      </c>
    </row>
    <row r="1431" spans="3:11" s="34" customFormat="1" ht="16.5" customHeight="1" x14ac:dyDescent="0.25">
      <c r="C1431" s="171"/>
      <c r="D1431" s="99"/>
      <c r="E1431" s="105"/>
      <c r="F1431" s="154"/>
      <c r="G1431" s="105"/>
      <c r="H1431" s="69" t="s">
        <v>190</v>
      </c>
      <c r="I1431" s="3">
        <v>0</v>
      </c>
      <c r="J1431" s="28">
        <v>0</v>
      </c>
      <c r="K1431" s="28">
        <v>0</v>
      </c>
    </row>
    <row r="1432" spans="3:11" s="34" customFormat="1" ht="15" customHeight="1" x14ac:dyDescent="0.25">
      <c r="C1432" s="169" t="s">
        <v>260</v>
      </c>
      <c r="D1432" s="128" t="s">
        <v>757</v>
      </c>
      <c r="E1432" s="152" t="s">
        <v>413</v>
      </c>
      <c r="F1432" s="152">
        <v>2021</v>
      </c>
      <c r="G1432" s="103">
        <v>2023</v>
      </c>
      <c r="H1432" s="69" t="s">
        <v>297</v>
      </c>
      <c r="I1432" s="3">
        <f>I1433</f>
        <v>0</v>
      </c>
      <c r="J1432" s="28">
        <f>J1433+J1434+J1435+J1436</f>
        <v>2000</v>
      </c>
      <c r="K1432" s="28">
        <f>K1433+K1434+K1435+K1436</f>
        <v>2600</v>
      </c>
    </row>
    <row r="1433" spans="3:11" s="34" customFormat="1" ht="15" customHeight="1" x14ac:dyDescent="0.25">
      <c r="C1433" s="170"/>
      <c r="D1433" s="129"/>
      <c r="E1433" s="153"/>
      <c r="F1433" s="153"/>
      <c r="G1433" s="104"/>
      <c r="H1433" s="69" t="s">
        <v>298</v>
      </c>
      <c r="I1433" s="3"/>
      <c r="J1433" s="28">
        <v>2000</v>
      </c>
      <c r="K1433" s="28">
        <v>2600</v>
      </c>
    </row>
    <row r="1434" spans="3:11" s="34" customFormat="1" ht="15" customHeight="1" x14ac:dyDescent="0.25">
      <c r="C1434" s="170"/>
      <c r="D1434" s="129"/>
      <c r="E1434" s="153"/>
      <c r="F1434" s="153"/>
      <c r="G1434" s="104"/>
      <c r="H1434" s="69" t="s">
        <v>299</v>
      </c>
      <c r="I1434" s="3">
        <v>0</v>
      </c>
      <c r="J1434" s="28">
        <v>0</v>
      </c>
      <c r="K1434" s="28">
        <v>0</v>
      </c>
    </row>
    <row r="1435" spans="3:11" s="34" customFormat="1" ht="15" customHeight="1" x14ac:dyDescent="0.25">
      <c r="C1435" s="170"/>
      <c r="D1435" s="129"/>
      <c r="E1435" s="153"/>
      <c r="F1435" s="153"/>
      <c r="G1435" s="104"/>
      <c r="H1435" s="69" t="s">
        <v>300</v>
      </c>
      <c r="I1435" s="3">
        <v>0</v>
      </c>
      <c r="J1435" s="28">
        <v>0</v>
      </c>
      <c r="K1435" s="28">
        <v>0</v>
      </c>
    </row>
    <row r="1436" spans="3:11" s="34" customFormat="1" ht="23.25" customHeight="1" x14ac:dyDescent="0.25">
      <c r="C1436" s="171"/>
      <c r="D1436" s="130"/>
      <c r="E1436" s="154"/>
      <c r="F1436" s="154"/>
      <c r="G1436" s="105"/>
      <c r="H1436" s="69" t="s">
        <v>190</v>
      </c>
      <c r="I1436" s="3">
        <v>0</v>
      </c>
      <c r="J1436" s="28">
        <v>0</v>
      </c>
      <c r="K1436" s="28">
        <v>0</v>
      </c>
    </row>
    <row r="1437" spans="3:11" s="34" customFormat="1" ht="15" hidden="1" customHeight="1" x14ac:dyDescent="0.25">
      <c r="C1437" s="169" t="s">
        <v>234</v>
      </c>
      <c r="D1437" s="128" t="s">
        <v>538</v>
      </c>
      <c r="E1437" s="152" t="s">
        <v>539</v>
      </c>
      <c r="F1437" s="152">
        <v>2020</v>
      </c>
      <c r="G1437" s="103">
        <v>2022</v>
      </c>
      <c r="H1437" s="69" t="s">
        <v>297</v>
      </c>
      <c r="I1437" s="3">
        <f>SUM(I1438)</f>
        <v>0</v>
      </c>
      <c r="J1437" s="28">
        <f>J1438+J1439+J1440+J1441</f>
        <v>0</v>
      </c>
      <c r="K1437" s="28">
        <f>K1438+K1439+K1440+K1441</f>
        <v>0</v>
      </c>
    </row>
    <row r="1438" spans="3:11" s="34" customFormat="1" ht="15.75" hidden="1" customHeight="1" x14ac:dyDescent="0.25">
      <c r="C1438" s="170"/>
      <c r="D1438" s="129"/>
      <c r="E1438" s="153"/>
      <c r="F1438" s="153"/>
      <c r="G1438" s="104"/>
      <c r="H1438" s="69" t="s">
        <v>298</v>
      </c>
      <c r="I1438" s="3">
        <v>0</v>
      </c>
      <c r="J1438" s="28"/>
      <c r="K1438" s="28">
        <v>0</v>
      </c>
    </row>
    <row r="1439" spans="3:11" s="34" customFormat="1" ht="15" hidden="1" customHeight="1" x14ac:dyDescent="0.25">
      <c r="C1439" s="170"/>
      <c r="D1439" s="129"/>
      <c r="E1439" s="153"/>
      <c r="F1439" s="153"/>
      <c r="G1439" s="104"/>
      <c r="H1439" s="69" t="s">
        <v>299</v>
      </c>
      <c r="I1439" s="3">
        <v>0</v>
      </c>
      <c r="J1439" s="28">
        <v>0</v>
      </c>
      <c r="K1439" s="28">
        <v>0</v>
      </c>
    </row>
    <row r="1440" spans="3:11" s="34" customFormat="1" ht="15" hidden="1" customHeight="1" x14ac:dyDescent="0.25">
      <c r="C1440" s="170"/>
      <c r="D1440" s="129"/>
      <c r="E1440" s="153"/>
      <c r="F1440" s="153"/>
      <c r="G1440" s="104"/>
      <c r="H1440" s="69" t="s">
        <v>300</v>
      </c>
      <c r="I1440" s="3">
        <v>0</v>
      </c>
      <c r="J1440" s="28">
        <v>0</v>
      </c>
      <c r="K1440" s="28">
        <v>0</v>
      </c>
    </row>
    <row r="1441" spans="3:11" s="34" customFormat="1" ht="18.75" hidden="1" customHeight="1" x14ac:dyDescent="0.25">
      <c r="C1441" s="171"/>
      <c r="D1441" s="130"/>
      <c r="E1441" s="154"/>
      <c r="F1441" s="154"/>
      <c r="G1441" s="105"/>
      <c r="H1441" s="69" t="s">
        <v>190</v>
      </c>
      <c r="I1441" s="3">
        <v>0</v>
      </c>
      <c r="J1441" s="28">
        <v>0</v>
      </c>
      <c r="K1441" s="28">
        <v>0</v>
      </c>
    </row>
    <row r="1442" spans="3:11" s="34" customFormat="1" ht="17.25" hidden="1" customHeight="1" x14ac:dyDescent="0.25">
      <c r="C1442" s="169" t="s">
        <v>594</v>
      </c>
      <c r="D1442" s="128" t="s">
        <v>595</v>
      </c>
      <c r="E1442" s="152" t="s">
        <v>319</v>
      </c>
      <c r="F1442" s="152">
        <v>2020</v>
      </c>
      <c r="G1442" s="103">
        <v>2020</v>
      </c>
      <c r="H1442" s="69" t="s">
        <v>297</v>
      </c>
      <c r="I1442" s="3">
        <f>I1443+I1444+I1445+I1446</f>
        <v>0</v>
      </c>
      <c r="J1442" s="28">
        <f>J1443+J1444+J1445+J1446</f>
        <v>0</v>
      </c>
      <c r="K1442" s="28">
        <f>K1443+K1444+K1445+K1446</f>
        <v>0</v>
      </c>
    </row>
    <row r="1443" spans="3:11" s="34" customFormat="1" ht="15" hidden="1" customHeight="1" x14ac:dyDescent="0.25">
      <c r="C1443" s="170"/>
      <c r="D1443" s="129"/>
      <c r="E1443" s="153"/>
      <c r="F1443" s="153"/>
      <c r="G1443" s="104"/>
      <c r="H1443" s="69" t="s">
        <v>298</v>
      </c>
      <c r="I1443" s="3">
        <v>0</v>
      </c>
      <c r="J1443" s="28"/>
      <c r="K1443" s="28"/>
    </row>
    <row r="1444" spans="3:11" s="34" customFormat="1" ht="15" hidden="1" customHeight="1" x14ac:dyDescent="0.25">
      <c r="C1444" s="170"/>
      <c r="D1444" s="129"/>
      <c r="E1444" s="153"/>
      <c r="F1444" s="153"/>
      <c r="G1444" s="104"/>
      <c r="H1444" s="69" t="s">
        <v>299</v>
      </c>
      <c r="I1444" s="3">
        <v>0</v>
      </c>
      <c r="J1444" s="28">
        <v>0</v>
      </c>
      <c r="K1444" s="28">
        <v>0</v>
      </c>
    </row>
    <row r="1445" spans="3:11" s="34" customFormat="1" ht="15" hidden="1" customHeight="1" x14ac:dyDescent="0.25">
      <c r="C1445" s="170"/>
      <c r="D1445" s="129"/>
      <c r="E1445" s="153"/>
      <c r="F1445" s="153"/>
      <c r="G1445" s="104"/>
      <c r="H1445" s="69" t="s">
        <v>300</v>
      </c>
      <c r="I1445" s="3">
        <v>0</v>
      </c>
      <c r="J1445" s="28">
        <v>0</v>
      </c>
      <c r="K1445" s="28">
        <v>0</v>
      </c>
    </row>
    <row r="1446" spans="3:11" s="34" customFormat="1" ht="16.5" hidden="1" customHeight="1" x14ac:dyDescent="0.25">
      <c r="C1446" s="171"/>
      <c r="D1446" s="130"/>
      <c r="E1446" s="154"/>
      <c r="F1446" s="154"/>
      <c r="G1446" s="105"/>
      <c r="H1446" s="69" t="s">
        <v>190</v>
      </c>
      <c r="I1446" s="3">
        <v>0</v>
      </c>
      <c r="J1446" s="28">
        <v>0</v>
      </c>
      <c r="K1446" s="28">
        <v>0</v>
      </c>
    </row>
    <row r="1447" spans="3:11" s="34" customFormat="1" ht="18.75" hidden="1" customHeight="1" x14ac:dyDescent="0.25">
      <c r="C1447" s="169" t="s">
        <v>596</v>
      </c>
      <c r="D1447" s="128" t="s">
        <v>597</v>
      </c>
      <c r="E1447" s="152" t="s">
        <v>537</v>
      </c>
      <c r="F1447" s="152">
        <v>2020</v>
      </c>
      <c r="G1447" s="103">
        <v>2020</v>
      </c>
      <c r="H1447" s="69" t="s">
        <v>297</v>
      </c>
      <c r="I1447" s="3">
        <v>0</v>
      </c>
      <c r="J1447" s="28">
        <f>J1448+J1449+J1450+J1451</f>
        <v>0</v>
      </c>
      <c r="K1447" s="28">
        <v>0</v>
      </c>
    </row>
    <row r="1448" spans="3:11" s="34" customFormat="1" ht="18.75" hidden="1" customHeight="1" x14ac:dyDescent="0.25">
      <c r="C1448" s="170"/>
      <c r="D1448" s="129"/>
      <c r="E1448" s="153"/>
      <c r="F1448" s="153"/>
      <c r="G1448" s="104"/>
      <c r="H1448" s="69" t="s">
        <v>298</v>
      </c>
      <c r="I1448" s="3">
        <v>0</v>
      </c>
      <c r="J1448" s="28">
        <v>0</v>
      </c>
      <c r="K1448" s="28"/>
    </row>
    <row r="1449" spans="3:11" s="34" customFormat="1" ht="18.75" hidden="1" customHeight="1" x14ac:dyDescent="0.25">
      <c r="C1449" s="170"/>
      <c r="D1449" s="129"/>
      <c r="E1449" s="153"/>
      <c r="F1449" s="153"/>
      <c r="G1449" s="104"/>
      <c r="H1449" s="69" t="s">
        <v>299</v>
      </c>
      <c r="I1449" s="3">
        <v>0</v>
      </c>
      <c r="J1449" s="28">
        <v>0</v>
      </c>
      <c r="K1449" s="28">
        <v>0</v>
      </c>
    </row>
    <row r="1450" spans="3:11" s="34" customFormat="1" ht="18.75" hidden="1" customHeight="1" x14ac:dyDescent="0.25">
      <c r="C1450" s="170"/>
      <c r="D1450" s="129"/>
      <c r="E1450" s="153"/>
      <c r="F1450" s="153"/>
      <c r="G1450" s="104"/>
      <c r="H1450" s="69" t="s">
        <v>300</v>
      </c>
      <c r="I1450" s="3">
        <v>0</v>
      </c>
      <c r="J1450" s="28">
        <v>0</v>
      </c>
      <c r="K1450" s="28">
        <v>0</v>
      </c>
    </row>
    <row r="1451" spans="3:11" s="34" customFormat="1" ht="18.75" hidden="1" customHeight="1" x14ac:dyDescent="0.25">
      <c r="C1451" s="171"/>
      <c r="D1451" s="130"/>
      <c r="E1451" s="154"/>
      <c r="F1451" s="154"/>
      <c r="G1451" s="105"/>
      <c r="H1451" s="69" t="s">
        <v>190</v>
      </c>
      <c r="I1451" s="3">
        <v>0</v>
      </c>
      <c r="J1451" s="28">
        <v>0</v>
      </c>
      <c r="K1451" s="28">
        <v>0</v>
      </c>
    </row>
    <row r="1452" spans="3:11" s="34" customFormat="1" ht="15" customHeight="1" x14ac:dyDescent="0.25">
      <c r="C1452" s="124" t="s">
        <v>172</v>
      </c>
      <c r="D1452" s="103" t="s">
        <v>176</v>
      </c>
      <c r="E1452" s="103" t="s">
        <v>224</v>
      </c>
      <c r="F1452" s="103">
        <v>2021</v>
      </c>
      <c r="G1452" s="103">
        <v>2023</v>
      </c>
      <c r="H1452" s="69" t="s">
        <v>297</v>
      </c>
      <c r="I1452" s="3">
        <f>I1453+I1454+I1455+I1456+I1457</f>
        <v>32161.599999999999</v>
      </c>
      <c r="J1452" s="28">
        <f>J1453+J1454+J1455+J1456</f>
        <v>31937.3</v>
      </c>
      <c r="K1452" s="28">
        <f>K1453+K1454+K1455+K1456</f>
        <v>33167.4</v>
      </c>
    </row>
    <row r="1453" spans="3:11" s="34" customFormat="1" ht="15" customHeight="1" x14ac:dyDescent="0.25">
      <c r="C1453" s="125"/>
      <c r="D1453" s="104"/>
      <c r="E1453" s="104"/>
      <c r="F1453" s="104"/>
      <c r="G1453" s="104"/>
      <c r="H1453" s="69" t="s">
        <v>298</v>
      </c>
      <c r="I1453" s="3">
        <f>I1459+I1469+I1464+I1474+I1479+I1484+I1489+I1494+I1499+I1504+I1509+I1514+I1519+I1524+I1529+I1534+I1539+I1544+I1549+I1554+I1559+I1564+I1569+I1574+I1579+I1584+I1589+I1594+I1599+I1604+I1609+I1614+I1619+I1624</f>
        <v>29129.599999999999</v>
      </c>
      <c r="J1453" s="3">
        <f t="shared" ref="J1453:K1453" si="128">J1459+J1469+J1464+J1474+J1479+J1484+J1489+J1494+J1499+J1504+J1509+J1514+J1519+J1524+J1529+J1534+J1539+J1544+J1549+J1554+J1559+J1564+J1569+J1574+J1579+J1584+J1589+J1594+J1599+J1604+J1609</f>
        <v>31937.3</v>
      </c>
      <c r="K1453" s="3">
        <f t="shared" si="128"/>
        <v>33167.4</v>
      </c>
    </row>
    <row r="1454" spans="3:11" s="34" customFormat="1" ht="15" customHeight="1" x14ac:dyDescent="0.25">
      <c r="C1454" s="125"/>
      <c r="D1454" s="104"/>
      <c r="E1454" s="104"/>
      <c r="F1454" s="104"/>
      <c r="G1454" s="104"/>
      <c r="H1454" s="69" t="s">
        <v>299</v>
      </c>
      <c r="I1454" s="3">
        <f t="shared" ref="I1454:K1456" si="129">I1460</f>
        <v>0</v>
      </c>
      <c r="J1454" s="28">
        <f t="shared" si="129"/>
        <v>0</v>
      </c>
      <c r="K1454" s="28">
        <f t="shared" si="129"/>
        <v>0</v>
      </c>
    </row>
    <row r="1455" spans="3:11" s="34" customFormat="1" ht="15" customHeight="1" x14ac:dyDescent="0.25">
      <c r="C1455" s="125"/>
      <c r="D1455" s="104"/>
      <c r="E1455" s="104"/>
      <c r="F1455" s="104"/>
      <c r="G1455" s="104"/>
      <c r="H1455" s="69" t="s">
        <v>300</v>
      </c>
      <c r="I1455" s="3">
        <f t="shared" si="129"/>
        <v>0</v>
      </c>
      <c r="J1455" s="28">
        <f t="shared" si="129"/>
        <v>0</v>
      </c>
      <c r="K1455" s="28">
        <f t="shared" si="129"/>
        <v>0</v>
      </c>
    </row>
    <row r="1456" spans="3:11" s="34" customFormat="1" ht="15" customHeight="1" x14ac:dyDescent="0.25">
      <c r="C1456" s="125"/>
      <c r="D1456" s="104"/>
      <c r="E1456" s="104"/>
      <c r="F1456" s="104"/>
      <c r="G1456" s="104"/>
      <c r="H1456" s="69" t="s">
        <v>190</v>
      </c>
      <c r="I1456" s="3">
        <f t="shared" si="129"/>
        <v>0</v>
      </c>
      <c r="J1456" s="28">
        <f t="shared" si="129"/>
        <v>0</v>
      </c>
      <c r="K1456" s="28">
        <f t="shared" si="129"/>
        <v>0</v>
      </c>
    </row>
    <row r="1457" spans="3:11" s="34" customFormat="1" ht="60" x14ac:dyDescent="0.25">
      <c r="C1457" s="126"/>
      <c r="D1457" s="105"/>
      <c r="E1457" s="105"/>
      <c r="F1457" s="105"/>
      <c r="G1457" s="105"/>
      <c r="H1457" s="2" t="s">
        <v>1003</v>
      </c>
      <c r="I1457" s="3">
        <f>I1633</f>
        <v>3032</v>
      </c>
      <c r="J1457" s="28"/>
      <c r="K1457" s="28"/>
    </row>
    <row r="1458" spans="3:11" s="34" customFormat="1" ht="19.5" customHeight="1" x14ac:dyDescent="0.25">
      <c r="C1458" s="124" t="s">
        <v>173</v>
      </c>
      <c r="D1458" s="97" t="s">
        <v>759</v>
      </c>
      <c r="E1458" s="103" t="s">
        <v>106</v>
      </c>
      <c r="F1458" s="103">
        <v>2023</v>
      </c>
      <c r="G1458" s="103">
        <v>2023</v>
      </c>
      <c r="H1458" s="69" t="s">
        <v>297</v>
      </c>
      <c r="I1458" s="3">
        <f>I1459+I1460+I1461+I1462</f>
        <v>0</v>
      </c>
      <c r="J1458" s="28">
        <f>J1459+J1460+J1461+J1462</f>
        <v>0</v>
      </c>
      <c r="K1458" s="28">
        <f>K1459+K1460+K1461+K1462</f>
        <v>3000</v>
      </c>
    </row>
    <row r="1459" spans="3:11" s="34" customFormat="1" ht="15" customHeight="1" x14ac:dyDescent="0.25">
      <c r="C1459" s="125"/>
      <c r="D1459" s="98"/>
      <c r="E1459" s="88"/>
      <c r="F1459" s="104"/>
      <c r="G1459" s="104"/>
      <c r="H1459" s="69" t="s">
        <v>298</v>
      </c>
      <c r="I1459" s="3">
        <v>0</v>
      </c>
      <c r="J1459" s="28">
        <v>0</v>
      </c>
      <c r="K1459" s="28">
        <v>3000</v>
      </c>
    </row>
    <row r="1460" spans="3:11" s="34" customFormat="1" ht="15" customHeight="1" x14ac:dyDescent="0.25">
      <c r="C1460" s="125"/>
      <c r="D1460" s="98"/>
      <c r="E1460" s="88"/>
      <c r="F1460" s="104"/>
      <c r="G1460" s="104"/>
      <c r="H1460" s="2" t="s">
        <v>299</v>
      </c>
      <c r="I1460" s="28">
        <v>0</v>
      </c>
      <c r="J1460" s="28">
        <v>0</v>
      </c>
      <c r="K1460" s="28">
        <v>0</v>
      </c>
    </row>
    <row r="1461" spans="3:11" s="34" customFormat="1" ht="15" customHeight="1" x14ac:dyDescent="0.25">
      <c r="C1461" s="125"/>
      <c r="D1461" s="98"/>
      <c r="E1461" s="88"/>
      <c r="F1461" s="104"/>
      <c r="G1461" s="104"/>
      <c r="H1461" s="2" t="s">
        <v>300</v>
      </c>
      <c r="I1461" s="28">
        <v>0</v>
      </c>
      <c r="J1461" s="28">
        <v>0</v>
      </c>
      <c r="K1461" s="28">
        <v>0</v>
      </c>
    </row>
    <row r="1462" spans="3:11" s="34" customFormat="1" ht="18.75" customHeight="1" x14ac:dyDescent="0.25">
      <c r="C1462" s="126"/>
      <c r="D1462" s="99"/>
      <c r="E1462" s="89"/>
      <c r="F1462" s="105"/>
      <c r="G1462" s="105"/>
      <c r="H1462" s="2" t="s">
        <v>190</v>
      </c>
      <c r="I1462" s="28">
        <v>0</v>
      </c>
      <c r="J1462" s="28">
        <v>0</v>
      </c>
      <c r="K1462" s="28">
        <v>0</v>
      </c>
    </row>
    <row r="1463" spans="3:11" s="34" customFormat="1" ht="17.25" customHeight="1" x14ac:dyDescent="0.25">
      <c r="C1463" s="124" t="s">
        <v>24</v>
      </c>
      <c r="D1463" s="97" t="s">
        <v>760</v>
      </c>
      <c r="E1463" s="103" t="s">
        <v>535</v>
      </c>
      <c r="F1463" s="103">
        <v>2021</v>
      </c>
      <c r="G1463" s="103">
        <v>2022</v>
      </c>
      <c r="H1463" s="2" t="s">
        <v>297</v>
      </c>
      <c r="I1463" s="28">
        <f>I1464+I1465+I1466+I1467</f>
        <v>2064.9</v>
      </c>
      <c r="J1463" s="28">
        <f>J1464+J1465+J1466+J1467</f>
        <v>2000</v>
      </c>
      <c r="K1463" s="28">
        <f>K1464+K1465+K1466+K1467</f>
        <v>0</v>
      </c>
    </row>
    <row r="1464" spans="3:11" s="34" customFormat="1" ht="15" customHeight="1" x14ac:dyDescent="0.25">
      <c r="C1464" s="125"/>
      <c r="D1464" s="98"/>
      <c r="E1464" s="88"/>
      <c r="F1464" s="104"/>
      <c r="G1464" s="104"/>
      <c r="H1464" s="2" t="s">
        <v>298</v>
      </c>
      <c r="I1464" s="28">
        <v>2064.9</v>
      </c>
      <c r="J1464" s="28">
        <v>2000</v>
      </c>
      <c r="K1464" s="28">
        <v>0</v>
      </c>
    </row>
    <row r="1465" spans="3:11" s="34" customFormat="1" ht="15" customHeight="1" x14ac:dyDescent="0.25">
      <c r="C1465" s="125"/>
      <c r="D1465" s="98"/>
      <c r="E1465" s="88"/>
      <c r="F1465" s="104"/>
      <c r="G1465" s="104"/>
      <c r="H1465" s="2" t="s">
        <v>299</v>
      </c>
      <c r="I1465" s="28">
        <v>0</v>
      </c>
      <c r="J1465" s="28">
        <v>0</v>
      </c>
      <c r="K1465" s="28">
        <v>0</v>
      </c>
    </row>
    <row r="1466" spans="3:11" s="34" customFormat="1" ht="15" customHeight="1" x14ac:dyDescent="0.25">
      <c r="C1466" s="125"/>
      <c r="D1466" s="98"/>
      <c r="E1466" s="88"/>
      <c r="F1466" s="104"/>
      <c r="G1466" s="104"/>
      <c r="H1466" s="2" t="s">
        <v>300</v>
      </c>
      <c r="I1466" s="28">
        <v>0</v>
      </c>
      <c r="J1466" s="28">
        <v>0</v>
      </c>
      <c r="K1466" s="28">
        <v>0</v>
      </c>
    </row>
    <row r="1467" spans="3:11" s="34" customFormat="1" ht="15.75" customHeight="1" x14ac:dyDescent="0.25">
      <c r="C1467" s="126"/>
      <c r="D1467" s="99"/>
      <c r="E1467" s="89"/>
      <c r="F1467" s="105"/>
      <c r="G1467" s="105"/>
      <c r="H1467" s="2" t="s">
        <v>190</v>
      </c>
      <c r="I1467" s="28">
        <v>0</v>
      </c>
      <c r="J1467" s="28">
        <v>0</v>
      </c>
      <c r="K1467" s="28">
        <v>0</v>
      </c>
    </row>
    <row r="1468" spans="3:11" s="34" customFormat="1" ht="19.5" customHeight="1" x14ac:dyDescent="0.25">
      <c r="C1468" s="124" t="s">
        <v>534</v>
      </c>
      <c r="D1468" s="97" t="s">
        <v>761</v>
      </c>
      <c r="E1468" s="103" t="s">
        <v>486</v>
      </c>
      <c r="F1468" s="103">
        <v>2022</v>
      </c>
      <c r="G1468" s="103">
        <v>2022</v>
      </c>
      <c r="H1468" s="2" t="s">
        <v>297</v>
      </c>
      <c r="I1468" s="28">
        <f>I1469+I1470+I1471+I1472</f>
        <v>0</v>
      </c>
      <c r="J1468" s="28">
        <f t="shared" ref="J1468:K1468" si="130">J1469+J1470+J1471+J1472</f>
        <v>1000</v>
      </c>
      <c r="K1468" s="28">
        <f t="shared" si="130"/>
        <v>0</v>
      </c>
    </row>
    <row r="1469" spans="3:11" s="34" customFormat="1" ht="15" customHeight="1" x14ac:dyDescent="0.25">
      <c r="C1469" s="125"/>
      <c r="D1469" s="98"/>
      <c r="E1469" s="88"/>
      <c r="F1469" s="104"/>
      <c r="G1469" s="104"/>
      <c r="H1469" s="2" t="s">
        <v>298</v>
      </c>
      <c r="I1469" s="28">
        <v>0</v>
      </c>
      <c r="J1469" s="28">
        <v>1000</v>
      </c>
      <c r="K1469" s="28"/>
    </row>
    <row r="1470" spans="3:11" s="34" customFormat="1" ht="15" customHeight="1" x14ac:dyDescent="0.25">
      <c r="C1470" s="125"/>
      <c r="D1470" s="98"/>
      <c r="E1470" s="88"/>
      <c r="F1470" s="104"/>
      <c r="G1470" s="104"/>
      <c r="H1470" s="2" t="s">
        <v>299</v>
      </c>
      <c r="I1470" s="28">
        <v>0</v>
      </c>
      <c r="J1470" s="28">
        <v>0</v>
      </c>
      <c r="K1470" s="28">
        <v>0</v>
      </c>
    </row>
    <row r="1471" spans="3:11" s="34" customFormat="1" ht="15" customHeight="1" x14ac:dyDescent="0.25">
      <c r="C1471" s="125"/>
      <c r="D1471" s="98"/>
      <c r="E1471" s="88"/>
      <c r="F1471" s="104"/>
      <c r="G1471" s="104"/>
      <c r="H1471" s="2" t="s">
        <v>300</v>
      </c>
      <c r="I1471" s="28">
        <v>0</v>
      </c>
      <c r="J1471" s="28">
        <v>0</v>
      </c>
      <c r="K1471" s="28">
        <v>0</v>
      </c>
    </row>
    <row r="1472" spans="3:11" s="34" customFormat="1" ht="15.75" customHeight="1" x14ac:dyDescent="0.25">
      <c r="C1472" s="126"/>
      <c r="D1472" s="99"/>
      <c r="E1472" s="89"/>
      <c r="F1472" s="105"/>
      <c r="G1472" s="105"/>
      <c r="H1472" s="2" t="s">
        <v>190</v>
      </c>
      <c r="I1472" s="28">
        <v>0</v>
      </c>
      <c r="J1472" s="28">
        <v>0</v>
      </c>
      <c r="K1472" s="28">
        <v>0</v>
      </c>
    </row>
    <row r="1473" spans="3:11" s="34" customFormat="1" ht="17.25" customHeight="1" x14ac:dyDescent="0.25">
      <c r="C1473" s="124" t="s">
        <v>598</v>
      </c>
      <c r="D1473" s="97" t="s">
        <v>805</v>
      </c>
      <c r="E1473" s="103" t="s">
        <v>486</v>
      </c>
      <c r="F1473" s="103">
        <v>2021</v>
      </c>
      <c r="G1473" s="103">
        <v>2021</v>
      </c>
      <c r="H1473" s="2" t="s">
        <v>297</v>
      </c>
      <c r="I1473" s="28">
        <f>I1474+I1475+I1476+I1477</f>
        <v>857.8</v>
      </c>
      <c r="J1473" s="28">
        <f>J1474+J1475+J1476+J1477</f>
        <v>0</v>
      </c>
      <c r="K1473" s="28">
        <f>K1474+K1475+K1476+K1477</f>
        <v>0</v>
      </c>
    </row>
    <row r="1474" spans="3:11" s="34" customFormat="1" ht="15" customHeight="1" x14ac:dyDescent="0.25">
      <c r="C1474" s="125"/>
      <c r="D1474" s="98"/>
      <c r="E1474" s="88"/>
      <c r="F1474" s="104"/>
      <c r="G1474" s="104"/>
      <c r="H1474" s="2" t="s">
        <v>298</v>
      </c>
      <c r="I1474" s="28">
        <v>857.8</v>
      </c>
      <c r="J1474" s="28">
        <v>0</v>
      </c>
      <c r="K1474" s="28">
        <v>0</v>
      </c>
    </row>
    <row r="1475" spans="3:11" s="34" customFormat="1" ht="15" customHeight="1" x14ac:dyDescent="0.25">
      <c r="C1475" s="125"/>
      <c r="D1475" s="98"/>
      <c r="E1475" s="88"/>
      <c r="F1475" s="104"/>
      <c r="G1475" s="104"/>
      <c r="H1475" s="2" t="s">
        <v>299</v>
      </c>
      <c r="I1475" s="28">
        <v>0</v>
      </c>
      <c r="J1475" s="28">
        <v>0</v>
      </c>
      <c r="K1475" s="28">
        <v>0</v>
      </c>
    </row>
    <row r="1476" spans="3:11" s="34" customFormat="1" ht="15" customHeight="1" x14ac:dyDescent="0.25">
      <c r="C1476" s="125"/>
      <c r="D1476" s="98"/>
      <c r="E1476" s="88"/>
      <c r="F1476" s="104"/>
      <c r="G1476" s="104"/>
      <c r="H1476" s="2" t="s">
        <v>300</v>
      </c>
      <c r="I1476" s="28">
        <v>0</v>
      </c>
      <c r="J1476" s="28">
        <v>0</v>
      </c>
      <c r="K1476" s="28">
        <v>0</v>
      </c>
    </row>
    <row r="1477" spans="3:11" s="34" customFormat="1" ht="15.75" customHeight="1" x14ac:dyDescent="0.25">
      <c r="C1477" s="126"/>
      <c r="D1477" s="99"/>
      <c r="E1477" s="89"/>
      <c r="F1477" s="105"/>
      <c r="G1477" s="105"/>
      <c r="H1477" s="2" t="s">
        <v>190</v>
      </c>
      <c r="I1477" s="28">
        <v>0</v>
      </c>
      <c r="J1477" s="28">
        <v>0</v>
      </c>
      <c r="K1477" s="28">
        <v>0</v>
      </c>
    </row>
    <row r="1478" spans="3:11" s="34" customFormat="1" ht="17.25" customHeight="1" x14ac:dyDescent="0.25">
      <c r="C1478" s="124" t="s">
        <v>599</v>
      </c>
      <c r="D1478" s="97" t="s">
        <v>785</v>
      </c>
      <c r="E1478" s="103" t="s">
        <v>786</v>
      </c>
      <c r="F1478" s="103">
        <v>2021</v>
      </c>
      <c r="G1478" s="103">
        <v>2021</v>
      </c>
      <c r="H1478" s="2" t="s">
        <v>297</v>
      </c>
      <c r="I1478" s="28">
        <f>I1479+I1480+I1481+I1482</f>
        <v>55.9</v>
      </c>
      <c r="J1478" s="28">
        <f>J1479+J1480+J1481+J1482</f>
        <v>0</v>
      </c>
      <c r="K1478" s="28">
        <f>K1479+K1480+K1481+K1482</f>
        <v>0</v>
      </c>
    </row>
    <row r="1479" spans="3:11" s="34" customFormat="1" ht="15" customHeight="1" x14ac:dyDescent="0.25">
      <c r="C1479" s="125"/>
      <c r="D1479" s="98"/>
      <c r="E1479" s="104"/>
      <c r="F1479" s="104"/>
      <c r="G1479" s="104"/>
      <c r="H1479" s="2" t="s">
        <v>298</v>
      </c>
      <c r="I1479" s="28">
        <v>55.9</v>
      </c>
      <c r="J1479" s="28">
        <v>0</v>
      </c>
      <c r="K1479" s="28">
        <v>0</v>
      </c>
    </row>
    <row r="1480" spans="3:11" s="34" customFormat="1" ht="15" customHeight="1" x14ac:dyDescent="0.25">
      <c r="C1480" s="125"/>
      <c r="D1480" s="98"/>
      <c r="E1480" s="104"/>
      <c r="F1480" s="104"/>
      <c r="G1480" s="104"/>
      <c r="H1480" s="2" t="s">
        <v>299</v>
      </c>
      <c r="I1480" s="28">
        <v>0</v>
      </c>
      <c r="J1480" s="28">
        <v>0</v>
      </c>
      <c r="K1480" s="28">
        <v>0</v>
      </c>
    </row>
    <row r="1481" spans="3:11" s="34" customFormat="1" ht="15" customHeight="1" x14ac:dyDescent="0.25">
      <c r="C1481" s="125"/>
      <c r="D1481" s="98"/>
      <c r="E1481" s="104"/>
      <c r="F1481" s="104"/>
      <c r="G1481" s="104"/>
      <c r="H1481" s="2" t="s">
        <v>300</v>
      </c>
      <c r="I1481" s="28">
        <v>0</v>
      </c>
      <c r="J1481" s="28">
        <v>0</v>
      </c>
      <c r="K1481" s="28">
        <v>0</v>
      </c>
    </row>
    <row r="1482" spans="3:11" s="34" customFormat="1" ht="15.75" customHeight="1" x14ac:dyDescent="0.25">
      <c r="C1482" s="126"/>
      <c r="D1482" s="99"/>
      <c r="E1482" s="105"/>
      <c r="F1482" s="105"/>
      <c r="G1482" s="105"/>
      <c r="H1482" s="2" t="s">
        <v>190</v>
      </c>
      <c r="I1482" s="28">
        <v>0</v>
      </c>
      <c r="J1482" s="28">
        <v>0</v>
      </c>
      <c r="K1482" s="28">
        <v>0</v>
      </c>
    </row>
    <row r="1483" spans="3:11" s="34" customFormat="1" ht="16.5" customHeight="1" x14ac:dyDescent="0.25">
      <c r="C1483" s="124" t="s">
        <v>600</v>
      </c>
      <c r="D1483" s="97" t="s">
        <v>793</v>
      </c>
      <c r="E1483" s="103" t="s">
        <v>762</v>
      </c>
      <c r="F1483" s="103">
        <v>2021</v>
      </c>
      <c r="G1483" s="103">
        <v>2021</v>
      </c>
      <c r="H1483" s="2" t="s">
        <v>297</v>
      </c>
      <c r="I1483" s="28">
        <f t="shared" ref="I1483:K1483" si="131">I1484+I1485+I1486+I1487</f>
        <v>50.6</v>
      </c>
      <c r="J1483" s="28">
        <f t="shared" si="131"/>
        <v>0</v>
      </c>
      <c r="K1483" s="28">
        <f t="shared" si="131"/>
        <v>0</v>
      </c>
    </row>
    <row r="1484" spans="3:11" s="34" customFormat="1" ht="17.25" customHeight="1" x14ac:dyDescent="0.25">
      <c r="C1484" s="125"/>
      <c r="D1484" s="98"/>
      <c r="E1484" s="104"/>
      <c r="F1484" s="104"/>
      <c r="G1484" s="104"/>
      <c r="H1484" s="2" t="s">
        <v>298</v>
      </c>
      <c r="I1484" s="28">
        <v>50.6</v>
      </c>
      <c r="J1484" s="28">
        <v>0</v>
      </c>
      <c r="K1484" s="28">
        <v>0</v>
      </c>
    </row>
    <row r="1485" spans="3:11" s="34" customFormat="1" ht="18" customHeight="1" x14ac:dyDescent="0.25">
      <c r="C1485" s="125"/>
      <c r="D1485" s="98"/>
      <c r="E1485" s="104"/>
      <c r="F1485" s="104"/>
      <c r="G1485" s="104"/>
      <c r="H1485" s="2" t="s">
        <v>299</v>
      </c>
      <c r="I1485" s="28">
        <v>0</v>
      </c>
      <c r="J1485" s="28">
        <v>0</v>
      </c>
      <c r="K1485" s="28">
        <v>0</v>
      </c>
    </row>
    <row r="1486" spans="3:11" s="34" customFormat="1" ht="18" customHeight="1" x14ac:dyDescent="0.25">
      <c r="C1486" s="125"/>
      <c r="D1486" s="98"/>
      <c r="E1486" s="104"/>
      <c r="F1486" s="104"/>
      <c r="G1486" s="104"/>
      <c r="H1486" s="2" t="s">
        <v>300</v>
      </c>
      <c r="I1486" s="28">
        <v>0</v>
      </c>
      <c r="J1486" s="28">
        <v>0</v>
      </c>
      <c r="K1486" s="28">
        <v>0</v>
      </c>
    </row>
    <row r="1487" spans="3:11" s="34" customFormat="1" ht="20.25" customHeight="1" x14ac:dyDescent="0.25">
      <c r="C1487" s="126"/>
      <c r="D1487" s="99"/>
      <c r="E1487" s="105"/>
      <c r="F1487" s="105"/>
      <c r="G1487" s="105"/>
      <c r="H1487" s="2" t="s">
        <v>190</v>
      </c>
      <c r="I1487" s="28">
        <v>0</v>
      </c>
      <c r="J1487" s="28">
        <v>0</v>
      </c>
      <c r="K1487" s="28">
        <v>0</v>
      </c>
    </row>
    <row r="1488" spans="3:11" s="34" customFormat="1" ht="18" customHeight="1" x14ac:dyDescent="0.25">
      <c r="C1488" s="124" t="s">
        <v>601</v>
      </c>
      <c r="D1488" s="97" t="s">
        <v>794</v>
      </c>
      <c r="E1488" s="103" t="s">
        <v>763</v>
      </c>
      <c r="F1488" s="103">
        <v>2021</v>
      </c>
      <c r="G1488" s="103">
        <v>2021</v>
      </c>
      <c r="H1488" s="2" t="s">
        <v>297</v>
      </c>
      <c r="I1488" s="28">
        <f t="shared" ref="I1488:K1488" si="132">I1489+I1490+I1491+I1492</f>
        <v>50.5</v>
      </c>
      <c r="J1488" s="28">
        <f t="shared" si="132"/>
        <v>0</v>
      </c>
      <c r="K1488" s="28">
        <f t="shared" si="132"/>
        <v>0</v>
      </c>
    </row>
    <row r="1489" spans="3:11" s="34" customFormat="1" ht="17.25" customHeight="1" x14ac:dyDescent="0.25">
      <c r="C1489" s="125"/>
      <c r="D1489" s="98"/>
      <c r="E1489" s="104"/>
      <c r="F1489" s="104"/>
      <c r="G1489" s="104"/>
      <c r="H1489" s="2" t="s">
        <v>298</v>
      </c>
      <c r="I1489" s="28">
        <v>50.5</v>
      </c>
      <c r="J1489" s="28">
        <v>0</v>
      </c>
      <c r="K1489" s="28">
        <v>0</v>
      </c>
    </row>
    <row r="1490" spans="3:11" s="34" customFormat="1" ht="15.75" customHeight="1" x14ac:dyDescent="0.25">
      <c r="C1490" s="125"/>
      <c r="D1490" s="98"/>
      <c r="E1490" s="104"/>
      <c r="F1490" s="104"/>
      <c r="G1490" s="104"/>
      <c r="H1490" s="2" t="s">
        <v>299</v>
      </c>
      <c r="I1490" s="28">
        <v>0</v>
      </c>
      <c r="J1490" s="28">
        <v>0</v>
      </c>
      <c r="K1490" s="28">
        <v>0</v>
      </c>
    </row>
    <row r="1491" spans="3:11" s="34" customFormat="1" ht="18" customHeight="1" x14ac:dyDescent="0.25">
      <c r="C1491" s="125"/>
      <c r="D1491" s="98"/>
      <c r="E1491" s="104"/>
      <c r="F1491" s="104"/>
      <c r="G1491" s="104"/>
      <c r="H1491" s="2" t="s">
        <v>300</v>
      </c>
      <c r="I1491" s="28">
        <v>0</v>
      </c>
      <c r="J1491" s="28">
        <v>0</v>
      </c>
      <c r="K1491" s="28">
        <v>0</v>
      </c>
    </row>
    <row r="1492" spans="3:11" s="34" customFormat="1" ht="17.25" customHeight="1" x14ac:dyDescent="0.25">
      <c r="C1492" s="126"/>
      <c r="D1492" s="99"/>
      <c r="E1492" s="105"/>
      <c r="F1492" s="105"/>
      <c r="G1492" s="105"/>
      <c r="H1492" s="2" t="s">
        <v>190</v>
      </c>
      <c r="I1492" s="28">
        <v>0</v>
      </c>
      <c r="J1492" s="28">
        <v>0</v>
      </c>
      <c r="K1492" s="28">
        <v>0</v>
      </c>
    </row>
    <row r="1493" spans="3:11" s="34" customFormat="1" ht="17.25" customHeight="1" x14ac:dyDescent="0.25">
      <c r="C1493" s="124" t="s">
        <v>602</v>
      </c>
      <c r="D1493" s="97" t="s">
        <v>795</v>
      </c>
      <c r="E1493" s="103" t="s">
        <v>787</v>
      </c>
      <c r="F1493" s="103">
        <v>2021</v>
      </c>
      <c r="G1493" s="103">
        <v>2021</v>
      </c>
      <c r="H1493" s="2" t="s">
        <v>297</v>
      </c>
      <c r="I1493" s="28">
        <f t="shared" ref="I1493:K1493" si="133">I1494+I1495+I1496+I1497</f>
        <v>86.9</v>
      </c>
      <c r="J1493" s="28">
        <f t="shared" si="133"/>
        <v>0</v>
      </c>
      <c r="K1493" s="28">
        <f t="shared" si="133"/>
        <v>0</v>
      </c>
    </row>
    <row r="1494" spans="3:11" s="34" customFormat="1" ht="17.25" customHeight="1" x14ac:dyDescent="0.25">
      <c r="C1494" s="125"/>
      <c r="D1494" s="98"/>
      <c r="E1494" s="104"/>
      <c r="F1494" s="104"/>
      <c r="G1494" s="104"/>
      <c r="H1494" s="2" t="s">
        <v>298</v>
      </c>
      <c r="I1494" s="28">
        <v>86.9</v>
      </c>
      <c r="J1494" s="28">
        <v>0</v>
      </c>
      <c r="K1494" s="28">
        <v>0</v>
      </c>
    </row>
    <row r="1495" spans="3:11" s="34" customFormat="1" ht="17.25" customHeight="1" x14ac:dyDescent="0.25">
      <c r="C1495" s="125"/>
      <c r="D1495" s="98"/>
      <c r="E1495" s="104"/>
      <c r="F1495" s="104"/>
      <c r="G1495" s="104"/>
      <c r="H1495" s="2" t="s">
        <v>299</v>
      </c>
      <c r="I1495" s="28">
        <v>0</v>
      </c>
      <c r="J1495" s="28">
        <v>0</v>
      </c>
      <c r="K1495" s="28">
        <v>0</v>
      </c>
    </row>
    <row r="1496" spans="3:11" s="34" customFormat="1" ht="17.25" customHeight="1" x14ac:dyDescent="0.25">
      <c r="C1496" s="125"/>
      <c r="D1496" s="98"/>
      <c r="E1496" s="104"/>
      <c r="F1496" s="104"/>
      <c r="G1496" s="104"/>
      <c r="H1496" s="2" t="s">
        <v>300</v>
      </c>
      <c r="I1496" s="28">
        <v>0</v>
      </c>
      <c r="J1496" s="28">
        <v>0</v>
      </c>
      <c r="K1496" s="28">
        <v>0</v>
      </c>
    </row>
    <row r="1497" spans="3:11" s="34" customFormat="1" ht="17.25" customHeight="1" x14ac:dyDescent="0.25">
      <c r="C1497" s="126"/>
      <c r="D1497" s="99"/>
      <c r="E1497" s="105"/>
      <c r="F1497" s="105"/>
      <c r="G1497" s="105"/>
      <c r="H1497" s="2" t="s">
        <v>190</v>
      </c>
      <c r="I1497" s="28">
        <v>0</v>
      </c>
      <c r="J1497" s="28">
        <v>0</v>
      </c>
      <c r="K1497" s="28">
        <v>0</v>
      </c>
    </row>
    <row r="1498" spans="3:11" s="34" customFormat="1" ht="18" customHeight="1" x14ac:dyDescent="0.25">
      <c r="C1498" s="124" t="s">
        <v>603</v>
      </c>
      <c r="D1498" s="97" t="s">
        <v>796</v>
      </c>
      <c r="E1498" s="103" t="s">
        <v>787</v>
      </c>
      <c r="F1498" s="103">
        <v>2022</v>
      </c>
      <c r="G1498" s="103">
        <v>2022</v>
      </c>
      <c r="H1498" s="2" t="s">
        <v>297</v>
      </c>
      <c r="I1498" s="28">
        <f t="shared" ref="I1498:K1498" si="134">I1499+I1500+I1501+I1502</f>
        <v>0</v>
      </c>
      <c r="J1498" s="28">
        <f t="shared" si="134"/>
        <v>1700</v>
      </c>
      <c r="K1498" s="28">
        <f t="shared" si="134"/>
        <v>0</v>
      </c>
    </row>
    <row r="1499" spans="3:11" s="34" customFormat="1" ht="16.5" customHeight="1" x14ac:dyDescent="0.25">
      <c r="C1499" s="125"/>
      <c r="D1499" s="98"/>
      <c r="E1499" s="104"/>
      <c r="F1499" s="104"/>
      <c r="G1499" s="104"/>
      <c r="H1499" s="2" t="s">
        <v>298</v>
      </c>
      <c r="I1499" s="28">
        <v>0</v>
      </c>
      <c r="J1499" s="28">
        <v>1700</v>
      </c>
      <c r="K1499" s="28">
        <v>0</v>
      </c>
    </row>
    <row r="1500" spans="3:11" s="34" customFormat="1" ht="16.5" customHeight="1" x14ac:dyDescent="0.25">
      <c r="C1500" s="125"/>
      <c r="D1500" s="98"/>
      <c r="E1500" s="104"/>
      <c r="F1500" s="104"/>
      <c r="G1500" s="104"/>
      <c r="H1500" s="2" t="s">
        <v>299</v>
      </c>
      <c r="I1500" s="28">
        <v>0</v>
      </c>
      <c r="J1500" s="28">
        <v>0</v>
      </c>
      <c r="K1500" s="28">
        <v>0</v>
      </c>
    </row>
    <row r="1501" spans="3:11" s="34" customFormat="1" ht="20.25" customHeight="1" x14ac:dyDescent="0.25">
      <c r="C1501" s="125"/>
      <c r="D1501" s="98"/>
      <c r="E1501" s="104"/>
      <c r="F1501" s="104"/>
      <c r="G1501" s="104"/>
      <c r="H1501" s="2" t="s">
        <v>300</v>
      </c>
      <c r="I1501" s="28">
        <v>0</v>
      </c>
      <c r="J1501" s="28">
        <v>0</v>
      </c>
      <c r="K1501" s="28">
        <v>0</v>
      </c>
    </row>
    <row r="1502" spans="3:11" s="34" customFormat="1" ht="17.25" customHeight="1" x14ac:dyDescent="0.25">
      <c r="C1502" s="126"/>
      <c r="D1502" s="99"/>
      <c r="E1502" s="105"/>
      <c r="F1502" s="105"/>
      <c r="G1502" s="105"/>
      <c r="H1502" s="2" t="s">
        <v>190</v>
      </c>
      <c r="I1502" s="28">
        <v>0</v>
      </c>
      <c r="J1502" s="28">
        <v>0</v>
      </c>
      <c r="K1502" s="28">
        <v>0</v>
      </c>
    </row>
    <row r="1503" spans="3:11" s="34" customFormat="1" ht="17.25" customHeight="1" x14ac:dyDescent="0.25">
      <c r="C1503" s="124" t="s">
        <v>758</v>
      </c>
      <c r="D1503" s="97" t="s">
        <v>797</v>
      </c>
      <c r="E1503" s="103" t="s">
        <v>779</v>
      </c>
      <c r="F1503" s="103">
        <v>2021</v>
      </c>
      <c r="G1503" s="103">
        <v>2022</v>
      </c>
      <c r="H1503" s="2" t="s">
        <v>297</v>
      </c>
      <c r="I1503" s="28">
        <f t="shared" ref="I1503:K1503" si="135">I1504+I1505+I1506+I1507</f>
        <v>6800.5</v>
      </c>
      <c r="J1503" s="28">
        <f t="shared" si="135"/>
        <v>700</v>
      </c>
      <c r="K1503" s="28">
        <f t="shared" si="135"/>
        <v>0</v>
      </c>
    </row>
    <row r="1504" spans="3:11" s="34" customFormat="1" ht="17.25" customHeight="1" x14ac:dyDescent="0.25">
      <c r="C1504" s="125"/>
      <c r="D1504" s="98"/>
      <c r="E1504" s="104"/>
      <c r="F1504" s="104"/>
      <c r="G1504" s="104"/>
      <c r="H1504" s="2" t="s">
        <v>298</v>
      </c>
      <c r="I1504" s="28">
        <v>6800.5</v>
      </c>
      <c r="J1504" s="28">
        <v>700</v>
      </c>
      <c r="K1504" s="28">
        <v>0</v>
      </c>
    </row>
    <row r="1505" spans="3:11" s="34" customFormat="1" ht="17.25" customHeight="1" x14ac:dyDescent="0.25">
      <c r="C1505" s="125"/>
      <c r="D1505" s="98"/>
      <c r="E1505" s="104"/>
      <c r="F1505" s="104"/>
      <c r="G1505" s="104"/>
      <c r="H1505" s="2" t="s">
        <v>299</v>
      </c>
      <c r="I1505" s="28">
        <v>0</v>
      </c>
      <c r="J1505" s="28">
        <v>0</v>
      </c>
      <c r="K1505" s="28">
        <v>0</v>
      </c>
    </row>
    <row r="1506" spans="3:11" s="34" customFormat="1" ht="17.25" customHeight="1" x14ac:dyDescent="0.25">
      <c r="C1506" s="125"/>
      <c r="D1506" s="98"/>
      <c r="E1506" s="104"/>
      <c r="F1506" s="104"/>
      <c r="G1506" s="104"/>
      <c r="H1506" s="2" t="s">
        <v>300</v>
      </c>
      <c r="I1506" s="28">
        <v>0</v>
      </c>
      <c r="J1506" s="28">
        <v>0</v>
      </c>
      <c r="K1506" s="28">
        <v>0</v>
      </c>
    </row>
    <row r="1507" spans="3:11" s="34" customFormat="1" ht="17.25" customHeight="1" x14ac:dyDescent="0.25">
      <c r="C1507" s="126"/>
      <c r="D1507" s="99"/>
      <c r="E1507" s="105"/>
      <c r="F1507" s="105"/>
      <c r="G1507" s="105"/>
      <c r="H1507" s="2" t="s">
        <v>190</v>
      </c>
      <c r="I1507" s="28">
        <v>0</v>
      </c>
      <c r="J1507" s="28">
        <v>0</v>
      </c>
      <c r="K1507" s="28">
        <v>0</v>
      </c>
    </row>
    <row r="1508" spans="3:11" s="34" customFormat="1" ht="16.5" customHeight="1" x14ac:dyDescent="0.25">
      <c r="C1508" s="124" t="s">
        <v>798</v>
      </c>
      <c r="D1508" s="97" t="s">
        <v>806</v>
      </c>
      <c r="E1508" s="103" t="s">
        <v>780</v>
      </c>
      <c r="F1508" s="103">
        <v>2021</v>
      </c>
      <c r="G1508" s="103">
        <v>2021</v>
      </c>
      <c r="H1508" s="2" t="s">
        <v>297</v>
      </c>
      <c r="I1508" s="28">
        <f t="shared" ref="I1508:K1508" si="136">I1509+I1510+I1511+I1512</f>
        <v>1029</v>
      </c>
      <c r="J1508" s="28">
        <f t="shared" si="136"/>
        <v>0</v>
      </c>
      <c r="K1508" s="28">
        <f t="shared" si="136"/>
        <v>0</v>
      </c>
    </row>
    <row r="1509" spans="3:11" s="34" customFormat="1" ht="18" customHeight="1" x14ac:dyDescent="0.25">
      <c r="C1509" s="125"/>
      <c r="D1509" s="98"/>
      <c r="E1509" s="104"/>
      <c r="F1509" s="104"/>
      <c r="G1509" s="104"/>
      <c r="H1509" s="2" t="s">
        <v>298</v>
      </c>
      <c r="I1509" s="28">
        <v>1029</v>
      </c>
      <c r="J1509" s="28">
        <v>0</v>
      </c>
      <c r="K1509" s="28">
        <v>0</v>
      </c>
    </row>
    <row r="1510" spans="3:11" s="34" customFormat="1" ht="17.25" customHeight="1" x14ac:dyDescent="0.25">
      <c r="C1510" s="125"/>
      <c r="D1510" s="98"/>
      <c r="E1510" s="104"/>
      <c r="F1510" s="104"/>
      <c r="G1510" s="104"/>
      <c r="H1510" s="2" t="s">
        <v>299</v>
      </c>
      <c r="I1510" s="28">
        <v>0</v>
      </c>
      <c r="J1510" s="28">
        <v>0</v>
      </c>
      <c r="K1510" s="28">
        <v>0</v>
      </c>
    </row>
    <row r="1511" spans="3:11" s="34" customFormat="1" ht="21.75" customHeight="1" x14ac:dyDescent="0.25">
      <c r="C1511" s="125"/>
      <c r="D1511" s="98"/>
      <c r="E1511" s="104"/>
      <c r="F1511" s="104"/>
      <c r="G1511" s="104"/>
      <c r="H1511" s="2" t="s">
        <v>300</v>
      </c>
      <c r="I1511" s="28">
        <v>0</v>
      </c>
      <c r="J1511" s="28">
        <v>0</v>
      </c>
      <c r="K1511" s="28">
        <v>0</v>
      </c>
    </row>
    <row r="1512" spans="3:11" s="34" customFormat="1" ht="18" customHeight="1" x14ac:dyDescent="0.25">
      <c r="C1512" s="126"/>
      <c r="D1512" s="99"/>
      <c r="E1512" s="105"/>
      <c r="F1512" s="105"/>
      <c r="G1512" s="105"/>
      <c r="H1512" s="2" t="s">
        <v>190</v>
      </c>
      <c r="I1512" s="28">
        <v>0</v>
      </c>
      <c r="J1512" s="28">
        <v>0</v>
      </c>
      <c r="K1512" s="28">
        <v>0</v>
      </c>
    </row>
    <row r="1513" spans="3:11" s="34" customFormat="1" ht="16.5" customHeight="1" x14ac:dyDescent="0.25">
      <c r="C1513" s="124" t="s">
        <v>799</v>
      </c>
      <c r="D1513" s="97" t="s">
        <v>807</v>
      </c>
      <c r="E1513" s="103" t="s">
        <v>780</v>
      </c>
      <c r="F1513" s="103">
        <v>2022</v>
      </c>
      <c r="G1513" s="103">
        <v>2022</v>
      </c>
      <c r="H1513" s="2" t="s">
        <v>297</v>
      </c>
      <c r="I1513" s="28">
        <f t="shared" ref="I1513:K1513" si="137">I1514+I1515+I1516+I1517</f>
        <v>0</v>
      </c>
      <c r="J1513" s="28">
        <f t="shared" si="137"/>
        <v>50</v>
      </c>
      <c r="K1513" s="28">
        <f t="shared" si="137"/>
        <v>0</v>
      </c>
    </row>
    <row r="1514" spans="3:11" s="34" customFormat="1" ht="20.25" customHeight="1" x14ac:dyDescent="0.25">
      <c r="C1514" s="125"/>
      <c r="D1514" s="98"/>
      <c r="E1514" s="104"/>
      <c r="F1514" s="104"/>
      <c r="G1514" s="104"/>
      <c r="H1514" s="2" t="s">
        <v>298</v>
      </c>
      <c r="I1514" s="28">
        <v>0</v>
      </c>
      <c r="J1514" s="28">
        <v>50</v>
      </c>
      <c r="K1514" s="28">
        <v>0</v>
      </c>
    </row>
    <row r="1515" spans="3:11" s="34" customFormat="1" ht="17.25" customHeight="1" x14ac:dyDescent="0.25">
      <c r="C1515" s="125"/>
      <c r="D1515" s="98"/>
      <c r="E1515" s="104"/>
      <c r="F1515" s="104"/>
      <c r="G1515" s="104"/>
      <c r="H1515" s="2" t="s">
        <v>299</v>
      </c>
      <c r="I1515" s="28">
        <v>0</v>
      </c>
      <c r="J1515" s="28">
        <v>0</v>
      </c>
      <c r="K1515" s="28">
        <v>0</v>
      </c>
    </row>
    <row r="1516" spans="3:11" s="34" customFormat="1" ht="15.75" customHeight="1" x14ac:dyDescent="0.25">
      <c r="C1516" s="125"/>
      <c r="D1516" s="98"/>
      <c r="E1516" s="104"/>
      <c r="F1516" s="104"/>
      <c r="G1516" s="104"/>
      <c r="H1516" s="2" t="s">
        <v>300</v>
      </c>
      <c r="I1516" s="28">
        <v>0</v>
      </c>
      <c r="J1516" s="28">
        <v>0</v>
      </c>
      <c r="K1516" s="28">
        <v>0</v>
      </c>
    </row>
    <row r="1517" spans="3:11" s="34" customFormat="1" ht="17.25" customHeight="1" x14ac:dyDescent="0.25">
      <c r="C1517" s="126"/>
      <c r="D1517" s="99"/>
      <c r="E1517" s="105"/>
      <c r="F1517" s="105"/>
      <c r="G1517" s="105"/>
      <c r="H1517" s="2" t="s">
        <v>190</v>
      </c>
      <c r="I1517" s="28">
        <v>0</v>
      </c>
      <c r="J1517" s="28">
        <v>0</v>
      </c>
      <c r="K1517" s="28">
        <v>0</v>
      </c>
    </row>
    <row r="1518" spans="3:11" s="34" customFormat="1" ht="21" customHeight="1" x14ac:dyDescent="0.25">
      <c r="C1518" s="124" t="s">
        <v>800</v>
      </c>
      <c r="D1518" s="97" t="s">
        <v>808</v>
      </c>
      <c r="E1518" s="103" t="s">
        <v>780</v>
      </c>
      <c r="F1518" s="103">
        <v>2022</v>
      </c>
      <c r="G1518" s="103">
        <v>2022</v>
      </c>
      <c r="H1518" s="2" t="s">
        <v>297</v>
      </c>
      <c r="I1518" s="28">
        <f t="shared" ref="I1518:K1518" si="138">I1519+I1520+I1521+I1522</f>
        <v>0</v>
      </c>
      <c r="J1518" s="28">
        <f t="shared" si="138"/>
        <v>50</v>
      </c>
      <c r="K1518" s="28">
        <f t="shared" si="138"/>
        <v>0</v>
      </c>
    </row>
    <row r="1519" spans="3:11" s="34" customFormat="1" ht="16.5" customHeight="1" x14ac:dyDescent="0.25">
      <c r="C1519" s="125"/>
      <c r="D1519" s="98"/>
      <c r="E1519" s="104"/>
      <c r="F1519" s="104"/>
      <c r="G1519" s="104"/>
      <c r="H1519" s="2" t="s">
        <v>298</v>
      </c>
      <c r="I1519" s="28">
        <v>0</v>
      </c>
      <c r="J1519" s="28">
        <v>50</v>
      </c>
      <c r="K1519" s="28">
        <v>0</v>
      </c>
    </row>
    <row r="1520" spans="3:11" s="34" customFormat="1" ht="20.25" customHeight="1" x14ac:dyDescent="0.25">
      <c r="C1520" s="125"/>
      <c r="D1520" s="98"/>
      <c r="E1520" s="104"/>
      <c r="F1520" s="104"/>
      <c r="G1520" s="104"/>
      <c r="H1520" s="2" t="s">
        <v>299</v>
      </c>
      <c r="I1520" s="28">
        <v>0</v>
      </c>
      <c r="J1520" s="28">
        <v>0</v>
      </c>
      <c r="K1520" s="28">
        <v>0</v>
      </c>
    </row>
    <row r="1521" spans="3:11" s="34" customFormat="1" ht="16.5" customHeight="1" x14ac:dyDescent="0.25">
      <c r="C1521" s="125"/>
      <c r="D1521" s="98"/>
      <c r="E1521" s="104"/>
      <c r="F1521" s="104"/>
      <c r="G1521" s="104"/>
      <c r="H1521" s="2" t="s">
        <v>300</v>
      </c>
      <c r="I1521" s="28">
        <v>0</v>
      </c>
      <c r="J1521" s="28">
        <v>0</v>
      </c>
      <c r="K1521" s="28">
        <v>0</v>
      </c>
    </row>
    <row r="1522" spans="3:11" s="34" customFormat="1" ht="21" customHeight="1" x14ac:dyDescent="0.25">
      <c r="C1522" s="126"/>
      <c r="D1522" s="99"/>
      <c r="E1522" s="105"/>
      <c r="F1522" s="105"/>
      <c r="G1522" s="105"/>
      <c r="H1522" s="2" t="s">
        <v>190</v>
      </c>
      <c r="I1522" s="28">
        <v>0</v>
      </c>
      <c r="J1522" s="28">
        <v>0</v>
      </c>
      <c r="K1522" s="28">
        <v>0</v>
      </c>
    </row>
    <row r="1523" spans="3:11" s="34" customFormat="1" ht="21" customHeight="1" x14ac:dyDescent="0.25">
      <c r="C1523" s="124" t="s">
        <v>801</v>
      </c>
      <c r="D1523" s="97" t="s">
        <v>809</v>
      </c>
      <c r="E1523" s="103" t="s">
        <v>781</v>
      </c>
      <c r="F1523" s="103">
        <v>2021</v>
      </c>
      <c r="G1523" s="103">
        <v>2022</v>
      </c>
      <c r="H1523" s="2" t="s">
        <v>297</v>
      </c>
      <c r="I1523" s="28">
        <f t="shared" ref="I1523:K1523" si="139">I1524+I1525+I1526+I1527</f>
        <v>2000</v>
      </c>
      <c r="J1523" s="28">
        <f t="shared" si="139"/>
        <v>1100</v>
      </c>
      <c r="K1523" s="28">
        <f t="shared" si="139"/>
        <v>0</v>
      </c>
    </row>
    <row r="1524" spans="3:11" s="34" customFormat="1" ht="21" customHeight="1" x14ac:dyDescent="0.25">
      <c r="C1524" s="125"/>
      <c r="D1524" s="98"/>
      <c r="E1524" s="104"/>
      <c r="F1524" s="104"/>
      <c r="G1524" s="104"/>
      <c r="H1524" s="2" t="s">
        <v>298</v>
      </c>
      <c r="I1524" s="28">
        <v>2000</v>
      </c>
      <c r="J1524" s="28">
        <v>1100</v>
      </c>
      <c r="K1524" s="28">
        <v>0</v>
      </c>
    </row>
    <row r="1525" spans="3:11" s="34" customFormat="1" ht="21" customHeight="1" x14ac:dyDescent="0.25">
      <c r="C1525" s="125"/>
      <c r="D1525" s="98"/>
      <c r="E1525" s="104"/>
      <c r="F1525" s="104"/>
      <c r="G1525" s="104"/>
      <c r="H1525" s="2" t="s">
        <v>299</v>
      </c>
      <c r="I1525" s="28">
        <v>0</v>
      </c>
      <c r="J1525" s="28">
        <v>0</v>
      </c>
      <c r="K1525" s="28">
        <v>0</v>
      </c>
    </row>
    <row r="1526" spans="3:11" s="34" customFormat="1" ht="21" customHeight="1" x14ac:dyDescent="0.25">
      <c r="C1526" s="125"/>
      <c r="D1526" s="98"/>
      <c r="E1526" s="104"/>
      <c r="F1526" s="104"/>
      <c r="G1526" s="104"/>
      <c r="H1526" s="2" t="s">
        <v>300</v>
      </c>
      <c r="I1526" s="28">
        <v>0</v>
      </c>
      <c r="J1526" s="28">
        <v>0</v>
      </c>
      <c r="K1526" s="28">
        <v>0</v>
      </c>
    </row>
    <row r="1527" spans="3:11" s="34" customFormat="1" ht="21" customHeight="1" x14ac:dyDescent="0.25">
      <c r="C1527" s="126"/>
      <c r="D1527" s="99"/>
      <c r="E1527" s="105"/>
      <c r="F1527" s="105"/>
      <c r="G1527" s="105"/>
      <c r="H1527" s="2" t="s">
        <v>190</v>
      </c>
      <c r="I1527" s="28">
        <v>0</v>
      </c>
      <c r="J1527" s="28">
        <v>0</v>
      </c>
      <c r="K1527" s="28">
        <v>0</v>
      </c>
    </row>
    <row r="1528" spans="3:11" s="34" customFormat="1" ht="20.25" customHeight="1" x14ac:dyDescent="0.25">
      <c r="C1528" s="124" t="s">
        <v>802</v>
      </c>
      <c r="D1528" s="97" t="s">
        <v>810</v>
      </c>
      <c r="E1528" s="103" t="s">
        <v>782</v>
      </c>
      <c r="F1528" s="103">
        <v>2022</v>
      </c>
      <c r="G1528" s="103">
        <v>2022</v>
      </c>
      <c r="H1528" s="2" t="s">
        <v>297</v>
      </c>
      <c r="I1528" s="28">
        <f t="shared" ref="I1528:K1528" si="140">I1529+I1530+I1531+I1532</f>
        <v>0</v>
      </c>
      <c r="J1528" s="28">
        <f t="shared" si="140"/>
        <v>80</v>
      </c>
      <c r="K1528" s="28">
        <f t="shared" si="140"/>
        <v>0</v>
      </c>
    </row>
    <row r="1529" spans="3:11" s="34" customFormat="1" ht="19.5" customHeight="1" x14ac:dyDescent="0.25">
      <c r="C1529" s="125"/>
      <c r="D1529" s="98"/>
      <c r="E1529" s="104"/>
      <c r="F1529" s="104"/>
      <c r="G1529" s="104"/>
      <c r="H1529" s="2" t="s">
        <v>298</v>
      </c>
      <c r="I1529" s="28">
        <v>0</v>
      </c>
      <c r="J1529" s="28">
        <v>80</v>
      </c>
      <c r="K1529" s="28">
        <v>0</v>
      </c>
    </row>
    <row r="1530" spans="3:11" s="34" customFormat="1" ht="20.25" customHeight="1" x14ac:dyDescent="0.25">
      <c r="C1530" s="125"/>
      <c r="D1530" s="98"/>
      <c r="E1530" s="104"/>
      <c r="F1530" s="104"/>
      <c r="G1530" s="104"/>
      <c r="H1530" s="2" t="s">
        <v>299</v>
      </c>
      <c r="I1530" s="28">
        <v>0</v>
      </c>
      <c r="J1530" s="28">
        <v>0</v>
      </c>
      <c r="K1530" s="28">
        <v>0</v>
      </c>
    </row>
    <row r="1531" spans="3:11" s="34" customFormat="1" ht="18" customHeight="1" x14ac:dyDescent="0.25">
      <c r="C1531" s="125"/>
      <c r="D1531" s="98"/>
      <c r="E1531" s="104"/>
      <c r="F1531" s="104"/>
      <c r="G1531" s="104"/>
      <c r="H1531" s="2" t="s">
        <v>300</v>
      </c>
      <c r="I1531" s="28">
        <v>0</v>
      </c>
      <c r="J1531" s="28">
        <v>0</v>
      </c>
      <c r="K1531" s="28">
        <v>0</v>
      </c>
    </row>
    <row r="1532" spans="3:11" s="34" customFormat="1" ht="18" customHeight="1" x14ac:dyDescent="0.25">
      <c r="C1532" s="126"/>
      <c r="D1532" s="99"/>
      <c r="E1532" s="105"/>
      <c r="F1532" s="105"/>
      <c r="G1532" s="105"/>
      <c r="H1532" s="2" t="s">
        <v>190</v>
      </c>
      <c r="I1532" s="28">
        <v>0</v>
      </c>
      <c r="J1532" s="28">
        <v>0</v>
      </c>
      <c r="K1532" s="28">
        <v>0</v>
      </c>
    </row>
    <row r="1533" spans="3:11" s="34" customFormat="1" ht="20.25" customHeight="1" x14ac:dyDescent="0.25">
      <c r="C1533" s="124" t="s">
        <v>803</v>
      </c>
      <c r="D1533" s="97" t="s">
        <v>811</v>
      </c>
      <c r="E1533" s="103" t="s">
        <v>782</v>
      </c>
      <c r="F1533" s="103">
        <v>2022</v>
      </c>
      <c r="G1533" s="103">
        <v>2022</v>
      </c>
      <c r="H1533" s="2" t="s">
        <v>297</v>
      </c>
      <c r="I1533" s="28">
        <f t="shared" ref="I1533:K1533" si="141">I1534+I1535+I1536+I1537</f>
        <v>0</v>
      </c>
      <c r="J1533" s="28">
        <f t="shared" si="141"/>
        <v>60</v>
      </c>
      <c r="K1533" s="28">
        <f t="shared" si="141"/>
        <v>0</v>
      </c>
    </row>
    <row r="1534" spans="3:11" s="34" customFormat="1" ht="18" customHeight="1" x14ac:dyDescent="0.25">
      <c r="C1534" s="125"/>
      <c r="D1534" s="98"/>
      <c r="E1534" s="104"/>
      <c r="F1534" s="104"/>
      <c r="G1534" s="104"/>
      <c r="H1534" s="2" t="s">
        <v>298</v>
      </c>
      <c r="I1534" s="28">
        <v>0</v>
      </c>
      <c r="J1534" s="28">
        <v>60</v>
      </c>
      <c r="K1534" s="28">
        <v>0</v>
      </c>
    </row>
    <row r="1535" spans="3:11" s="34" customFormat="1" ht="21" customHeight="1" x14ac:dyDescent="0.25">
      <c r="C1535" s="125"/>
      <c r="D1535" s="98"/>
      <c r="E1535" s="104"/>
      <c r="F1535" s="104"/>
      <c r="G1535" s="104"/>
      <c r="H1535" s="2" t="s">
        <v>299</v>
      </c>
      <c r="I1535" s="28">
        <v>0</v>
      </c>
      <c r="J1535" s="28">
        <v>0</v>
      </c>
      <c r="K1535" s="28">
        <v>0</v>
      </c>
    </row>
    <row r="1536" spans="3:11" s="34" customFormat="1" ht="16.5" customHeight="1" x14ac:dyDescent="0.25">
      <c r="C1536" s="125"/>
      <c r="D1536" s="98"/>
      <c r="E1536" s="104"/>
      <c r="F1536" s="104"/>
      <c r="G1536" s="104"/>
      <c r="H1536" s="2" t="s">
        <v>300</v>
      </c>
      <c r="I1536" s="28">
        <v>0</v>
      </c>
      <c r="J1536" s="28">
        <v>0</v>
      </c>
      <c r="K1536" s="28">
        <v>0</v>
      </c>
    </row>
    <row r="1537" spans="3:11" s="34" customFormat="1" ht="21.75" customHeight="1" x14ac:dyDescent="0.25">
      <c r="C1537" s="126"/>
      <c r="D1537" s="99"/>
      <c r="E1537" s="105"/>
      <c r="F1537" s="105"/>
      <c r="G1537" s="105"/>
      <c r="H1537" s="2" t="s">
        <v>190</v>
      </c>
      <c r="I1537" s="28">
        <v>0</v>
      </c>
      <c r="J1537" s="28">
        <v>0</v>
      </c>
      <c r="K1537" s="28">
        <v>0</v>
      </c>
    </row>
    <row r="1538" spans="3:11" s="34" customFormat="1" ht="21" customHeight="1" x14ac:dyDescent="0.25">
      <c r="C1538" s="124" t="s">
        <v>804</v>
      </c>
      <c r="D1538" s="97" t="s">
        <v>812</v>
      </c>
      <c r="E1538" s="103" t="s">
        <v>788</v>
      </c>
      <c r="F1538" s="103">
        <v>2022</v>
      </c>
      <c r="G1538" s="103">
        <v>2022</v>
      </c>
      <c r="H1538" s="2" t="s">
        <v>297</v>
      </c>
      <c r="I1538" s="28">
        <f t="shared" ref="I1538:K1538" si="142">I1539+I1540+I1541+I1542</f>
        <v>0</v>
      </c>
      <c r="J1538" s="28">
        <f t="shared" si="142"/>
        <v>70</v>
      </c>
      <c r="K1538" s="28">
        <f t="shared" si="142"/>
        <v>0</v>
      </c>
    </row>
    <row r="1539" spans="3:11" s="34" customFormat="1" ht="20.25" customHeight="1" x14ac:dyDescent="0.25">
      <c r="C1539" s="125"/>
      <c r="D1539" s="98"/>
      <c r="E1539" s="104"/>
      <c r="F1539" s="104"/>
      <c r="G1539" s="104"/>
      <c r="H1539" s="2" t="s">
        <v>298</v>
      </c>
      <c r="I1539" s="28">
        <v>0</v>
      </c>
      <c r="J1539" s="28">
        <v>70</v>
      </c>
      <c r="K1539" s="28">
        <v>0</v>
      </c>
    </row>
    <row r="1540" spans="3:11" s="34" customFormat="1" ht="20.25" customHeight="1" x14ac:dyDescent="0.25">
      <c r="C1540" s="125"/>
      <c r="D1540" s="98"/>
      <c r="E1540" s="104"/>
      <c r="F1540" s="104"/>
      <c r="G1540" s="104"/>
      <c r="H1540" s="2" t="s">
        <v>299</v>
      </c>
      <c r="I1540" s="28">
        <v>0</v>
      </c>
      <c r="J1540" s="28">
        <v>0</v>
      </c>
      <c r="K1540" s="28">
        <v>0</v>
      </c>
    </row>
    <row r="1541" spans="3:11" s="34" customFormat="1" ht="19.5" customHeight="1" x14ac:dyDescent="0.25">
      <c r="C1541" s="125"/>
      <c r="D1541" s="98"/>
      <c r="E1541" s="104"/>
      <c r="F1541" s="104"/>
      <c r="G1541" s="104"/>
      <c r="H1541" s="2" t="s">
        <v>300</v>
      </c>
      <c r="I1541" s="28">
        <v>0</v>
      </c>
      <c r="J1541" s="28">
        <v>0</v>
      </c>
      <c r="K1541" s="28">
        <v>0</v>
      </c>
    </row>
    <row r="1542" spans="3:11" s="34" customFormat="1" ht="21.75" customHeight="1" x14ac:dyDescent="0.25">
      <c r="C1542" s="126"/>
      <c r="D1542" s="99"/>
      <c r="E1542" s="105"/>
      <c r="F1542" s="105"/>
      <c r="G1542" s="105"/>
      <c r="H1542" s="2" t="s">
        <v>190</v>
      </c>
      <c r="I1542" s="28">
        <v>0</v>
      </c>
      <c r="J1542" s="28">
        <v>0</v>
      </c>
      <c r="K1542" s="28">
        <v>0</v>
      </c>
    </row>
    <row r="1543" spans="3:11" s="34" customFormat="1" ht="16.5" customHeight="1" x14ac:dyDescent="0.25">
      <c r="C1543" s="124" t="s">
        <v>764</v>
      </c>
      <c r="D1543" s="97" t="s">
        <v>813</v>
      </c>
      <c r="E1543" s="103" t="s">
        <v>788</v>
      </c>
      <c r="F1543" s="103">
        <v>2022</v>
      </c>
      <c r="G1543" s="103">
        <v>2022</v>
      </c>
      <c r="H1543" s="2" t="s">
        <v>297</v>
      </c>
      <c r="I1543" s="28">
        <f t="shared" ref="I1543:K1543" si="143">I1544+I1545+I1546+I1547</f>
        <v>0</v>
      </c>
      <c r="J1543" s="28">
        <f t="shared" si="143"/>
        <v>400</v>
      </c>
      <c r="K1543" s="28">
        <f t="shared" si="143"/>
        <v>0</v>
      </c>
    </row>
    <row r="1544" spans="3:11" s="34" customFormat="1" ht="20.25" customHeight="1" x14ac:dyDescent="0.25">
      <c r="C1544" s="125"/>
      <c r="D1544" s="98"/>
      <c r="E1544" s="104"/>
      <c r="F1544" s="104"/>
      <c r="G1544" s="104"/>
      <c r="H1544" s="2" t="s">
        <v>298</v>
      </c>
      <c r="I1544" s="28">
        <v>0</v>
      </c>
      <c r="J1544" s="28">
        <v>400</v>
      </c>
      <c r="K1544" s="28">
        <v>0</v>
      </c>
    </row>
    <row r="1545" spans="3:11" s="34" customFormat="1" ht="19.5" customHeight="1" x14ac:dyDescent="0.25">
      <c r="C1545" s="125"/>
      <c r="D1545" s="98"/>
      <c r="E1545" s="104"/>
      <c r="F1545" s="104"/>
      <c r="G1545" s="104"/>
      <c r="H1545" s="2" t="s">
        <v>299</v>
      </c>
      <c r="I1545" s="28">
        <v>0</v>
      </c>
      <c r="J1545" s="28">
        <v>0</v>
      </c>
      <c r="K1545" s="28">
        <v>0</v>
      </c>
    </row>
    <row r="1546" spans="3:11" s="34" customFormat="1" ht="19.5" customHeight="1" x14ac:dyDescent="0.25">
      <c r="C1546" s="125"/>
      <c r="D1546" s="98"/>
      <c r="E1546" s="104"/>
      <c r="F1546" s="104"/>
      <c r="G1546" s="104"/>
      <c r="H1546" s="2" t="s">
        <v>300</v>
      </c>
      <c r="I1546" s="28">
        <v>0</v>
      </c>
      <c r="J1546" s="28">
        <v>0</v>
      </c>
      <c r="K1546" s="28">
        <v>0</v>
      </c>
    </row>
    <row r="1547" spans="3:11" s="34" customFormat="1" ht="20.25" customHeight="1" x14ac:dyDescent="0.25">
      <c r="C1547" s="126"/>
      <c r="D1547" s="99"/>
      <c r="E1547" s="105"/>
      <c r="F1547" s="105"/>
      <c r="G1547" s="105"/>
      <c r="H1547" s="2" t="s">
        <v>190</v>
      </c>
      <c r="I1547" s="28">
        <v>0</v>
      </c>
      <c r="J1547" s="28">
        <v>0</v>
      </c>
      <c r="K1547" s="28">
        <v>0</v>
      </c>
    </row>
    <row r="1548" spans="3:11" s="34" customFormat="1" ht="16.5" customHeight="1" x14ac:dyDescent="0.25">
      <c r="C1548" s="124" t="s">
        <v>765</v>
      </c>
      <c r="D1548" s="97" t="s">
        <v>814</v>
      </c>
      <c r="E1548" s="103" t="s">
        <v>784</v>
      </c>
      <c r="F1548" s="103">
        <v>2021</v>
      </c>
      <c r="G1548" s="103">
        <v>2022</v>
      </c>
      <c r="H1548" s="2" t="s">
        <v>297</v>
      </c>
      <c r="I1548" s="28">
        <f t="shared" ref="I1548:K1548" si="144">I1549+I1550+I1551+I1552</f>
        <v>850</v>
      </c>
      <c r="J1548" s="28">
        <f t="shared" si="144"/>
        <v>55.1</v>
      </c>
      <c r="K1548" s="28">
        <f t="shared" si="144"/>
        <v>0</v>
      </c>
    </row>
    <row r="1549" spans="3:11" s="34" customFormat="1" ht="20.25" customHeight="1" x14ac:dyDescent="0.25">
      <c r="C1549" s="125"/>
      <c r="D1549" s="98"/>
      <c r="E1549" s="104"/>
      <c r="F1549" s="104"/>
      <c r="G1549" s="104"/>
      <c r="H1549" s="2" t="s">
        <v>298</v>
      </c>
      <c r="I1549" s="28">
        <v>850</v>
      </c>
      <c r="J1549" s="28">
        <v>55.1</v>
      </c>
      <c r="K1549" s="28">
        <v>0</v>
      </c>
    </row>
    <row r="1550" spans="3:11" s="34" customFormat="1" ht="20.25" customHeight="1" x14ac:dyDescent="0.25">
      <c r="C1550" s="125"/>
      <c r="D1550" s="98"/>
      <c r="E1550" s="104"/>
      <c r="F1550" s="104"/>
      <c r="G1550" s="104"/>
      <c r="H1550" s="2" t="s">
        <v>299</v>
      </c>
      <c r="I1550" s="28">
        <v>0</v>
      </c>
      <c r="J1550" s="28">
        <v>0</v>
      </c>
      <c r="K1550" s="28">
        <v>0</v>
      </c>
    </row>
    <row r="1551" spans="3:11" s="34" customFormat="1" ht="19.5" customHeight="1" x14ac:dyDescent="0.25">
      <c r="C1551" s="125"/>
      <c r="D1551" s="98"/>
      <c r="E1551" s="104"/>
      <c r="F1551" s="104"/>
      <c r="G1551" s="104"/>
      <c r="H1551" s="2" t="s">
        <v>300</v>
      </c>
      <c r="I1551" s="28">
        <v>0</v>
      </c>
      <c r="J1551" s="28">
        <v>0</v>
      </c>
      <c r="K1551" s="28">
        <v>0</v>
      </c>
    </row>
    <row r="1552" spans="3:11" s="34" customFormat="1" ht="17.25" customHeight="1" x14ac:dyDescent="0.25">
      <c r="C1552" s="126"/>
      <c r="D1552" s="99"/>
      <c r="E1552" s="105"/>
      <c r="F1552" s="105"/>
      <c r="G1552" s="105"/>
      <c r="H1552" s="2" t="s">
        <v>190</v>
      </c>
      <c r="I1552" s="28">
        <v>0</v>
      </c>
      <c r="J1552" s="28">
        <v>0</v>
      </c>
      <c r="K1552" s="28">
        <v>0</v>
      </c>
    </row>
    <row r="1553" spans="3:11" s="34" customFormat="1" ht="18" customHeight="1" x14ac:dyDescent="0.25">
      <c r="C1553" s="124" t="s">
        <v>766</v>
      </c>
      <c r="D1553" s="97" t="s">
        <v>815</v>
      </c>
      <c r="E1553" s="103" t="s">
        <v>789</v>
      </c>
      <c r="F1553" s="103">
        <v>2021</v>
      </c>
      <c r="G1553" s="103">
        <v>2022</v>
      </c>
      <c r="H1553" s="2" t="s">
        <v>297</v>
      </c>
      <c r="I1553" s="28">
        <f t="shared" ref="I1553:K1553" si="145">I1554+I1555+I1556+I1557</f>
        <v>37.799999999999997</v>
      </c>
      <c r="J1553" s="28">
        <f t="shared" si="145"/>
        <v>150</v>
      </c>
      <c r="K1553" s="28">
        <f t="shared" si="145"/>
        <v>0</v>
      </c>
    </row>
    <row r="1554" spans="3:11" s="34" customFormat="1" ht="17.25" customHeight="1" x14ac:dyDescent="0.25">
      <c r="C1554" s="125"/>
      <c r="D1554" s="98"/>
      <c r="E1554" s="104"/>
      <c r="F1554" s="104"/>
      <c r="G1554" s="104"/>
      <c r="H1554" s="2" t="s">
        <v>298</v>
      </c>
      <c r="I1554" s="28">
        <v>37.799999999999997</v>
      </c>
      <c r="J1554" s="28">
        <v>150</v>
      </c>
      <c r="K1554" s="28">
        <v>0</v>
      </c>
    </row>
    <row r="1555" spans="3:11" s="34" customFormat="1" ht="16.5" customHeight="1" x14ac:dyDescent="0.25">
      <c r="C1555" s="125"/>
      <c r="D1555" s="98"/>
      <c r="E1555" s="104"/>
      <c r="F1555" s="104"/>
      <c r="G1555" s="104"/>
      <c r="H1555" s="2" t="s">
        <v>299</v>
      </c>
      <c r="I1555" s="28">
        <v>0</v>
      </c>
      <c r="J1555" s="28">
        <v>0</v>
      </c>
      <c r="K1555" s="28">
        <v>0</v>
      </c>
    </row>
    <row r="1556" spans="3:11" s="34" customFormat="1" ht="18" customHeight="1" x14ac:dyDescent="0.25">
      <c r="C1556" s="125"/>
      <c r="D1556" s="98"/>
      <c r="E1556" s="104"/>
      <c r="F1556" s="104"/>
      <c r="G1556" s="104"/>
      <c r="H1556" s="2" t="s">
        <v>300</v>
      </c>
      <c r="I1556" s="28">
        <v>0</v>
      </c>
      <c r="J1556" s="28">
        <v>0</v>
      </c>
      <c r="K1556" s="28">
        <v>0</v>
      </c>
    </row>
    <row r="1557" spans="3:11" s="34" customFormat="1" ht="19.5" customHeight="1" x14ac:dyDescent="0.25">
      <c r="C1557" s="126"/>
      <c r="D1557" s="99"/>
      <c r="E1557" s="105"/>
      <c r="F1557" s="105"/>
      <c r="G1557" s="105"/>
      <c r="H1557" s="2" t="s">
        <v>190</v>
      </c>
      <c r="I1557" s="28">
        <v>0</v>
      </c>
      <c r="J1557" s="28">
        <v>0</v>
      </c>
      <c r="K1557" s="28">
        <v>0</v>
      </c>
    </row>
    <row r="1558" spans="3:11" s="34" customFormat="1" ht="21" customHeight="1" x14ac:dyDescent="0.25">
      <c r="C1558" s="124" t="s">
        <v>767</v>
      </c>
      <c r="D1558" s="97" t="s">
        <v>911</v>
      </c>
      <c r="E1558" s="103" t="s">
        <v>778</v>
      </c>
      <c r="F1558" s="103">
        <v>2021</v>
      </c>
      <c r="G1558" s="103">
        <v>2021</v>
      </c>
      <c r="H1558" s="2" t="s">
        <v>297</v>
      </c>
      <c r="I1558" s="28">
        <f t="shared" ref="I1558:K1558" si="146">I1559+I1560+I1561+I1562</f>
        <v>14176</v>
      </c>
      <c r="J1558" s="28">
        <f t="shared" si="146"/>
        <v>0</v>
      </c>
      <c r="K1558" s="28">
        <f t="shared" si="146"/>
        <v>0</v>
      </c>
    </row>
    <row r="1559" spans="3:11" s="34" customFormat="1" ht="19.5" customHeight="1" x14ac:dyDescent="0.25">
      <c r="C1559" s="125"/>
      <c r="D1559" s="98"/>
      <c r="E1559" s="104"/>
      <c r="F1559" s="104"/>
      <c r="G1559" s="104"/>
      <c r="H1559" s="2" t="s">
        <v>298</v>
      </c>
      <c r="I1559" s="28">
        <v>14176</v>
      </c>
      <c r="J1559" s="28">
        <v>0</v>
      </c>
      <c r="K1559" s="28">
        <v>0</v>
      </c>
    </row>
    <row r="1560" spans="3:11" s="34" customFormat="1" ht="19.5" customHeight="1" x14ac:dyDescent="0.25">
      <c r="C1560" s="125"/>
      <c r="D1560" s="98"/>
      <c r="E1560" s="104"/>
      <c r="F1560" s="104"/>
      <c r="G1560" s="104"/>
      <c r="H1560" s="2" t="s">
        <v>299</v>
      </c>
      <c r="I1560" s="28">
        <v>0</v>
      </c>
      <c r="J1560" s="28">
        <v>0</v>
      </c>
      <c r="K1560" s="28">
        <v>0</v>
      </c>
    </row>
    <row r="1561" spans="3:11" s="34" customFormat="1" ht="19.5" customHeight="1" x14ac:dyDescent="0.25">
      <c r="C1561" s="125"/>
      <c r="D1561" s="98"/>
      <c r="E1561" s="104"/>
      <c r="F1561" s="104"/>
      <c r="G1561" s="104"/>
      <c r="H1561" s="2" t="s">
        <v>300</v>
      </c>
      <c r="I1561" s="28">
        <v>0</v>
      </c>
      <c r="J1561" s="28">
        <v>0</v>
      </c>
      <c r="K1561" s="28">
        <v>0</v>
      </c>
    </row>
    <row r="1562" spans="3:11" s="34" customFormat="1" ht="16.5" customHeight="1" x14ac:dyDescent="0.25">
      <c r="C1562" s="126"/>
      <c r="D1562" s="99"/>
      <c r="E1562" s="105"/>
      <c r="F1562" s="105"/>
      <c r="G1562" s="105"/>
      <c r="H1562" s="2" t="s">
        <v>190</v>
      </c>
      <c r="I1562" s="28">
        <v>0</v>
      </c>
      <c r="J1562" s="28">
        <v>0</v>
      </c>
      <c r="K1562" s="28">
        <v>0</v>
      </c>
    </row>
    <row r="1563" spans="3:11" s="34" customFormat="1" ht="16.5" customHeight="1" x14ac:dyDescent="0.25">
      <c r="C1563" s="124" t="s">
        <v>768</v>
      </c>
      <c r="D1563" s="97" t="s">
        <v>909</v>
      </c>
      <c r="E1563" s="103" t="s">
        <v>910</v>
      </c>
      <c r="F1563" s="103">
        <v>2021</v>
      </c>
      <c r="G1563" s="103">
        <v>2022</v>
      </c>
      <c r="H1563" s="2" t="s">
        <v>297</v>
      </c>
      <c r="I1563" s="28">
        <f t="shared" ref="I1563:K1563" si="147">I1564+I1565+I1566+I1567</f>
        <v>71.900000000000006</v>
      </c>
      <c r="J1563" s="28">
        <f t="shared" si="147"/>
        <v>40</v>
      </c>
      <c r="K1563" s="28">
        <f t="shared" si="147"/>
        <v>0</v>
      </c>
    </row>
    <row r="1564" spans="3:11" s="34" customFormat="1" ht="20.25" customHeight="1" x14ac:dyDescent="0.25">
      <c r="C1564" s="125"/>
      <c r="D1564" s="98"/>
      <c r="E1564" s="104"/>
      <c r="F1564" s="104"/>
      <c r="G1564" s="104"/>
      <c r="H1564" s="2" t="s">
        <v>298</v>
      </c>
      <c r="I1564" s="28">
        <v>71.900000000000006</v>
      </c>
      <c r="J1564" s="28">
        <v>40</v>
      </c>
      <c r="K1564" s="28">
        <v>0</v>
      </c>
    </row>
    <row r="1565" spans="3:11" s="34" customFormat="1" ht="20.25" customHeight="1" x14ac:dyDescent="0.25">
      <c r="C1565" s="125"/>
      <c r="D1565" s="98"/>
      <c r="E1565" s="104"/>
      <c r="F1565" s="104"/>
      <c r="G1565" s="104"/>
      <c r="H1565" s="2" t="s">
        <v>299</v>
      </c>
      <c r="I1565" s="28">
        <v>0</v>
      </c>
      <c r="J1565" s="28">
        <v>0</v>
      </c>
      <c r="K1565" s="28">
        <v>0</v>
      </c>
    </row>
    <row r="1566" spans="3:11" s="34" customFormat="1" ht="20.25" customHeight="1" x14ac:dyDescent="0.25">
      <c r="C1566" s="125"/>
      <c r="D1566" s="98"/>
      <c r="E1566" s="104"/>
      <c r="F1566" s="104"/>
      <c r="G1566" s="104"/>
      <c r="H1566" s="2" t="s">
        <v>300</v>
      </c>
      <c r="I1566" s="28">
        <v>0</v>
      </c>
      <c r="J1566" s="28">
        <v>0</v>
      </c>
      <c r="K1566" s="28">
        <v>0</v>
      </c>
    </row>
    <row r="1567" spans="3:11" s="34" customFormat="1" ht="20.25" customHeight="1" x14ac:dyDescent="0.25">
      <c r="C1567" s="126"/>
      <c r="D1567" s="99"/>
      <c r="E1567" s="105"/>
      <c r="F1567" s="105"/>
      <c r="G1567" s="105"/>
      <c r="H1567" s="2" t="s">
        <v>190</v>
      </c>
      <c r="I1567" s="28">
        <v>0</v>
      </c>
      <c r="J1567" s="28">
        <v>0</v>
      </c>
      <c r="K1567" s="28">
        <v>0</v>
      </c>
    </row>
    <row r="1568" spans="3:11" s="34" customFormat="1" x14ac:dyDescent="0.25">
      <c r="C1568" s="124" t="s">
        <v>769</v>
      </c>
      <c r="D1568" s="97" t="s">
        <v>816</v>
      </c>
      <c r="E1568" s="103" t="s">
        <v>790</v>
      </c>
      <c r="F1568" s="103">
        <v>2022</v>
      </c>
      <c r="G1568" s="103">
        <v>2022</v>
      </c>
      <c r="H1568" s="2" t="s">
        <v>297</v>
      </c>
      <c r="I1568" s="28">
        <f t="shared" ref="I1568:K1568" si="148">I1569+I1570+I1571+I1572</f>
        <v>0</v>
      </c>
      <c r="J1568" s="28">
        <f t="shared" si="148"/>
        <v>33.799999999999997</v>
      </c>
      <c r="K1568" s="28">
        <f t="shared" si="148"/>
        <v>0</v>
      </c>
    </row>
    <row r="1569" spans="3:11" s="34" customFormat="1" x14ac:dyDescent="0.25">
      <c r="C1569" s="125"/>
      <c r="D1569" s="98"/>
      <c r="E1569" s="104"/>
      <c r="F1569" s="104"/>
      <c r="G1569" s="104"/>
      <c r="H1569" s="2" t="s">
        <v>298</v>
      </c>
      <c r="I1569" s="28">
        <v>0</v>
      </c>
      <c r="J1569" s="28">
        <v>33.799999999999997</v>
      </c>
      <c r="K1569" s="28">
        <v>0</v>
      </c>
    </row>
    <row r="1570" spans="3:11" s="34" customFormat="1" x14ac:dyDescent="0.25">
      <c r="C1570" s="125"/>
      <c r="D1570" s="98"/>
      <c r="E1570" s="104"/>
      <c r="F1570" s="104"/>
      <c r="G1570" s="104"/>
      <c r="H1570" s="2" t="s">
        <v>299</v>
      </c>
      <c r="I1570" s="28">
        <v>0</v>
      </c>
      <c r="J1570" s="28">
        <v>0</v>
      </c>
      <c r="K1570" s="28">
        <v>0</v>
      </c>
    </row>
    <row r="1571" spans="3:11" s="34" customFormat="1" x14ac:dyDescent="0.25">
      <c r="C1571" s="125"/>
      <c r="D1571" s="98"/>
      <c r="E1571" s="104"/>
      <c r="F1571" s="104"/>
      <c r="G1571" s="104"/>
      <c r="H1571" s="2" t="s">
        <v>300</v>
      </c>
      <c r="I1571" s="28">
        <v>0</v>
      </c>
      <c r="J1571" s="28">
        <v>0</v>
      </c>
      <c r="K1571" s="28">
        <v>0</v>
      </c>
    </row>
    <row r="1572" spans="3:11" s="34" customFormat="1" x14ac:dyDescent="0.25">
      <c r="C1572" s="126"/>
      <c r="D1572" s="99"/>
      <c r="E1572" s="105"/>
      <c r="F1572" s="105"/>
      <c r="G1572" s="105"/>
      <c r="H1572" s="2" t="s">
        <v>190</v>
      </c>
      <c r="I1572" s="28">
        <v>0</v>
      </c>
      <c r="J1572" s="28">
        <v>0</v>
      </c>
      <c r="K1572" s="28">
        <v>0</v>
      </c>
    </row>
    <row r="1573" spans="3:11" s="34" customFormat="1" ht="15" customHeight="1" x14ac:dyDescent="0.25">
      <c r="C1573" s="124" t="s">
        <v>770</v>
      </c>
      <c r="D1573" s="97" t="s">
        <v>817</v>
      </c>
      <c r="E1573" s="103" t="s">
        <v>790</v>
      </c>
      <c r="F1573" s="103">
        <v>2021</v>
      </c>
      <c r="G1573" s="103">
        <v>2022</v>
      </c>
      <c r="H1573" s="2" t="s">
        <v>297</v>
      </c>
      <c r="I1573" s="28">
        <f t="shared" ref="I1573:K1573" si="149">I1574+I1575+I1576+I1577</f>
        <v>56</v>
      </c>
      <c r="J1573" s="28">
        <f t="shared" si="149"/>
        <v>85.9</v>
      </c>
      <c r="K1573" s="28">
        <f t="shared" si="149"/>
        <v>0</v>
      </c>
    </row>
    <row r="1574" spans="3:11" s="34" customFormat="1" x14ac:dyDescent="0.25">
      <c r="C1574" s="125"/>
      <c r="D1574" s="98"/>
      <c r="E1574" s="104"/>
      <c r="F1574" s="104"/>
      <c r="G1574" s="104"/>
      <c r="H1574" s="2" t="s">
        <v>298</v>
      </c>
      <c r="I1574" s="28">
        <v>56</v>
      </c>
      <c r="J1574" s="28">
        <v>85.9</v>
      </c>
      <c r="K1574" s="28">
        <v>0</v>
      </c>
    </row>
    <row r="1575" spans="3:11" s="34" customFormat="1" x14ac:dyDescent="0.25">
      <c r="C1575" s="125"/>
      <c r="D1575" s="98"/>
      <c r="E1575" s="104"/>
      <c r="F1575" s="104"/>
      <c r="G1575" s="104"/>
      <c r="H1575" s="2" t="s">
        <v>299</v>
      </c>
      <c r="I1575" s="28">
        <v>0</v>
      </c>
      <c r="J1575" s="28">
        <v>0</v>
      </c>
      <c r="K1575" s="28">
        <v>0</v>
      </c>
    </row>
    <row r="1576" spans="3:11" s="34" customFormat="1" x14ac:dyDescent="0.25">
      <c r="C1576" s="125"/>
      <c r="D1576" s="98"/>
      <c r="E1576" s="104"/>
      <c r="F1576" s="104"/>
      <c r="G1576" s="104"/>
      <c r="H1576" s="2" t="s">
        <v>300</v>
      </c>
      <c r="I1576" s="28">
        <v>0</v>
      </c>
      <c r="J1576" s="28">
        <v>0</v>
      </c>
      <c r="K1576" s="28">
        <v>0</v>
      </c>
    </row>
    <row r="1577" spans="3:11" s="34" customFormat="1" x14ac:dyDescent="0.25">
      <c r="C1577" s="126"/>
      <c r="D1577" s="99"/>
      <c r="E1577" s="105"/>
      <c r="F1577" s="105"/>
      <c r="G1577" s="105"/>
      <c r="H1577" s="2" t="s">
        <v>190</v>
      </c>
      <c r="I1577" s="28">
        <v>0</v>
      </c>
      <c r="J1577" s="28">
        <v>0</v>
      </c>
      <c r="K1577" s="28">
        <v>0</v>
      </c>
    </row>
    <row r="1578" spans="3:11" s="34" customFormat="1" x14ac:dyDescent="0.25">
      <c r="C1578" s="124" t="s">
        <v>771</v>
      </c>
      <c r="D1578" s="97" t="s">
        <v>818</v>
      </c>
      <c r="E1578" s="103" t="s">
        <v>783</v>
      </c>
      <c r="F1578" s="103">
        <v>2021</v>
      </c>
      <c r="G1578" s="103">
        <v>2021</v>
      </c>
      <c r="H1578" s="2" t="s">
        <v>297</v>
      </c>
      <c r="I1578" s="28">
        <f t="shared" ref="I1578:K1578" si="150">I1579+I1580+I1581+I1582</f>
        <v>503.8</v>
      </c>
      <c r="J1578" s="28">
        <f t="shared" si="150"/>
        <v>0</v>
      </c>
      <c r="K1578" s="28">
        <f t="shared" si="150"/>
        <v>0</v>
      </c>
    </row>
    <row r="1579" spans="3:11" s="34" customFormat="1" x14ac:dyDescent="0.25">
      <c r="C1579" s="125"/>
      <c r="D1579" s="98"/>
      <c r="E1579" s="104"/>
      <c r="F1579" s="104"/>
      <c r="G1579" s="104"/>
      <c r="H1579" s="2" t="s">
        <v>298</v>
      </c>
      <c r="I1579" s="28">
        <v>503.8</v>
      </c>
      <c r="J1579" s="28">
        <v>0</v>
      </c>
      <c r="K1579" s="28">
        <v>0</v>
      </c>
    </row>
    <row r="1580" spans="3:11" s="34" customFormat="1" x14ac:dyDescent="0.25">
      <c r="C1580" s="125"/>
      <c r="D1580" s="98"/>
      <c r="E1580" s="104"/>
      <c r="F1580" s="104"/>
      <c r="G1580" s="104"/>
      <c r="H1580" s="2" t="s">
        <v>299</v>
      </c>
      <c r="I1580" s="28">
        <v>0</v>
      </c>
      <c r="J1580" s="28">
        <v>0</v>
      </c>
      <c r="K1580" s="28">
        <v>0</v>
      </c>
    </row>
    <row r="1581" spans="3:11" s="34" customFormat="1" x14ac:dyDescent="0.25">
      <c r="C1581" s="125"/>
      <c r="D1581" s="98"/>
      <c r="E1581" s="104"/>
      <c r="F1581" s="104"/>
      <c r="G1581" s="104"/>
      <c r="H1581" s="2" t="s">
        <v>300</v>
      </c>
      <c r="I1581" s="28">
        <v>0</v>
      </c>
      <c r="J1581" s="28">
        <v>0</v>
      </c>
      <c r="K1581" s="28">
        <v>0</v>
      </c>
    </row>
    <row r="1582" spans="3:11" s="34" customFormat="1" x14ac:dyDescent="0.25">
      <c r="C1582" s="126"/>
      <c r="D1582" s="99"/>
      <c r="E1582" s="105"/>
      <c r="F1582" s="105"/>
      <c r="G1582" s="105"/>
      <c r="H1582" s="2" t="s">
        <v>190</v>
      </c>
      <c r="I1582" s="28">
        <v>0</v>
      </c>
      <c r="J1582" s="28">
        <v>0</v>
      </c>
      <c r="K1582" s="28">
        <v>0</v>
      </c>
    </row>
    <row r="1583" spans="3:11" s="34" customFormat="1" ht="15" customHeight="1" x14ac:dyDescent="0.25">
      <c r="C1583" s="124" t="s">
        <v>772</v>
      </c>
      <c r="D1583" s="97" t="s">
        <v>819</v>
      </c>
      <c r="E1583" s="103" t="s">
        <v>783</v>
      </c>
      <c r="F1583" s="103">
        <v>2022</v>
      </c>
      <c r="G1583" s="103">
        <v>2022</v>
      </c>
      <c r="H1583" s="2" t="s">
        <v>297</v>
      </c>
      <c r="I1583" s="28">
        <f t="shared" ref="I1583:K1583" si="151">I1584+I1585+I1586+I1587</f>
        <v>0</v>
      </c>
      <c r="J1583" s="28">
        <f t="shared" si="151"/>
        <v>95.7</v>
      </c>
      <c r="K1583" s="28">
        <f t="shared" si="151"/>
        <v>0</v>
      </c>
    </row>
    <row r="1584" spans="3:11" s="34" customFormat="1" x14ac:dyDescent="0.25">
      <c r="C1584" s="125"/>
      <c r="D1584" s="98"/>
      <c r="E1584" s="104"/>
      <c r="F1584" s="104"/>
      <c r="G1584" s="104"/>
      <c r="H1584" s="2" t="s">
        <v>298</v>
      </c>
      <c r="I1584" s="28">
        <v>0</v>
      </c>
      <c r="J1584" s="28">
        <v>95.7</v>
      </c>
      <c r="K1584" s="28">
        <v>0</v>
      </c>
    </row>
    <row r="1585" spans="3:11" s="34" customFormat="1" x14ac:dyDescent="0.25">
      <c r="C1585" s="125"/>
      <c r="D1585" s="98"/>
      <c r="E1585" s="104"/>
      <c r="F1585" s="104"/>
      <c r="G1585" s="104"/>
      <c r="H1585" s="2" t="s">
        <v>299</v>
      </c>
      <c r="I1585" s="28">
        <v>0</v>
      </c>
      <c r="J1585" s="28">
        <v>0</v>
      </c>
      <c r="K1585" s="28">
        <v>0</v>
      </c>
    </row>
    <row r="1586" spans="3:11" s="34" customFormat="1" x14ac:dyDescent="0.25">
      <c r="C1586" s="125"/>
      <c r="D1586" s="98"/>
      <c r="E1586" s="104"/>
      <c r="F1586" s="104"/>
      <c r="G1586" s="104"/>
      <c r="H1586" s="2" t="s">
        <v>300</v>
      </c>
      <c r="I1586" s="28">
        <v>0</v>
      </c>
      <c r="J1586" s="28">
        <v>0</v>
      </c>
      <c r="K1586" s="28">
        <v>0</v>
      </c>
    </row>
    <row r="1587" spans="3:11" s="34" customFormat="1" x14ac:dyDescent="0.25">
      <c r="C1587" s="126"/>
      <c r="D1587" s="99"/>
      <c r="E1587" s="105"/>
      <c r="F1587" s="105"/>
      <c r="G1587" s="105"/>
      <c r="H1587" s="2" t="s">
        <v>190</v>
      </c>
      <c r="I1587" s="28">
        <v>0</v>
      </c>
      <c r="J1587" s="28">
        <v>0</v>
      </c>
      <c r="K1587" s="28">
        <v>0</v>
      </c>
    </row>
    <row r="1588" spans="3:11" s="34" customFormat="1" ht="15" customHeight="1" x14ac:dyDescent="0.25">
      <c r="C1588" s="124" t="s">
        <v>773</v>
      </c>
      <c r="D1588" s="97" t="s">
        <v>820</v>
      </c>
      <c r="E1588" s="103" t="s">
        <v>783</v>
      </c>
      <c r="F1588" s="103">
        <v>2022</v>
      </c>
      <c r="G1588" s="103">
        <v>2022</v>
      </c>
      <c r="H1588" s="2" t="s">
        <v>297</v>
      </c>
      <c r="I1588" s="28">
        <f t="shared" ref="I1588:K1588" si="152">I1589+I1590+I1591+I1592</f>
        <v>0</v>
      </c>
      <c r="J1588" s="28">
        <f t="shared" si="152"/>
        <v>55.3</v>
      </c>
      <c r="K1588" s="28">
        <f t="shared" si="152"/>
        <v>0</v>
      </c>
    </row>
    <row r="1589" spans="3:11" s="34" customFormat="1" x14ac:dyDescent="0.25">
      <c r="C1589" s="125"/>
      <c r="D1589" s="98"/>
      <c r="E1589" s="104"/>
      <c r="F1589" s="104"/>
      <c r="G1589" s="104"/>
      <c r="H1589" s="2" t="s">
        <v>298</v>
      </c>
      <c r="I1589" s="28">
        <v>0</v>
      </c>
      <c r="J1589" s="28">
        <v>55.3</v>
      </c>
      <c r="K1589" s="28">
        <v>0</v>
      </c>
    </row>
    <row r="1590" spans="3:11" s="34" customFormat="1" x14ac:dyDescent="0.25">
      <c r="C1590" s="125"/>
      <c r="D1590" s="98"/>
      <c r="E1590" s="104"/>
      <c r="F1590" s="104"/>
      <c r="G1590" s="104"/>
      <c r="H1590" s="2" t="s">
        <v>299</v>
      </c>
      <c r="I1590" s="28">
        <v>0</v>
      </c>
      <c r="J1590" s="28">
        <v>0</v>
      </c>
      <c r="K1590" s="28">
        <v>0</v>
      </c>
    </row>
    <row r="1591" spans="3:11" s="34" customFormat="1" x14ac:dyDescent="0.25">
      <c r="C1591" s="125"/>
      <c r="D1591" s="98"/>
      <c r="E1591" s="104"/>
      <c r="F1591" s="104"/>
      <c r="G1591" s="104"/>
      <c r="H1591" s="2" t="s">
        <v>300</v>
      </c>
      <c r="I1591" s="28">
        <v>0</v>
      </c>
      <c r="J1591" s="28">
        <v>0</v>
      </c>
      <c r="K1591" s="28">
        <v>0</v>
      </c>
    </row>
    <row r="1592" spans="3:11" s="34" customFormat="1" x14ac:dyDescent="0.25">
      <c r="C1592" s="126"/>
      <c r="D1592" s="99"/>
      <c r="E1592" s="105"/>
      <c r="F1592" s="105"/>
      <c r="G1592" s="105"/>
      <c r="H1592" s="2" t="s">
        <v>190</v>
      </c>
      <c r="I1592" s="28">
        <v>0</v>
      </c>
      <c r="J1592" s="28">
        <v>0</v>
      </c>
      <c r="K1592" s="28">
        <v>0</v>
      </c>
    </row>
    <row r="1593" spans="3:11" s="34" customFormat="1" x14ac:dyDescent="0.25">
      <c r="C1593" s="124" t="s">
        <v>774</v>
      </c>
      <c r="D1593" s="97" t="s">
        <v>821</v>
      </c>
      <c r="E1593" s="103" t="s">
        <v>792</v>
      </c>
      <c r="F1593" s="103">
        <v>2021</v>
      </c>
      <c r="G1593" s="103">
        <v>2021</v>
      </c>
      <c r="H1593" s="2" t="s">
        <v>297</v>
      </c>
      <c r="I1593" s="28">
        <f t="shared" ref="I1593:K1593" si="153">I1594+I1595+I1596+I1597</f>
        <v>195.3</v>
      </c>
      <c r="J1593" s="28">
        <f t="shared" si="153"/>
        <v>0</v>
      </c>
      <c r="K1593" s="28">
        <f t="shared" si="153"/>
        <v>0</v>
      </c>
    </row>
    <row r="1594" spans="3:11" s="34" customFormat="1" x14ac:dyDescent="0.25">
      <c r="C1594" s="125"/>
      <c r="D1594" s="98"/>
      <c r="E1594" s="104"/>
      <c r="F1594" s="104"/>
      <c r="G1594" s="104"/>
      <c r="H1594" s="2" t="s">
        <v>298</v>
      </c>
      <c r="I1594" s="28">
        <v>195.3</v>
      </c>
      <c r="J1594" s="28">
        <v>0</v>
      </c>
      <c r="K1594" s="28">
        <v>0</v>
      </c>
    </row>
    <row r="1595" spans="3:11" s="34" customFormat="1" x14ac:dyDescent="0.25">
      <c r="C1595" s="125"/>
      <c r="D1595" s="98"/>
      <c r="E1595" s="104"/>
      <c r="F1595" s="104"/>
      <c r="G1595" s="104"/>
      <c r="H1595" s="2" t="s">
        <v>299</v>
      </c>
      <c r="I1595" s="28">
        <v>0</v>
      </c>
      <c r="J1595" s="28">
        <v>0</v>
      </c>
      <c r="K1595" s="28">
        <v>0</v>
      </c>
    </row>
    <row r="1596" spans="3:11" s="34" customFormat="1" x14ac:dyDescent="0.25">
      <c r="C1596" s="125"/>
      <c r="D1596" s="98"/>
      <c r="E1596" s="104"/>
      <c r="F1596" s="104"/>
      <c r="G1596" s="104"/>
      <c r="H1596" s="2" t="s">
        <v>300</v>
      </c>
      <c r="I1596" s="28">
        <v>0</v>
      </c>
      <c r="J1596" s="28">
        <v>0</v>
      </c>
      <c r="K1596" s="28">
        <v>0</v>
      </c>
    </row>
    <row r="1597" spans="3:11" s="34" customFormat="1" x14ac:dyDescent="0.25">
      <c r="C1597" s="126"/>
      <c r="D1597" s="99"/>
      <c r="E1597" s="105"/>
      <c r="F1597" s="105"/>
      <c r="G1597" s="105"/>
      <c r="H1597" s="2" t="s">
        <v>190</v>
      </c>
      <c r="I1597" s="28">
        <v>0</v>
      </c>
      <c r="J1597" s="28">
        <v>0</v>
      </c>
      <c r="K1597" s="28">
        <v>0</v>
      </c>
    </row>
    <row r="1598" spans="3:11" s="34" customFormat="1" ht="15" customHeight="1" x14ac:dyDescent="0.25">
      <c r="C1598" s="124" t="s">
        <v>775</v>
      </c>
      <c r="D1598" s="97" t="s">
        <v>822</v>
      </c>
      <c r="E1598" s="103" t="s">
        <v>792</v>
      </c>
      <c r="F1598" s="103">
        <v>2022</v>
      </c>
      <c r="G1598" s="103">
        <v>2022</v>
      </c>
      <c r="H1598" s="2" t="s">
        <v>297</v>
      </c>
      <c r="I1598" s="28">
        <f t="shared" ref="I1598:K1598" si="154">I1599+I1600+I1601+I1602</f>
        <v>0</v>
      </c>
      <c r="J1598" s="28">
        <f t="shared" si="154"/>
        <v>40</v>
      </c>
      <c r="K1598" s="28">
        <f t="shared" si="154"/>
        <v>0</v>
      </c>
    </row>
    <row r="1599" spans="3:11" s="34" customFormat="1" x14ac:dyDescent="0.25">
      <c r="C1599" s="125"/>
      <c r="D1599" s="98"/>
      <c r="E1599" s="104"/>
      <c r="F1599" s="104"/>
      <c r="G1599" s="104"/>
      <c r="H1599" s="2" t="s">
        <v>298</v>
      </c>
      <c r="I1599" s="28">
        <v>0</v>
      </c>
      <c r="J1599" s="28">
        <v>40</v>
      </c>
      <c r="K1599" s="28">
        <v>0</v>
      </c>
    </row>
    <row r="1600" spans="3:11" s="34" customFormat="1" x14ac:dyDescent="0.25">
      <c r="C1600" s="125"/>
      <c r="D1600" s="98"/>
      <c r="E1600" s="104"/>
      <c r="F1600" s="104"/>
      <c r="G1600" s="104"/>
      <c r="H1600" s="2" t="s">
        <v>299</v>
      </c>
      <c r="I1600" s="28">
        <v>0</v>
      </c>
      <c r="J1600" s="28">
        <v>0</v>
      </c>
      <c r="K1600" s="28">
        <v>0</v>
      </c>
    </row>
    <row r="1601" spans="3:11" s="34" customFormat="1" x14ac:dyDescent="0.25">
      <c r="C1601" s="125"/>
      <c r="D1601" s="98"/>
      <c r="E1601" s="104"/>
      <c r="F1601" s="104"/>
      <c r="G1601" s="104"/>
      <c r="H1601" s="2" t="s">
        <v>300</v>
      </c>
      <c r="I1601" s="28">
        <v>0</v>
      </c>
      <c r="J1601" s="28">
        <v>0</v>
      </c>
      <c r="K1601" s="28">
        <v>0</v>
      </c>
    </row>
    <row r="1602" spans="3:11" s="34" customFormat="1" x14ac:dyDescent="0.25">
      <c r="C1602" s="126"/>
      <c r="D1602" s="99"/>
      <c r="E1602" s="105"/>
      <c r="F1602" s="105"/>
      <c r="G1602" s="105"/>
      <c r="H1602" s="2" t="s">
        <v>190</v>
      </c>
      <c r="I1602" s="28">
        <v>0</v>
      </c>
      <c r="J1602" s="28">
        <v>0</v>
      </c>
      <c r="K1602" s="28">
        <v>0</v>
      </c>
    </row>
    <row r="1603" spans="3:11" s="34" customFormat="1" x14ac:dyDescent="0.25">
      <c r="C1603" s="124" t="s">
        <v>776</v>
      </c>
      <c r="D1603" s="97" t="s">
        <v>823</v>
      </c>
      <c r="E1603" s="103" t="s">
        <v>791</v>
      </c>
      <c r="F1603" s="103">
        <v>2021</v>
      </c>
      <c r="G1603" s="103">
        <v>2022</v>
      </c>
      <c r="H1603" s="2" t="s">
        <v>297</v>
      </c>
      <c r="I1603" s="28">
        <f t="shared" ref="I1603:K1603" si="155">I1604+I1605+I1606+I1607</f>
        <v>90.6</v>
      </c>
      <c r="J1603" s="28">
        <f t="shared" si="155"/>
        <v>55.9</v>
      </c>
      <c r="K1603" s="28">
        <f t="shared" si="155"/>
        <v>0</v>
      </c>
    </row>
    <row r="1604" spans="3:11" s="34" customFormat="1" x14ac:dyDescent="0.25">
      <c r="C1604" s="125"/>
      <c r="D1604" s="98"/>
      <c r="E1604" s="104"/>
      <c r="F1604" s="104"/>
      <c r="G1604" s="104"/>
      <c r="H1604" s="2" t="s">
        <v>298</v>
      </c>
      <c r="I1604" s="28">
        <v>90.6</v>
      </c>
      <c r="J1604" s="28">
        <v>55.9</v>
      </c>
      <c r="K1604" s="28">
        <v>0</v>
      </c>
    </row>
    <row r="1605" spans="3:11" s="34" customFormat="1" x14ac:dyDescent="0.25">
      <c r="C1605" s="125"/>
      <c r="D1605" s="98"/>
      <c r="E1605" s="104"/>
      <c r="F1605" s="104"/>
      <c r="G1605" s="104"/>
      <c r="H1605" s="2" t="s">
        <v>299</v>
      </c>
      <c r="I1605" s="28">
        <v>0</v>
      </c>
      <c r="J1605" s="28">
        <v>0</v>
      </c>
      <c r="K1605" s="28">
        <v>0</v>
      </c>
    </row>
    <row r="1606" spans="3:11" s="34" customFormat="1" x14ac:dyDescent="0.25">
      <c r="C1606" s="125"/>
      <c r="D1606" s="98"/>
      <c r="E1606" s="104"/>
      <c r="F1606" s="104"/>
      <c r="G1606" s="104"/>
      <c r="H1606" s="2" t="s">
        <v>300</v>
      </c>
      <c r="I1606" s="28">
        <v>0</v>
      </c>
      <c r="J1606" s="28">
        <v>0</v>
      </c>
      <c r="K1606" s="28">
        <v>0</v>
      </c>
    </row>
    <row r="1607" spans="3:11" s="34" customFormat="1" x14ac:dyDescent="0.25">
      <c r="C1607" s="126"/>
      <c r="D1607" s="99"/>
      <c r="E1607" s="105"/>
      <c r="F1607" s="105"/>
      <c r="G1607" s="105"/>
      <c r="H1607" s="2" t="s">
        <v>190</v>
      </c>
      <c r="I1607" s="28">
        <v>0</v>
      </c>
      <c r="J1607" s="28">
        <v>0</v>
      </c>
      <c r="K1607" s="28">
        <v>0</v>
      </c>
    </row>
    <row r="1608" spans="3:11" s="34" customFormat="1" x14ac:dyDescent="0.25">
      <c r="C1608" s="124" t="s">
        <v>777</v>
      </c>
      <c r="D1608" s="97" t="s">
        <v>824</v>
      </c>
      <c r="E1608" s="103" t="s">
        <v>862</v>
      </c>
      <c r="F1608" s="103">
        <v>2022</v>
      </c>
      <c r="G1608" s="103">
        <v>2023</v>
      </c>
      <c r="H1608" s="2" t="s">
        <v>297</v>
      </c>
      <c r="I1608" s="28">
        <f t="shared" ref="I1608:K1608" si="156">I1609+I1610+I1611+I1612</f>
        <v>0</v>
      </c>
      <c r="J1608" s="28">
        <f t="shared" si="156"/>
        <v>24115.599999999999</v>
      </c>
      <c r="K1608" s="28">
        <f t="shared" si="156"/>
        <v>30167.4</v>
      </c>
    </row>
    <row r="1609" spans="3:11" s="34" customFormat="1" x14ac:dyDescent="0.25">
      <c r="C1609" s="125"/>
      <c r="D1609" s="98"/>
      <c r="E1609" s="104"/>
      <c r="F1609" s="104"/>
      <c r="G1609" s="104"/>
      <c r="H1609" s="2" t="s">
        <v>298</v>
      </c>
      <c r="I1609" s="28">
        <v>0</v>
      </c>
      <c r="J1609" s="28">
        <v>24115.599999999999</v>
      </c>
      <c r="K1609" s="28">
        <v>30167.4</v>
      </c>
    </row>
    <row r="1610" spans="3:11" s="34" customFormat="1" x14ac:dyDescent="0.25">
      <c r="C1610" s="125"/>
      <c r="D1610" s="98"/>
      <c r="E1610" s="104"/>
      <c r="F1610" s="104"/>
      <c r="G1610" s="104"/>
      <c r="H1610" s="2" t="s">
        <v>299</v>
      </c>
      <c r="I1610" s="28">
        <v>0</v>
      </c>
      <c r="J1610" s="28">
        <v>0</v>
      </c>
      <c r="K1610" s="28">
        <v>0</v>
      </c>
    </row>
    <row r="1611" spans="3:11" s="34" customFormat="1" x14ac:dyDescent="0.25">
      <c r="C1611" s="125"/>
      <c r="D1611" s="98"/>
      <c r="E1611" s="104"/>
      <c r="F1611" s="104"/>
      <c r="G1611" s="104"/>
      <c r="H1611" s="2" t="s">
        <v>300</v>
      </c>
      <c r="I1611" s="28">
        <v>0</v>
      </c>
      <c r="J1611" s="28">
        <v>0</v>
      </c>
      <c r="K1611" s="28">
        <v>0</v>
      </c>
    </row>
    <row r="1612" spans="3:11" s="34" customFormat="1" x14ac:dyDescent="0.25">
      <c r="C1612" s="126"/>
      <c r="D1612" s="99"/>
      <c r="E1612" s="105"/>
      <c r="F1612" s="105"/>
      <c r="G1612" s="105"/>
      <c r="H1612" s="2" t="s">
        <v>190</v>
      </c>
      <c r="I1612" s="28">
        <v>0</v>
      </c>
      <c r="J1612" s="28">
        <v>0</v>
      </c>
      <c r="K1612" s="28">
        <v>0</v>
      </c>
    </row>
    <row r="1613" spans="3:11" s="34" customFormat="1" x14ac:dyDescent="0.25">
      <c r="C1613" s="124" t="s">
        <v>907</v>
      </c>
      <c r="D1613" s="97" t="s">
        <v>908</v>
      </c>
      <c r="E1613" s="103" t="s">
        <v>535</v>
      </c>
      <c r="F1613" s="103">
        <v>2021</v>
      </c>
      <c r="G1613" s="103">
        <v>2021</v>
      </c>
      <c r="H1613" s="2" t="s">
        <v>297</v>
      </c>
      <c r="I1613" s="28">
        <f t="shared" ref="I1613:K1613" si="157">I1614+I1615+I1616+I1617</f>
        <v>70</v>
      </c>
      <c r="J1613" s="28">
        <f t="shared" si="157"/>
        <v>0</v>
      </c>
      <c r="K1613" s="28">
        <f t="shared" si="157"/>
        <v>0</v>
      </c>
    </row>
    <row r="1614" spans="3:11" s="34" customFormat="1" x14ac:dyDescent="0.25">
      <c r="C1614" s="125"/>
      <c r="D1614" s="98"/>
      <c r="E1614" s="88"/>
      <c r="F1614" s="104"/>
      <c r="G1614" s="104"/>
      <c r="H1614" s="2" t="s">
        <v>298</v>
      </c>
      <c r="I1614" s="28">
        <v>70</v>
      </c>
      <c r="J1614" s="28"/>
      <c r="K1614" s="28"/>
    </row>
    <row r="1615" spans="3:11" s="34" customFormat="1" x14ac:dyDescent="0.25">
      <c r="C1615" s="125"/>
      <c r="D1615" s="98"/>
      <c r="E1615" s="88"/>
      <c r="F1615" s="104"/>
      <c r="G1615" s="104"/>
      <c r="H1615" s="2" t="s">
        <v>299</v>
      </c>
      <c r="I1615" s="28">
        <v>0</v>
      </c>
      <c r="J1615" s="28">
        <v>0</v>
      </c>
      <c r="K1615" s="28">
        <v>0</v>
      </c>
    </row>
    <row r="1616" spans="3:11" s="34" customFormat="1" x14ac:dyDescent="0.25">
      <c r="C1616" s="125"/>
      <c r="D1616" s="98"/>
      <c r="E1616" s="88"/>
      <c r="F1616" s="104"/>
      <c r="G1616" s="104"/>
      <c r="H1616" s="2" t="s">
        <v>300</v>
      </c>
      <c r="I1616" s="28">
        <v>0</v>
      </c>
      <c r="J1616" s="28">
        <v>0</v>
      </c>
      <c r="K1616" s="28">
        <v>0</v>
      </c>
    </row>
    <row r="1617" spans="3:11" s="34" customFormat="1" x14ac:dyDescent="0.25">
      <c r="C1617" s="126"/>
      <c r="D1617" s="99"/>
      <c r="E1617" s="89"/>
      <c r="F1617" s="105"/>
      <c r="G1617" s="105"/>
      <c r="H1617" s="2" t="s">
        <v>190</v>
      </c>
      <c r="I1617" s="28">
        <v>0</v>
      </c>
      <c r="J1617" s="28">
        <v>0</v>
      </c>
      <c r="K1617" s="28">
        <v>0</v>
      </c>
    </row>
    <row r="1618" spans="3:11" s="34" customFormat="1" x14ac:dyDescent="0.25">
      <c r="C1618" s="124" t="s">
        <v>1006</v>
      </c>
      <c r="D1618" s="97" t="s">
        <v>1005</v>
      </c>
      <c r="E1618" s="103" t="s">
        <v>792</v>
      </c>
      <c r="F1618" s="103">
        <v>2021</v>
      </c>
      <c r="G1618" s="103">
        <v>2021</v>
      </c>
      <c r="H1618" s="2" t="s">
        <v>297</v>
      </c>
      <c r="I1618" s="28">
        <f t="shared" ref="I1618:K1618" si="158">I1619+I1620+I1621+I1622</f>
        <v>52.1</v>
      </c>
      <c r="J1618" s="28">
        <f t="shared" si="158"/>
        <v>0</v>
      </c>
      <c r="K1618" s="28">
        <f t="shared" si="158"/>
        <v>0</v>
      </c>
    </row>
    <row r="1619" spans="3:11" s="34" customFormat="1" x14ac:dyDescent="0.25">
      <c r="C1619" s="125"/>
      <c r="D1619" s="98"/>
      <c r="E1619" s="104"/>
      <c r="F1619" s="104"/>
      <c r="G1619" s="104"/>
      <c r="H1619" s="2" t="s">
        <v>298</v>
      </c>
      <c r="I1619" s="28">
        <v>52.1</v>
      </c>
      <c r="J1619" s="28">
        <v>0</v>
      </c>
      <c r="K1619" s="28">
        <v>0</v>
      </c>
    </row>
    <row r="1620" spans="3:11" s="34" customFormat="1" x14ac:dyDescent="0.25">
      <c r="C1620" s="125"/>
      <c r="D1620" s="98"/>
      <c r="E1620" s="104"/>
      <c r="F1620" s="104"/>
      <c r="G1620" s="104"/>
      <c r="H1620" s="2" t="s">
        <v>299</v>
      </c>
      <c r="I1620" s="28">
        <v>0</v>
      </c>
      <c r="J1620" s="28">
        <v>0</v>
      </c>
      <c r="K1620" s="28">
        <v>0</v>
      </c>
    </row>
    <row r="1621" spans="3:11" s="34" customFormat="1" x14ac:dyDescent="0.25">
      <c r="C1621" s="125"/>
      <c r="D1621" s="98"/>
      <c r="E1621" s="104"/>
      <c r="F1621" s="104"/>
      <c r="G1621" s="104"/>
      <c r="H1621" s="2" t="s">
        <v>300</v>
      </c>
      <c r="I1621" s="28">
        <v>0</v>
      </c>
      <c r="J1621" s="28">
        <v>0</v>
      </c>
      <c r="K1621" s="28">
        <v>0</v>
      </c>
    </row>
    <row r="1622" spans="3:11" s="34" customFormat="1" x14ac:dyDescent="0.25">
      <c r="C1622" s="126"/>
      <c r="D1622" s="99"/>
      <c r="E1622" s="105"/>
      <c r="F1622" s="105"/>
      <c r="G1622" s="105"/>
      <c r="H1622" s="2" t="s">
        <v>190</v>
      </c>
      <c r="I1622" s="28">
        <v>0</v>
      </c>
      <c r="J1622" s="28">
        <v>0</v>
      </c>
      <c r="K1622" s="28">
        <v>0</v>
      </c>
    </row>
    <row r="1623" spans="3:11" s="34" customFormat="1" x14ac:dyDescent="0.25">
      <c r="C1623" s="124" t="s">
        <v>1007</v>
      </c>
      <c r="D1623" s="97" t="s">
        <v>1008</v>
      </c>
      <c r="E1623" s="103" t="s">
        <v>792</v>
      </c>
      <c r="F1623" s="103">
        <v>2021</v>
      </c>
      <c r="G1623" s="103">
        <v>2021</v>
      </c>
      <c r="H1623" s="2" t="s">
        <v>297</v>
      </c>
      <c r="I1623" s="28">
        <f t="shared" ref="I1623:K1623" si="159">I1624+I1625+I1626+I1627</f>
        <v>30</v>
      </c>
      <c r="J1623" s="28">
        <f t="shared" si="159"/>
        <v>0</v>
      </c>
      <c r="K1623" s="28">
        <f t="shared" si="159"/>
        <v>0</v>
      </c>
    </row>
    <row r="1624" spans="3:11" s="34" customFormat="1" x14ac:dyDescent="0.25">
      <c r="C1624" s="125"/>
      <c r="D1624" s="98"/>
      <c r="E1624" s="104"/>
      <c r="F1624" s="104"/>
      <c r="G1624" s="104"/>
      <c r="H1624" s="2" t="s">
        <v>298</v>
      </c>
      <c r="I1624" s="28">
        <v>30</v>
      </c>
      <c r="J1624" s="28">
        <v>0</v>
      </c>
      <c r="K1624" s="28">
        <v>0</v>
      </c>
    </row>
    <row r="1625" spans="3:11" s="34" customFormat="1" x14ac:dyDescent="0.25">
      <c r="C1625" s="125"/>
      <c r="D1625" s="98"/>
      <c r="E1625" s="104"/>
      <c r="F1625" s="104"/>
      <c r="G1625" s="104"/>
      <c r="H1625" s="2" t="s">
        <v>299</v>
      </c>
      <c r="I1625" s="28">
        <v>0</v>
      </c>
      <c r="J1625" s="28">
        <v>0</v>
      </c>
      <c r="K1625" s="28">
        <v>0</v>
      </c>
    </row>
    <row r="1626" spans="3:11" s="34" customFormat="1" x14ac:dyDescent="0.25">
      <c r="C1626" s="125"/>
      <c r="D1626" s="98"/>
      <c r="E1626" s="104"/>
      <c r="F1626" s="104"/>
      <c r="G1626" s="104"/>
      <c r="H1626" s="2" t="s">
        <v>300</v>
      </c>
      <c r="I1626" s="28">
        <v>0</v>
      </c>
      <c r="J1626" s="28">
        <v>0</v>
      </c>
      <c r="K1626" s="28">
        <v>0</v>
      </c>
    </row>
    <row r="1627" spans="3:11" s="34" customFormat="1" x14ac:dyDescent="0.25">
      <c r="C1627" s="126"/>
      <c r="D1627" s="99"/>
      <c r="E1627" s="105"/>
      <c r="F1627" s="105"/>
      <c r="G1627" s="105"/>
      <c r="H1627" s="2" t="s">
        <v>190</v>
      </c>
      <c r="I1627" s="28">
        <v>0</v>
      </c>
      <c r="J1627" s="28">
        <v>0</v>
      </c>
      <c r="K1627" s="28">
        <v>0</v>
      </c>
    </row>
    <row r="1628" spans="3:11" s="34" customFormat="1" ht="15" customHeight="1" x14ac:dyDescent="0.25">
      <c r="C1628" s="124" t="s">
        <v>1024</v>
      </c>
      <c r="D1628" s="97" t="s">
        <v>1025</v>
      </c>
      <c r="E1628" s="103" t="s">
        <v>1004</v>
      </c>
      <c r="F1628" s="103">
        <v>2021</v>
      </c>
      <c r="G1628" s="103">
        <v>2021</v>
      </c>
      <c r="H1628" s="2" t="s">
        <v>297</v>
      </c>
      <c r="I1628" s="28">
        <f>I1629+I1630+I1631+I1632+I1633</f>
        <v>3032</v>
      </c>
      <c r="J1628" s="28">
        <f t="shared" ref="J1628:K1628" si="160">J1629+J1630+J1631+J1632</f>
        <v>0</v>
      </c>
      <c r="K1628" s="28">
        <f t="shared" si="160"/>
        <v>0</v>
      </c>
    </row>
    <row r="1629" spans="3:11" s="34" customFormat="1" x14ac:dyDescent="0.25">
      <c r="C1629" s="125"/>
      <c r="D1629" s="98"/>
      <c r="E1629" s="104"/>
      <c r="F1629" s="104"/>
      <c r="G1629" s="104"/>
      <c r="H1629" s="2" t="s">
        <v>298</v>
      </c>
      <c r="I1629" s="28"/>
      <c r="J1629" s="28"/>
      <c r="K1629" s="28"/>
    </row>
    <row r="1630" spans="3:11" s="34" customFormat="1" x14ac:dyDescent="0.25">
      <c r="C1630" s="125"/>
      <c r="D1630" s="98"/>
      <c r="E1630" s="104"/>
      <c r="F1630" s="104"/>
      <c r="G1630" s="104"/>
      <c r="H1630" s="2" t="s">
        <v>299</v>
      </c>
      <c r="I1630" s="28">
        <v>0</v>
      </c>
      <c r="J1630" s="28">
        <v>0</v>
      </c>
      <c r="K1630" s="28">
        <v>0</v>
      </c>
    </row>
    <row r="1631" spans="3:11" s="34" customFormat="1" x14ac:dyDescent="0.25">
      <c r="C1631" s="125"/>
      <c r="D1631" s="98"/>
      <c r="E1631" s="104"/>
      <c r="F1631" s="104"/>
      <c r="G1631" s="104"/>
      <c r="H1631" s="2" t="s">
        <v>300</v>
      </c>
      <c r="I1631" s="28">
        <v>0</v>
      </c>
      <c r="J1631" s="28">
        <v>0</v>
      </c>
      <c r="K1631" s="28">
        <v>0</v>
      </c>
    </row>
    <row r="1632" spans="3:11" s="34" customFormat="1" x14ac:dyDescent="0.25">
      <c r="C1632" s="125"/>
      <c r="D1632" s="98"/>
      <c r="E1632" s="104"/>
      <c r="F1632" s="104"/>
      <c r="G1632" s="104"/>
      <c r="H1632" s="2" t="s">
        <v>190</v>
      </c>
      <c r="I1632" s="28">
        <v>0</v>
      </c>
      <c r="J1632" s="28">
        <v>0</v>
      </c>
      <c r="K1632" s="28">
        <v>0</v>
      </c>
    </row>
    <row r="1633" spans="3:11" s="34" customFormat="1" ht="60" x14ac:dyDescent="0.25">
      <c r="C1633" s="126"/>
      <c r="D1633" s="99"/>
      <c r="E1633" s="105"/>
      <c r="F1633" s="105"/>
      <c r="G1633" s="105"/>
      <c r="H1633" s="2" t="s">
        <v>1003</v>
      </c>
      <c r="I1633" s="28">
        <v>3032</v>
      </c>
      <c r="J1633" s="28"/>
      <c r="K1633" s="28"/>
    </row>
    <row r="1634" spans="3:11" s="34" customFormat="1" ht="15" customHeight="1" x14ac:dyDescent="0.25">
      <c r="C1634" s="124" t="s">
        <v>377</v>
      </c>
      <c r="D1634" s="97" t="s">
        <v>375</v>
      </c>
      <c r="E1634" s="127" t="s">
        <v>224</v>
      </c>
      <c r="F1634" s="103">
        <v>2021</v>
      </c>
      <c r="G1634" s="103">
        <v>2023</v>
      </c>
      <c r="H1634" s="2" t="s">
        <v>297</v>
      </c>
      <c r="I1634" s="28">
        <f>I1635+I1636+I1637+I1638</f>
        <v>2900</v>
      </c>
      <c r="J1634" s="28">
        <f>J1635+J1636+J1637</f>
        <v>3520</v>
      </c>
      <c r="K1634" s="28">
        <f>K1635+K1636+K1637+K1638</f>
        <v>1850</v>
      </c>
    </row>
    <row r="1635" spans="3:11" s="34" customFormat="1" ht="15" customHeight="1" x14ac:dyDescent="0.25">
      <c r="C1635" s="125"/>
      <c r="D1635" s="98"/>
      <c r="E1635" s="127"/>
      <c r="F1635" s="104"/>
      <c r="G1635" s="104"/>
      <c r="H1635" s="2" t="s">
        <v>298</v>
      </c>
      <c r="I1635" s="28">
        <f>SUM(I1640+I1645+I1650+I1655+I1660+I1665)</f>
        <v>2900</v>
      </c>
      <c r="J1635" s="28">
        <f>J1640+J1645+J1650+J1655</f>
        <v>3520</v>
      </c>
      <c r="K1635" s="28">
        <f>K1640+K1645+K1650+K1655</f>
        <v>1850</v>
      </c>
    </row>
    <row r="1636" spans="3:11" s="34" customFormat="1" ht="15" customHeight="1" x14ac:dyDescent="0.25">
      <c r="C1636" s="125"/>
      <c r="D1636" s="98"/>
      <c r="E1636" s="127"/>
      <c r="F1636" s="104"/>
      <c r="G1636" s="104"/>
      <c r="H1636" s="2" t="s">
        <v>299</v>
      </c>
      <c r="I1636" s="28"/>
      <c r="J1636" s="28"/>
      <c r="K1636" s="28"/>
    </row>
    <row r="1637" spans="3:11" s="34" customFormat="1" ht="15" customHeight="1" x14ac:dyDescent="0.25">
      <c r="C1637" s="125"/>
      <c r="D1637" s="98"/>
      <c r="E1637" s="127"/>
      <c r="F1637" s="104"/>
      <c r="G1637" s="104"/>
      <c r="H1637" s="2" t="s">
        <v>300</v>
      </c>
      <c r="I1637" s="28"/>
      <c r="J1637" s="28"/>
      <c r="K1637" s="28"/>
    </row>
    <row r="1638" spans="3:11" s="34" customFormat="1" ht="15" customHeight="1" x14ac:dyDescent="0.25">
      <c r="C1638" s="126"/>
      <c r="D1638" s="99"/>
      <c r="E1638" s="127"/>
      <c r="F1638" s="105"/>
      <c r="G1638" s="105"/>
      <c r="H1638" s="2" t="s">
        <v>190</v>
      </c>
      <c r="I1638" s="28"/>
      <c r="J1638" s="28"/>
      <c r="K1638" s="28"/>
    </row>
    <row r="1639" spans="3:11" s="34" customFormat="1" ht="20.25" customHeight="1" x14ac:dyDescent="0.25">
      <c r="C1639" s="124" t="s">
        <v>378</v>
      </c>
      <c r="D1639" s="97" t="s">
        <v>912</v>
      </c>
      <c r="E1639" s="103" t="s">
        <v>102</v>
      </c>
      <c r="F1639" s="103">
        <v>2021</v>
      </c>
      <c r="G1639" s="103">
        <v>2022</v>
      </c>
      <c r="H1639" s="2" t="s">
        <v>297</v>
      </c>
      <c r="I1639" s="28">
        <f>I1640</f>
        <v>926.1</v>
      </c>
      <c r="J1639" s="28">
        <f>J1640+J1641+J1642+J1643</f>
        <v>1700</v>
      </c>
      <c r="K1639" s="28"/>
    </row>
    <row r="1640" spans="3:11" s="34" customFormat="1" ht="17.25" customHeight="1" x14ac:dyDescent="0.25">
      <c r="C1640" s="125"/>
      <c r="D1640" s="98"/>
      <c r="E1640" s="104"/>
      <c r="F1640" s="104"/>
      <c r="G1640" s="104"/>
      <c r="H1640" s="2" t="s">
        <v>298</v>
      </c>
      <c r="I1640" s="28">
        <v>926.1</v>
      </c>
      <c r="J1640" s="28">
        <v>1700</v>
      </c>
      <c r="K1640" s="28"/>
    </row>
    <row r="1641" spans="3:11" s="34" customFormat="1" ht="15" customHeight="1" x14ac:dyDescent="0.25">
      <c r="C1641" s="125"/>
      <c r="D1641" s="98"/>
      <c r="E1641" s="104"/>
      <c r="F1641" s="104"/>
      <c r="G1641" s="104"/>
      <c r="H1641" s="2" t="s">
        <v>299</v>
      </c>
      <c r="I1641" s="28">
        <v>0</v>
      </c>
      <c r="J1641" s="28">
        <v>0</v>
      </c>
      <c r="K1641" s="28">
        <v>0</v>
      </c>
    </row>
    <row r="1642" spans="3:11" s="34" customFormat="1" ht="15" customHeight="1" x14ac:dyDescent="0.25">
      <c r="C1642" s="125"/>
      <c r="D1642" s="98"/>
      <c r="E1642" s="104"/>
      <c r="F1642" s="104"/>
      <c r="G1642" s="104"/>
      <c r="H1642" s="2" t="s">
        <v>300</v>
      </c>
      <c r="I1642" s="28">
        <v>0</v>
      </c>
      <c r="J1642" s="28">
        <v>0</v>
      </c>
      <c r="K1642" s="28">
        <v>0</v>
      </c>
    </row>
    <row r="1643" spans="3:11" s="34" customFormat="1" ht="15" customHeight="1" x14ac:dyDescent="0.25">
      <c r="C1643" s="126"/>
      <c r="D1643" s="99"/>
      <c r="E1643" s="105"/>
      <c r="F1643" s="105"/>
      <c r="G1643" s="105"/>
      <c r="H1643" s="2" t="s">
        <v>190</v>
      </c>
      <c r="I1643" s="28">
        <v>0</v>
      </c>
      <c r="J1643" s="28">
        <v>0</v>
      </c>
      <c r="K1643" s="28">
        <v>0</v>
      </c>
    </row>
    <row r="1644" spans="3:11" s="34" customFormat="1" ht="15" customHeight="1" x14ac:dyDescent="0.25">
      <c r="C1644" s="124" t="s">
        <v>379</v>
      </c>
      <c r="D1644" s="97" t="s">
        <v>825</v>
      </c>
      <c r="E1644" s="103" t="s">
        <v>102</v>
      </c>
      <c r="F1644" s="103">
        <v>2021</v>
      </c>
      <c r="G1644" s="103">
        <v>2021</v>
      </c>
      <c r="H1644" s="2" t="s">
        <v>297</v>
      </c>
      <c r="I1644" s="28">
        <f>I1645+I1646+I1647+I1648</f>
        <v>0</v>
      </c>
      <c r="J1644" s="28">
        <f>J1645+J1646+J1647+J1648</f>
        <v>0</v>
      </c>
      <c r="K1644" s="28">
        <f>K1645+K1646+K1647+K1648</f>
        <v>0</v>
      </c>
    </row>
    <row r="1645" spans="3:11" s="34" customFormat="1" ht="15" customHeight="1" x14ac:dyDescent="0.25">
      <c r="C1645" s="125"/>
      <c r="D1645" s="98"/>
      <c r="E1645" s="104"/>
      <c r="F1645" s="104"/>
      <c r="G1645" s="104"/>
      <c r="H1645" s="2" t="s">
        <v>298</v>
      </c>
      <c r="I1645" s="28"/>
      <c r="J1645" s="28">
        <v>0</v>
      </c>
      <c r="K1645" s="28"/>
    </row>
    <row r="1646" spans="3:11" s="34" customFormat="1" ht="15" customHeight="1" x14ac:dyDescent="0.25">
      <c r="C1646" s="125"/>
      <c r="D1646" s="98"/>
      <c r="E1646" s="104"/>
      <c r="F1646" s="104"/>
      <c r="G1646" s="104"/>
      <c r="H1646" s="2" t="s">
        <v>299</v>
      </c>
      <c r="I1646" s="28">
        <v>0</v>
      </c>
      <c r="J1646" s="28">
        <v>0</v>
      </c>
      <c r="K1646" s="28">
        <v>0</v>
      </c>
    </row>
    <row r="1647" spans="3:11" s="34" customFormat="1" ht="15" customHeight="1" x14ac:dyDescent="0.25">
      <c r="C1647" s="125"/>
      <c r="D1647" s="98"/>
      <c r="E1647" s="104"/>
      <c r="F1647" s="104"/>
      <c r="G1647" s="104"/>
      <c r="H1647" s="2" t="s">
        <v>300</v>
      </c>
      <c r="I1647" s="28">
        <v>0</v>
      </c>
      <c r="J1647" s="28">
        <v>0</v>
      </c>
      <c r="K1647" s="28">
        <v>0</v>
      </c>
    </row>
    <row r="1648" spans="3:11" s="34" customFormat="1" ht="15" customHeight="1" x14ac:dyDescent="0.25">
      <c r="C1648" s="126"/>
      <c r="D1648" s="99"/>
      <c r="E1648" s="105"/>
      <c r="F1648" s="105"/>
      <c r="G1648" s="105"/>
      <c r="H1648" s="2" t="s">
        <v>190</v>
      </c>
      <c r="I1648" s="28">
        <v>0</v>
      </c>
      <c r="J1648" s="28">
        <v>0</v>
      </c>
      <c r="K1648" s="28">
        <v>0</v>
      </c>
    </row>
    <row r="1649" spans="3:11" s="34" customFormat="1" ht="15" customHeight="1" x14ac:dyDescent="0.25">
      <c r="C1649" s="124" t="s">
        <v>118</v>
      </c>
      <c r="D1649" s="97" t="s">
        <v>986</v>
      </c>
      <c r="E1649" s="103" t="s">
        <v>227</v>
      </c>
      <c r="F1649" s="103">
        <v>2021</v>
      </c>
      <c r="G1649" s="103">
        <v>2023</v>
      </c>
      <c r="H1649" s="2" t="s">
        <v>297</v>
      </c>
      <c r="I1649" s="28">
        <f>I1650+I1651+I1652+I1653</f>
        <v>448.7</v>
      </c>
      <c r="J1649" s="28">
        <f>J1650+J1651+J1652+J1653</f>
        <v>820</v>
      </c>
      <c r="K1649" s="28">
        <f>K1650+K1651+K1652+K1653</f>
        <v>850</v>
      </c>
    </row>
    <row r="1650" spans="3:11" s="34" customFormat="1" ht="15" customHeight="1" x14ac:dyDescent="0.25">
      <c r="C1650" s="125"/>
      <c r="D1650" s="167"/>
      <c r="E1650" s="104"/>
      <c r="F1650" s="104"/>
      <c r="G1650" s="104"/>
      <c r="H1650" s="2" t="s">
        <v>298</v>
      </c>
      <c r="I1650" s="28">
        <v>448.7</v>
      </c>
      <c r="J1650" s="28">
        <v>820</v>
      </c>
      <c r="K1650" s="28">
        <v>850</v>
      </c>
    </row>
    <row r="1651" spans="3:11" s="34" customFormat="1" ht="15" customHeight="1" x14ac:dyDescent="0.25">
      <c r="C1651" s="125"/>
      <c r="D1651" s="167"/>
      <c r="E1651" s="104"/>
      <c r="F1651" s="104"/>
      <c r="G1651" s="104"/>
      <c r="H1651" s="2" t="s">
        <v>299</v>
      </c>
      <c r="I1651" s="28">
        <v>0</v>
      </c>
      <c r="J1651" s="28">
        <v>0</v>
      </c>
      <c r="K1651" s="28">
        <v>0</v>
      </c>
    </row>
    <row r="1652" spans="3:11" s="34" customFormat="1" ht="15" customHeight="1" x14ac:dyDescent="0.25">
      <c r="C1652" s="125"/>
      <c r="D1652" s="167"/>
      <c r="E1652" s="104"/>
      <c r="F1652" s="104"/>
      <c r="G1652" s="104"/>
      <c r="H1652" s="2" t="s">
        <v>300</v>
      </c>
      <c r="I1652" s="28">
        <v>0</v>
      </c>
      <c r="J1652" s="28">
        <v>0</v>
      </c>
      <c r="K1652" s="28">
        <v>0</v>
      </c>
    </row>
    <row r="1653" spans="3:11" s="34" customFormat="1" ht="15" customHeight="1" x14ac:dyDescent="0.25">
      <c r="C1653" s="126"/>
      <c r="D1653" s="168"/>
      <c r="E1653" s="105"/>
      <c r="F1653" s="105"/>
      <c r="G1653" s="105"/>
      <c r="H1653" s="2" t="s">
        <v>190</v>
      </c>
      <c r="I1653" s="28">
        <v>0</v>
      </c>
      <c r="J1653" s="28">
        <v>0</v>
      </c>
      <c r="K1653" s="28">
        <v>0</v>
      </c>
    </row>
    <row r="1654" spans="3:11" s="34" customFormat="1" ht="15" customHeight="1" x14ac:dyDescent="0.25">
      <c r="C1654" s="124" t="s">
        <v>604</v>
      </c>
      <c r="D1654" s="97" t="s">
        <v>826</v>
      </c>
      <c r="E1654" s="103" t="s">
        <v>227</v>
      </c>
      <c r="F1654" s="103">
        <v>2022</v>
      </c>
      <c r="G1654" s="103">
        <v>2023</v>
      </c>
      <c r="H1654" s="2" t="s">
        <v>297</v>
      </c>
      <c r="I1654" s="28">
        <f>I1655+I1656+I1657+I1658</f>
        <v>0</v>
      </c>
      <c r="J1654" s="28">
        <f>J1655+J1656+J1657+J1658</f>
        <v>1000</v>
      </c>
      <c r="K1654" s="28">
        <f>K1655+K1656+K1657+K1658</f>
        <v>1000</v>
      </c>
    </row>
    <row r="1655" spans="3:11" s="34" customFormat="1" ht="15" customHeight="1" x14ac:dyDescent="0.25">
      <c r="C1655" s="125"/>
      <c r="D1655" s="167"/>
      <c r="E1655" s="104"/>
      <c r="F1655" s="104"/>
      <c r="G1655" s="104"/>
      <c r="H1655" s="2" t="s">
        <v>298</v>
      </c>
      <c r="I1655" s="28">
        <v>0</v>
      </c>
      <c r="J1655" s="28">
        <v>1000</v>
      </c>
      <c r="K1655" s="28">
        <v>1000</v>
      </c>
    </row>
    <row r="1656" spans="3:11" s="34" customFormat="1" ht="15" customHeight="1" x14ac:dyDescent="0.25">
      <c r="C1656" s="125"/>
      <c r="D1656" s="167"/>
      <c r="E1656" s="104"/>
      <c r="F1656" s="104"/>
      <c r="G1656" s="104"/>
      <c r="H1656" s="2" t="s">
        <v>299</v>
      </c>
      <c r="I1656" s="28">
        <v>0</v>
      </c>
      <c r="J1656" s="28">
        <v>0</v>
      </c>
      <c r="K1656" s="28">
        <v>0</v>
      </c>
    </row>
    <row r="1657" spans="3:11" s="34" customFormat="1" ht="15" customHeight="1" x14ac:dyDescent="0.25">
      <c r="C1657" s="125"/>
      <c r="D1657" s="167"/>
      <c r="E1657" s="104"/>
      <c r="F1657" s="104"/>
      <c r="G1657" s="104"/>
      <c r="H1657" s="2" t="s">
        <v>300</v>
      </c>
      <c r="I1657" s="28">
        <v>0</v>
      </c>
      <c r="J1657" s="28">
        <v>0</v>
      </c>
      <c r="K1657" s="28">
        <v>0</v>
      </c>
    </row>
    <row r="1658" spans="3:11" s="34" customFormat="1" ht="15" customHeight="1" x14ac:dyDescent="0.25">
      <c r="C1658" s="126"/>
      <c r="D1658" s="168"/>
      <c r="E1658" s="105"/>
      <c r="F1658" s="105"/>
      <c r="G1658" s="105"/>
      <c r="H1658" s="2" t="s">
        <v>190</v>
      </c>
      <c r="I1658" s="28">
        <v>0</v>
      </c>
      <c r="J1658" s="28">
        <v>0</v>
      </c>
      <c r="K1658" s="28">
        <v>0</v>
      </c>
    </row>
    <row r="1659" spans="3:11" s="34" customFormat="1" ht="15" customHeight="1" x14ac:dyDescent="0.25">
      <c r="C1659" s="124" t="s">
        <v>605</v>
      </c>
      <c r="D1659" s="97" t="s">
        <v>913</v>
      </c>
      <c r="E1659" s="152" t="s">
        <v>320</v>
      </c>
      <c r="F1659" s="103">
        <v>2021</v>
      </c>
      <c r="G1659" s="103">
        <v>2021</v>
      </c>
      <c r="H1659" s="2" t="s">
        <v>297</v>
      </c>
      <c r="I1659" s="28">
        <f>I1660+I1661+I1662+I1663</f>
        <v>1147.4000000000001</v>
      </c>
      <c r="J1659" s="28">
        <f>J1660+J1661+J1662+J1663</f>
        <v>0</v>
      </c>
      <c r="K1659" s="28">
        <f>K1660+K1661+K1662+K1663</f>
        <v>0</v>
      </c>
    </row>
    <row r="1660" spans="3:11" s="34" customFormat="1" ht="15" customHeight="1" x14ac:dyDescent="0.25">
      <c r="C1660" s="125"/>
      <c r="D1660" s="98"/>
      <c r="E1660" s="153"/>
      <c r="F1660" s="104"/>
      <c r="G1660" s="104"/>
      <c r="H1660" s="2" t="s">
        <v>298</v>
      </c>
      <c r="I1660" s="28">
        <v>1147.4000000000001</v>
      </c>
      <c r="J1660" s="28">
        <v>0</v>
      </c>
      <c r="K1660" s="28"/>
    </row>
    <row r="1661" spans="3:11" s="34" customFormat="1" ht="15" customHeight="1" x14ac:dyDescent="0.25">
      <c r="C1661" s="125"/>
      <c r="D1661" s="98"/>
      <c r="E1661" s="153"/>
      <c r="F1661" s="104"/>
      <c r="G1661" s="104"/>
      <c r="H1661" s="2" t="s">
        <v>299</v>
      </c>
      <c r="I1661" s="28">
        <v>0</v>
      </c>
      <c r="J1661" s="28">
        <v>0</v>
      </c>
      <c r="K1661" s="28">
        <v>0</v>
      </c>
    </row>
    <row r="1662" spans="3:11" s="34" customFormat="1" ht="15" customHeight="1" x14ac:dyDescent="0.25">
      <c r="C1662" s="125"/>
      <c r="D1662" s="98"/>
      <c r="E1662" s="153"/>
      <c r="F1662" s="104"/>
      <c r="G1662" s="104"/>
      <c r="H1662" s="2" t="s">
        <v>300</v>
      </c>
      <c r="I1662" s="28">
        <v>0</v>
      </c>
      <c r="J1662" s="28">
        <v>0</v>
      </c>
      <c r="K1662" s="28">
        <v>0</v>
      </c>
    </row>
    <row r="1663" spans="3:11" s="34" customFormat="1" ht="15" customHeight="1" x14ac:dyDescent="0.25">
      <c r="C1663" s="126"/>
      <c r="D1663" s="99"/>
      <c r="E1663" s="154"/>
      <c r="F1663" s="105"/>
      <c r="G1663" s="105"/>
      <c r="H1663" s="2" t="s">
        <v>190</v>
      </c>
      <c r="I1663" s="28">
        <v>0</v>
      </c>
      <c r="J1663" s="28">
        <v>0</v>
      </c>
      <c r="K1663" s="28">
        <v>0</v>
      </c>
    </row>
    <row r="1664" spans="3:11" s="34" customFormat="1" ht="15" customHeight="1" x14ac:dyDescent="0.25">
      <c r="C1664" s="124" t="s">
        <v>606</v>
      </c>
      <c r="D1664" s="97" t="s">
        <v>914</v>
      </c>
      <c r="E1664" s="152" t="s">
        <v>320</v>
      </c>
      <c r="F1664" s="103">
        <v>2021</v>
      </c>
      <c r="G1664" s="103">
        <v>2021</v>
      </c>
      <c r="H1664" s="2" t="s">
        <v>297</v>
      </c>
      <c r="I1664" s="28">
        <f>I1665+I1666+I1667+I1668</f>
        <v>377.8</v>
      </c>
      <c r="J1664" s="28">
        <f>J1665+J1666+J1667+J1668</f>
        <v>0</v>
      </c>
      <c r="K1664" s="28">
        <f>K1665+K1666+K1667+K1668</f>
        <v>0</v>
      </c>
    </row>
    <row r="1665" spans="3:11" s="34" customFormat="1" ht="15" customHeight="1" x14ac:dyDescent="0.25">
      <c r="C1665" s="125"/>
      <c r="D1665" s="98"/>
      <c r="E1665" s="153"/>
      <c r="F1665" s="104"/>
      <c r="G1665" s="104"/>
      <c r="H1665" s="2" t="s">
        <v>298</v>
      </c>
      <c r="I1665" s="28">
        <v>377.8</v>
      </c>
      <c r="J1665" s="28">
        <v>0</v>
      </c>
      <c r="K1665" s="28"/>
    </row>
    <row r="1666" spans="3:11" s="34" customFormat="1" ht="15" customHeight="1" x14ac:dyDescent="0.25">
      <c r="C1666" s="125"/>
      <c r="D1666" s="98"/>
      <c r="E1666" s="153"/>
      <c r="F1666" s="104"/>
      <c r="G1666" s="104"/>
      <c r="H1666" s="2" t="s">
        <v>299</v>
      </c>
      <c r="I1666" s="28">
        <v>0</v>
      </c>
      <c r="J1666" s="28">
        <v>0</v>
      </c>
      <c r="K1666" s="28">
        <v>0</v>
      </c>
    </row>
    <row r="1667" spans="3:11" s="34" customFormat="1" ht="15" customHeight="1" x14ac:dyDescent="0.25">
      <c r="C1667" s="125"/>
      <c r="D1667" s="98"/>
      <c r="E1667" s="153"/>
      <c r="F1667" s="104"/>
      <c r="G1667" s="104"/>
      <c r="H1667" s="2" t="s">
        <v>300</v>
      </c>
      <c r="I1667" s="28">
        <v>0</v>
      </c>
      <c r="J1667" s="28">
        <v>0</v>
      </c>
      <c r="K1667" s="28">
        <v>0</v>
      </c>
    </row>
    <row r="1668" spans="3:11" s="34" customFormat="1" ht="15" customHeight="1" x14ac:dyDescent="0.25">
      <c r="C1668" s="126"/>
      <c r="D1668" s="99"/>
      <c r="E1668" s="154"/>
      <c r="F1668" s="105"/>
      <c r="G1668" s="105"/>
      <c r="H1668" s="2" t="s">
        <v>190</v>
      </c>
      <c r="I1668" s="28">
        <v>0</v>
      </c>
      <c r="J1668" s="28">
        <v>0</v>
      </c>
      <c r="K1668" s="28">
        <v>0</v>
      </c>
    </row>
    <row r="1669" spans="3:11" s="34" customFormat="1" ht="15" customHeight="1" x14ac:dyDescent="0.25">
      <c r="C1669" s="124" t="s">
        <v>928</v>
      </c>
      <c r="D1669" s="97" t="s">
        <v>368</v>
      </c>
      <c r="E1669" s="127" t="s">
        <v>270</v>
      </c>
      <c r="F1669" s="103">
        <v>2021</v>
      </c>
      <c r="G1669" s="103">
        <v>2023</v>
      </c>
      <c r="H1669" s="2" t="s">
        <v>297</v>
      </c>
      <c r="I1669" s="28">
        <f>I1670+I1671+I1672+I1673</f>
        <v>40836.1</v>
      </c>
      <c r="J1669" s="28">
        <f>J1670+J1671+J1672+J1673</f>
        <v>36826.699999999997</v>
      </c>
      <c r="K1669" s="28">
        <f>K1670+K1671+K1672+K1673</f>
        <v>36826.699999999997</v>
      </c>
    </row>
    <row r="1670" spans="3:11" s="34" customFormat="1" ht="15" customHeight="1" x14ac:dyDescent="0.25">
      <c r="C1670" s="125"/>
      <c r="D1670" s="98"/>
      <c r="E1670" s="127"/>
      <c r="F1670" s="104"/>
      <c r="G1670" s="104"/>
      <c r="H1670" s="2" t="s">
        <v>298</v>
      </c>
      <c r="I1670" s="28">
        <f t="shared" ref="I1670:K1671" si="161">I1675</f>
        <v>4492</v>
      </c>
      <c r="J1670" s="28">
        <f t="shared" si="161"/>
        <v>4051</v>
      </c>
      <c r="K1670" s="28">
        <f t="shared" si="161"/>
        <v>4051</v>
      </c>
    </row>
    <row r="1671" spans="3:11" s="34" customFormat="1" ht="15" customHeight="1" x14ac:dyDescent="0.25">
      <c r="C1671" s="125"/>
      <c r="D1671" s="98"/>
      <c r="E1671" s="127"/>
      <c r="F1671" s="104"/>
      <c r="G1671" s="104"/>
      <c r="H1671" s="2" t="s">
        <v>299</v>
      </c>
      <c r="I1671" s="28">
        <f t="shared" si="161"/>
        <v>36344.1</v>
      </c>
      <c r="J1671" s="28">
        <f t="shared" si="161"/>
        <v>32775.699999999997</v>
      </c>
      <c r="K1671" s="28">
        <f t="shared" si="161"/>
        <v>32775.699999999997</v>
      </c>
    </row>
    <row r="1672" spans="3:11" s="34" customFormat="1" ht="15" customHeight="1" x14ac:dyDescent="0.25">
      <c r="C1672" s="125"/>
      <c r="D1672" s="98"/>
      <c r="E1672" s="127"/>
      <c r="F1672" s="104"/>
      <c r="G1672" s="104"/>
      <c r="H1672" s="2" t="s">
        <v>300</v>
      </c>
      <c r="I1672" s="28">
        <v>0</v>
      </c>
      <c r="J1672" s="28">
        <f>J1677</f>
        <v>0</v>
      </c>
      <c r="K1672" s="28">
        <f>K1677</f>
        <v>0</v>
      </c>
    </row>
    <row r="1673" spans="3:11" s="34" customFormat="1" ht="15" customHeight="1" x14ac:dyDescent="0.25">
      <c r="C1673" s="126"/>
      <c r="D1673" s="99"/>
      <c r="E1673" s="127"/>
      <c r="F1673" s="105"/>
      <c r="G1673" s="105"/>
      <c r="H1673" s="2" t="s">
        <v>190</v>
      </c>
      <c r="I1673" s="28">
        <v>0</v>
      </c>
      <c r="J1673" s="28">
        <f>J1678</f>
        <v>0</v>
      </c>
      <c r="K1673" s="28">
        <f>K1678</f>
        <v>0</v>
      </c>
    </row>
    <row r="1674" spans="3:11" s="34" customFormat="1" ht="15" customHeight="1" x14ac:dyDescent="0.25">
      <c r="C1674" s="124" t="s">
        <v>929</v>
      </c>
      <c r="D1674" s="97" t="s">
        <v>75</v>
      </c>
      <c r="E1674" s="103" t="s">
        <v>271</v>
      </c>
      <c r="F1674" s="103">
        <v>2021</v>
      </c>
      <c r="G1674" s="103">
        <v>2023</v>
      </c>
      <c r="H1674" s="2" t="s">
        <v>297</v>
      </c>
      <c r="I1674" s="28">
        <f>I1675+I1676+I1677+I1678</f>
        <v>40836.1</v>
      </c>
      <c r="J1674" s="28">
        <f>J1675+J1676+J1677+J1678</f>
        <v>36826.699999999997</v>
      </c>
      <c r="K1674" s="28">
        <f>K1675+K1676+K1677+K1678</f>
        <v>36826.699999999997</v>
      </c>
    </row>
    <row r="1675" spans="3:11" s="34" customFormat="1" ht="15" customHeight="1" x14ac:dyDescent="0.25">
      <c r="C1675" s="125"/>
      <c r="D1675" s="98"/>
      <c r="E1675" s="88"/>
      <c r="F1675" s="104"/>
      <c r="G1675" s="104"/>
      <c r="H1675" s="2" t="s">
        <v>298</v>
      </c>
      <c r="I1675" s="50">
        <v>4492</v>
      </c>
      <c r="J1675" s="50">
        <v>4051</v>
      </c>
      <c r="K1675" s="28">
        <v>4051</v>
      </c>
    </row>
    <row r="1676" spans="3:11" s="34" customFormat="1" ht="15" customHeight="1" x14ac:dyDescent="0.25">
      <c r="C1676" s="125"/>
      <c r="D1676" s="98"/>
      <c r="E1676" s="88"/>
      <c r="F1676" s="104"/>
      <c r="G1676" s="104"/>
      <c r="H1676" s="2" t="s">
        <v>299</v>
      </c>
      <c r="I1676" s="50">
        <v>36344.1</v>
      </c>
      <c r="J1676" s="50">
        <v>32775.699999999997</v>
      </c>
      <c r="K1676" s="28">
        <v>32775.699999999997</v>
      </c>
    </row>
    <row r="1677" spans="3:11" s="34" customFormat="1" ht="15" customHeight="1" x14ac:dyDescent="0.25">
      <c r="C1677" s="125"/>
      <c r="D1677" s="98"/>
      <c r="E1677" s="88"/>
      <c r="F1677" s="104"/>
      <c r="G1677" s="104"/>
      <c r="H1677" s="2" t="s">
        <v>300</v>
      </c>
      <c r="I1677" s="28"/>
      <c r="J1677" s="28">
        <v>0</v>
      </c>
      <c r="K1677" s="28">
        <v>0</v>
      </c>
    </row>
    <row r="1678" spans="3:11" s="34" customFormat="1" ht="15" customHeight="1" x14ac:dyDescent="0.25">
      <c r="C1678" s="126"/>
      <c r="D1678" s="99"/>
      <c r="E1678" s="89"/>
      <c r="F1678" s="105"/>
      <c r="G1678" s="105"/>
      <c r="H1678" s="2" t="s">
        <v>190</v>
      </c>
      <c r="I1678" s="28">
        <v>0</v>
      </c>
      <c r="J1678" s="28">
        <v>0</v>
      </c>
      <c r="K1678" s="28">
        <v>0</v>
      </c>
    </row>
    <row r="1679" spans="3:11" s="34" customFormat="1" hidden="1" x14ac:dyDescent="0.25">
      <c r="C1679" s="124" t="s">
        <v>92</v>
      </c>
      <c r="D1679" s="97" t="s">
        <v>107</v>
      </c>
      <c r="E1679" s="103" t="s">
        <v>108</v>
      </c>
      <c r="F1679" s="103"/>
      <c r="G1679" s="103"/>
      <c r="H1679" s="2" t="s">
        <v>297</v>
      </c>
      <c r="I1679" s="28">
        <f>I1680+I1681+I1682</f>
        <v>0</v>
      </c>
      <c r="J1679" s="28">
        <f>J1680+J1681+J1682</f>
        <v>0</v>
      </c>
      <c r="K1679" s="28">
        <f>K1680+K1681+K1682</f>
        <v>0</v>
      </c>
    </row>
    <row r="1680" spans="3:11" s="34" customFormat="1" hidden="1" x14ac:dyDescent="0.25">
      <c r="C1680" s="125"/>
      <c r="D1680" s="98"/>
      <c r="E1680" s="104"/>
      <c r="F1680" s="104"/>
      <c r="G1680" s="104"/>
      <c r="H1680" s="2" t="s">
        <v>298</v>
      </c>
      <c r="I1680" s="28">
        <f t="shared" ref="I1680:K1683" si="162">I1685</f>
        <v>0</v>
      </c>
      <c r="J1680" s="28">
        <f t="shared" si="162"/>
        <v>0</v>
      </c>
      <c r="K1680" s="28">
        <f t="shared" si="162"/>
        <v>0</v>
      </c>
    </row>
    <row r="1681" spans="3:11" s="34" customFormat="1" hidden="1" x14ac:dyDescent="0.25">
      <c r="C1681" s="125"/>
      <c r="D1681" s="98"/>
      <c r="E1681" s="104"/>
      <c r="F1681" s="104"/>
      <c r="G1681" s="104"/>
      <c r="H1681" s="2" t="s">
        <v>299</v>
      </c>
      <c r="I1681" s="28">
        <f t="shared" si="162"/>
        <v>0</v>
      </c>
      <c r="J1681" s="28">
        <f t="shared" si="162"/>
        <v>0</v>
      </c>
      <c r="K1681" s="28">
        <f t="shared" si="162"/>
        <v>0</v>
      </c>
    </row>
    <row r="1682" spans="3:11" s="34" customFormat="1" hidden="1" x14ac:dyDescent="0.25">
      <c r="C1682" s="125"/>
      <c r="D1682" s="98"/>
      <c r="E1682" s="104"/>
      <c r="F1682" s="104"/>
      <c r="G1682" s="104"/>
      <c r="H1682" s="2" t="s">
        <v>300</v>
      </c>
      <c r="I1682" s="28">
        <f t="shared" si="162"/>
        <v>0</v>
      </c>
      <c r="J1682" s="28">
        <f t="shared" si="162"/>
        <v>0</v>
      </c>
      <c r="K1682" s="28">
        <f t="shared" si="162"/>
        <v>0</v>
      </c>
    </row>
    <row r="1683" spans="3:11" s="34" customFormat="1" hidden="1" x14ac:dyDescent="0.25">
      <c r="C1683" s="125"/>
      <c r="D1683" s="98"/>
      <c r="E1683" s="104"/>
      <c r="F1683" s="104"/>
      <c r="G1683" s="104"/>
      <c r="H1683" s="2" t="s">
        <v>190</v>
      </c>
      <c r="I1683" s="28">
        <f t="shared" si="162"/>
        <v>0</v>
      </c>
      <c r="J1683" s="28">
        <f t="shared" si="162"/>
        <v>0</v>
      </c>
      <c r="K1683" s="28">
        <f t="shared" si="162"/>
        <v>0</v>
      </c>
    </row>
    <row r="1684" spans="3:11" s="34" customFormat="1" ht="15" hidden="1" customHeight="1" x14ac:dyDescent="0.25">
      <c r="C1684" s="124" t="s">
        <v>93</v>
      </c>
      <c r="D1684" s="97" t="s">
        <v>109</v>
      </c>
      <c r="E1684" s="103" t="s">
        <v>108</v>
      </c>
      <c r="F1684" s="103"/>
      <c r="G1684" s="103"/>
      <c r="H1684" s="2" t="s">
        <v>297</v>
      </c>
      <c r="I1684" s="28">
        <f>I1685+I1686+I1687</f>
        <v>0</v>
      </c>
      <c r="J1684" s="28">
        <f>J1685+J1686+J1687</f>
        <v>0</v>
      </c>
      <c r="K1684" s="28">
        <f>K1685+K1686+K1687</f>
        <v>0</v>
      </c>
    </row>
    <row r="1685" spans="3:11" s="34" customFormat="1" ht="18" hidden="1" customHeight="1" x14ac:dyDescent="0.25">
      <c r="C1685" s="125"/>
      <c r="D1685" s="98"/>
      <c r="E1685" s="104"/>
      <c r="F1685" s="104"/>
      <c r="G1685" s="104"/>
      <c r="H1685" s="2" t="s">
        <v>298</v>
      </c>
      <c r="I1685" s="28"/>
      <c r="J1685" s="28">
        <v>0</v>
      </c>
      <c r="K1685" s="28">
        <v>0</v>
      </c>
    </row>
    <row r="1686" spans="3:11" s="34" customFormat="1" hidden="1" x14ac:dyDescent="0.25">
      <c r="C1686" s="125"/>
      <c r="D1686" s="98"/>
      <c r="E1686" s="104"/>
      <c r="F1686" s="104"/>
      <c r="G1686" s="104"/>
      <c r="H1686" s="2" t="s">
        <v>299</v>
      </c>
      <c r="I1686" s="28">
        <v>0</v>
      </c>
      <c r="J1686" s="28">
        <v>0</v>
      </c>
      <c r="K1686" s="28">
        <v>0</v>
      </c>
    </row>
    <row r="1687" spans="3:11" s="34" customFormat="1" hidden="1" x14ac:dyDescent="0.25">
      <c r="C1687" s="125"/>
      <c r="D1687" s="98"/>
      <c r="E1687" s="104"/>
      <c r="F1687" s="104"/>
      <c r="G1687" s="104"/>
      <c r="H1687" s="2" t="s">
        <v>300</v>
      </c>
      <c r="I1687" s="28">
        <v>0</v>
      </c>
      <c r="J1687" s="28">
        <v>0</v>
      </c>
      <c r="K1687" s="28">
        <v>0</v>
      </c>
    </row>
    <row r="1688" spans="3:11" s="34" customFormat="1" hidden="1" x14ac:dyDescent="0.25">
      <c r="C1688" s="125"/>
      <c r="D1688" s="98"/>
      <c r="E1688" s="104"/>
      <c r="F1688" s="104"/>
      <c r="G1688" s="104"/>
      <c r="H1688" s="2" t="s">
        <v>190</v>
      </c>
      <c r="I1688" s="28"/>
      <c r="J1688" s="28"/>
      <c r="K1688" s="28"/>
    </row>
    <row r="1689" spans="3:11" s="34" customFormat="1" ht="15" hidden="1" customHeight="1" x14ac:dyDescent="0.25">
      <c r="C1689" s="124" t="s">
        <v>25</v>
      </c>
      <c r="D1689" s="97" t="s">
        <v>27</v>
      </c>
      <c r="E1689" s="103" t="s">
        <v>70</v>
      </c>
      <c r="F1689" s="103"/>
      <c r="G1689" s="103"/>
      <c r="H1689" s="2" t="s">
        <v>297</v>
      </c>
      <c r="I1689" s="28">
        <f>I1690+I1691+I1692+I1693</f>
        <v>0</v>
      </c>
      <c r="J1689" s="28">
        <f>J1690+J1691+J1692+J1693</f>
        <v>0</v>
      </c>
      <c r="K1689" s="28">
        <f>K1690+K1691+K1692+K1693</f>
        <v>0</v>
      </c>
    </row>
    <row r="1690" spans="3:11" s="34" customFormat="1" ht="15" hidden="1" customHeight="1" x14ac:dyDescent="0.25">
      <c r="C1690" s="125"/>
      <c r="D1690" s="98"/>
      <c r="E1690" s="88"/>
      <c r="F1690" s="104"/>
      <c r="G1690" s="104"/>
      <c r="H1690" s="2" t="s">
        <v>298</v>
      </c>
      <c r="I1690" s="28">
        <f t="shared" ref="I1690:K1691" si="163">I1695</f>
        <v>0</v>
      </c>
      <c r="J1690" s="28">
        <f t="shared" si="163"/>
        <v>0</v>
      </c>
      <c r="K1690" s="28">
        <f t="shared" si="163"/>
        <v>0</v>
      </c>
    </row>
    <row r="1691" spans="3:11" s="34" customFormat="1" ht="15" hidden="1" customHeight="1" x14ac:dyDescent="0.25">
      <c r="C1691" s="125"/>
      <c r="D1691" s="98"/>
      <c r="E1691" s="88"/>
      <c r="F1691" s="104"/>
      <c r="G1691" s="104"/>
      <c r="H1691" s="2" t="s">
        <v>299</v>
      </c>
      <c r="I1691" s="28">
        <f t="shared" si="163"/>
        <v>0</v>
      </c>
      <c r="J1691" s="28">
        <f t="shared" si="163"/>
        <v>0</v>
      </c>
      <c r="K1691" s="28">
        <f t="shared" si="163"/>
        <v>0</v>
      </c>
    </row>
    <row r="1692" spans="3:11" s="34" customFormat="1" ht="15" hidden="1" customHeight="1" x14ac:dyDescent="0.25">
      <c r="C1692" s="125"/>
      <c r="D1692" s="98"/>
      <c r="E1692" s="88"/>
      <c r="F1692" s="104"/>
      <c r="G1692" s="104"/>
      <c r="H1692" s="2" t="s">
        <v>300</v>
      </c>
      <c r="I1692" s="28">
        <v>0</v>
      </c>
      <c r="J1692" s="28">
        <f>J1697</f>
        <v>0</v>
      </c>
      <c r="K1692" s="28">
        <f>K1697</f>
        <v>0</v>
      </c>
    </row>
    <row r="1693" spans="3:11" s="34" customFormat="1" ht="20.25" hidden="1" customHeight="1" x14ac:dyDescent="0.25">
      <c r="C1693" s="126"/>
      <c r="D1693" s="99"/>
      <c r="E1693" s="89"/>
      <c r="F1693" s="105"/>
      <c r="G1693" s="105"/>
      <c r="H1693" s="2" t="s">
        <v>190</v>
      </c>
      <c r="I1693" s="28">
        <v>0</v>
      </c>
      <c r="J1693" s="28">
        <f>J1698</f>
        <v>0</v>
      </c>
      <c r="K1693" s="28">
        <f>K1698</f>
        <v>0</v>
      </c>
    </row>
    <row r="1694" spans="3:11" s="34" customFormat="1" ht="15" hidden="1" customHeight="1" x14ac:dyDescent="0.25">
      <c r="C1694" s="124" t="s">
        <v>26</v>
      </c>
      <c r="D1694" s="97" t="s">
        <v>423</v>
      </c>
      <c r="E1694" s="103" t="s">
        <v>70</v>
      </c>
      <c r="F1694" s="103"/>
      <c r="G1694" s="103"/>
      <c r="H1694" s="2" t="s">
        <v>297</v>
      </c>
      <c r="I1694" s="28">
        <f>I1695+I1696+I1697+I1698</f>
        <v>0</v>
      </c>
      <c r="J1694" s="28">
        <f>J1695+J1696+J1697+J1698</f>
        <v>0</v>
      </c>
      <c r="K1694" s="28">
        <f>K1695+K1696+K1697+K1698</f>
        <v>0</v>
      </c>
    </row>
    <row r="1695" spans="3:11" s="34" customFormat="1" ht="18" hidden="1" customHeight="1" x14ac:dyDescent="0.25">
      <c r="C1695" s="125"/>
      <c r="D1695" s="98"/>
      <c r="E1695" s="88"/>
      <c r="F1695" s="104"/>
      <c r="G1695" s="104"/>
      <c r="H1695" s="2" t="s">
        <v>298</v>
      </c>
      <c r="I1695" s="51"/>
      <c r="J1695" s="50">
        <v>0</v>
      </c>
      <c r="K1695" s="28">
        <v>0</v>
      </c>
    </row>
    <row r="1696" spans="3:11" s="34" customFormat="1" ht="17.25" hidden="1" customHeight="1" x14ac:dyDescent="0.25">
      <c r="C1696" s="125"/>
      <c r="D1696" s="98"/>
      <c r="E1696" s="88"/>
      <c r="F1696" s="104"/>
      <c r="G1696" s="104"/>
      <c r="H1696" s="2" t="s">
        <v>299</v>
      </c>
      <c r="I1696" s="51"/>
      <c r="J1696" s="50">
        <v>0</v>
      </c>
      <c r="K1696" s="28">
        <v>0</v>
      </c>
    </row>
    <row r="1697" spans="3:11" s="34" customFormat="1" ht="18" hidden="1" customHeight="1" x14ac:dyDescent="0.25">
      <c r="C1697" s="125"/>
      <c r="D1697" s="98"/>
      <c r="E1697" s="88"/>
      <c r="F1697" s="104"/>
      <c r="G1697" s="104"/>
      <c r="H1697" s="2" t="s">
        <v>300</v>
      </c>
      <c r="I1697" s="28">
        <v>0</v>
      </c>
      <c r="J1697" s="28">
        <v>0</v>
      </c>
      <c r="K1697" s="28">
        <v>0</v>
      </c>
    </row>
    <row r="1698" spans="3:11" s="34" customFormat="1" ht="18" hidden="1" customHeight="1" x14ac:dyDescent="0.25">
      <c r="C1698" s="126"/>
      <c r="D1698" s="99"/>
      <c r="E1698" s="89"/>
      <c r="F1698" s="105"/>
      <c r="G1698" s="105"/>
      <c r="H1698" s="2" t="s">
        <v>190</v>
      </c>
      <c r="I1698" s="28">
        <v>0</v>
      </c>
      <c r="J1698" s="28">
        <v>0</v>
      </c>
      <c r="K1698" s="28">
        <v>0</v>
      </c>
    </row>
    <row r="1699" spans="3:11" s="34" customFormat="1" ht="15" hidden="1" customHeight="1" x14ac:dyDescent="0.25">
      <c r="C1699" s="124" t="s">
        <v>28</v>
      </c>
      <c r="D1699" s="97" t="s">
        <v>72</v>
      </c>
      <c r="E1699" s="127" t="s">
        <v>269</v>
      </c>
      <c r="F1699" s="103"/>
      <c r="G1699" s="103"/>
      <c r="H1699" s="2" t="s">
        <v>297</v>
      </c>
      <c r="I1699" s="28">
        <f>I1700+I1701+I1702+I1703</f>
        <v>0</v>
      </c>
      <c r="J1699" s="28">
        <f>J1700+J1701+J1702+J1703</f>
        <v>0</v>
      </c>
      <c r="K1699" s="28">
        <f>K1700+K1701+K1702+K1703</f>
        <v>0</v>
      </c>
    </row>
    <row r="1700" spans="3:11" s="34" customFormat="1" ht="15" hidden="1" customHeight="1" x14ac:dyDescent="0.25">
      <c r="C1700" s="125"/>
      <c r="D1700" s="98"/>
      <c r="E1700" s="127"/>
      <c r="F1700" s="104"/>
      <c r="G1700" s="104"/>
      <c r="H1700" s="2" t="s">
        <v>298</v>
      </c>
      <c r="I1700" s="28">
        <f t="shared" ref="I1700:K1701" si="164">I1705</f>
        <v>0</v>
      </c>
      <c r="J1700" s="28">
        <f t="shared" si="164"/>
        <v>0</v>
      </c>
      <c r="K1700" s="28">
        <f t="shared" si="164"/>
        <v>0</v>
      </c>
    </row>
    <row r="1701" spans="3:11" s="34" customFormat="1" ht="15" hidden="1" customHeight="1" x14ac:dyDescent="0.25">
      <c r="C1701" s="125"/>
      <c r="D1701" s="98"/>
      <c r="E1701" s="127"/>
      <c r="F1701" s="104"/>
      <c r="G1701" s="104"/>
      <c r="H1701" s="2" t="s">
        <v>299</v>
      </c>
      <c r="I1701" s="28">
        <f t="shared" si="164"/>
        <v>0</v>
      </c>
      <c r="J1701" s="28">
        <f t="shared" si="164"/>
        <v>0</v>
      </c>
      <c r="K1701" s="28">
        <f t="shared" si="164"/>
        <v>0</v>
      </c>
    </row>
    <row r="1702" spans="3:11" s="34" customFormat="1" ht="15" hidden="1" customHeight="1" x14ac:dyDescent="0.25">
      <c r="C1702" s="125"/>
      <c r="D1702" s="98"/>
      <c r="E1702" s="127"/>
      <c r="F1702" s="104"/>
      <c r="G1702" s="104"/>
      <c r="H1702" s="2" t="s">
        <v>300</v>
      </c>
      <c r="I1702" s="28">
        <v>0</v>
      </c>
      <c r="J1702" s="28">
        <f>J1707</f>
        <v>0</v>
      </c>
      <c r="K1702" s="28">
        <f>K1707</f>
        <v>0</v>
      </c>
    </row>
    <row r="1703" spans="3:11" s="34" customFormat="1" ht="15" hidden="1" customHeight="1" x14ac:dyDescent="0.25">
      <c r="C1703" s="126"/>
      <c r="D1703" s="99"/>
      <c r="E1703" s="127"/>
      <c r="F1703" s="105"/>
      <c r="G1703" s="105"/>
      <c r="H1703" s="2" t="s">
        <v>190</v>
      </c>
      <c r="I1703" s="28">
        <v>0</v>
      </c>
      <c r="J1703" s="28">
        <f>J1708</f>
        <v>0</v>
      </c>
      <c r="K1703" s="28">
        <f>K1708</f>
        <v>0</v>
      </c>
    </row>
    <row r="1704" spans="3:11" s="34" customFormat="1" ht="15" hidden="1" customHeight="1" x14ac:dyDescent="0.25">
      <c r="C1704" s="124" t="s">
        <v>29</v>
      </c>
      <c r="D1704" s="97" t="s">
        <v>71</v>
      </c>
      <c r="E1704" s="127" t="s">
        <v>269</v>
      </c>
      <c r="F1704" s="103"/>
      <c r="G1704" s="103"/>
      <c r="H1704" s="2" t="s">
        <v>297</v>
      </c>
      <c r="I1704" s="28">
        <f>I1705+I1706+I1707+I1708</f>
        <v>0</v>
      </c>
      <c r="J1704" s="28">
        <f>J1705+J1706+J1707+J1708</f>
        <v>0</v>
      </c>
      <c r="K1704" s="28">
        <f>K1705+K1706+K1707+K1708</f>
        <v>0</v>
      </c>
    </row>
    <row r="1705" spans="3:11" s="34" customFormat="1" ht="18" hidden="1" customHeight="1" x14ac:dyDescent="0.25">
      <c r="C1705" s="125"/>
      <c r="D1705" s="98"/>
      <c r="E1705" s="127"/>
      <c r="F1705" s="104"/>
      <c r="G1705" s="104"/>
      <c r="H1705" s="2" t="s">
        <v>298</v>
      </c>
      <c r="I1705" s="51"/>
      <c r="J1705" s="51"/>
      <c r="K1705" s="51"/>
    </row>
    <row r="1706" spans="3:11" s="34" customFormat="1" ht="17.25" hidden="1" customHeight="1" x14ac:dyDescent="0.25">
      <c r="C1706" s="125"/>
      <c r="D1706" s="98"/>
      <c r="E1706" s="127"/>
      <c r="F1706" s="104"/>
      <c r="G1706" s="104"/>
      <c r="H1706" s="2" t="s">
        <v>299</v>
      </c>
      <c r="I1706" s="51"/>
      <c r="J1706" s="51"/>
      <c r="K1706" s="51"/>
    </row>
    <row r="1707" spans="3:11" s="34" customFormat="1" ht="18" hidden="1" customHeight="1" x14ac:dyDescent="0.25">
      <c r="C1707" s="125"/>
      <c r="D1707" s="98"/>
      <c r="E1707" s="127"/>
      <c r="F1707" s="104"/>
      <c r="G1707" s="104"/>
      <c r="H1707" s="2" t="s">
        <v>300</v>
      </c>
      <c r="I1707" s="28">
        <v>0</v>
      </c>
      <c r="J1707" s="28">
        <v>0</v>
      </c>
      <c r="K1707" s="28">
        <v>0</v>
      </c>
    </row>
    <row r="1708" spans="3:11" s="34" customFormat="1" ht="18" hidden="1" customHeight="1" x14ac:dyDescent="0.25">
      <c r="C1708" s="126"/>
      <c r="D1708" s="99"/>
      <c r="E1708" s="127"/>
      <c r="F1708" s="105"/>
      <c r="G1708" s="105"/>
      <c r="H1708" s="2" t="s">
        <v>190</v>
      </c>
      <c r="I1708" s="28">
        <v>0</v>
      </c>
      <c r="J1708" s="28">
        <v>0</v>
      </c>
      <c r="K1708" s="28">
        <v>0</v>
      </c>
    </row>
    <row r="1709" spans="3:11" s="34" customFormat="1" ht="15" hidden="1" customHeight="1" x14ac:dyDescent="0.25">
      <c r="C1709" s="124" t="s">
        <v>30</v>
      </c>
      <c r="D1709" s="97" t="s">
        <v>74</v>
      </c>
      <c r="E1709" s="127" t="s">
        <v>269</v>
      </c>
      <c r="F1709" s="103"/>
      <c r="G1709" s="103"/>
      <c r="H1709" s="2" t="s">
        <v>297</v>
      </c>
      <c r="I1709" s="28">
        <f>I1710+I1711+I1712+I1713</f>
        <v>0</v>
      </c>
      <c r="J1709" s="28">
        <f>J1710+J1711+J1712+J1713</f>
        <v>0</v>
      </c>
      <c r="K1709" s="28">
        <f>K1710+K1711+K1712+K1713</f>
        <v>0</v>
      </c>
    </row>
    <row r="1710" spans="3:11" s="34" customFormat="1" ht="15" hidden="1" customHeight="1" x14ac:dyDescent="0.25">
      <c r="C1710" s="125"/>
      <c r="D1710" s="98"/>
      <c r="E1710" s="127"/>
      <c r="F1710" s="104"/>
      <c r="G1710" s="104"/>
      <c r="H1710" s="2" t="s">
        <v>298</v>
      </c>
      <c r="I1710" s="28">
        <f t="shared" ref="I1710:K1711" si="165">I1715</f>
        <v>0</v>
      </c>
      <c r="J1710" s="28">
        <f t="shared" si="165"/>
        <v>0</v>
      </c>
      <c r="K1710" s="28">
        <f t="shared" si="165"/>
        <v>0</v>
      </c>
    </row>
    <row r="1711" spans="3:11" s="34" customFormat="1" ht="15" hidden="1" customHeight="1" x14ac:dyDescent="0.25">
      <c r="C1711" s="125"/>
      <c r="D1711" s="98"/>
      <c r="E1711" s="127"/>
      <c r="F1711" s="104"/>
      <c r="G1711" s="104"/>
      <c r="H1711" s="2" t="s">
        <v>299</v>
      </c>
      <c r="I1711" s="28">
        <f t="shared" si="165"/>
        <v>0</v>
      </c>
      <c r="J1711" s="28">
        <f t="shared" si="165"/>
        <v>0</v>
      </c>
      <c r="K1711" s="28">
        <f t="shared" si="165"/>
        <v>0</v>
      </c>
    </row>
    <row r="1712" spans="3:11" s="34" customFormat="1" ht="15" hidden="1" customHeight="1" x14ac:dyDescent="0.25">
      <c r="C1712" s="125"/>
      <c r="D1712" s="98"/>
      <c r="E1712" s="127"/>
      <c r="F1712" s="104"/>
      <c r="G1712" s="104"/>
      <c r="H1712" s="2" t="s">
        <v>300</v>
      </c>
      <c r="I1712" s="28">
        <v>0</v>
      </c>
      <c r="J1712" s="28">
        <f>J1717</f>
        <v>0</v>
      </c>
      <c r="K1712" s="28">
        <f>K1717</f>
        <v>0</v>
      </c>
    </row>
    <row r="1713" spans="3:11" s="34" customFormat="1" ht="15" hidden="1" customHeight="1" x14ac:dyDescent="0.25">
      <c r="C1713" s="126"/>
      <c r="D1713" s="99"/>
      <c r="E1713" s="127"/>
      <c r="F1713" s="105"/>
      <c r="G1713" s="105"/>
      <c r="H1713" s="2" t="s">
        <v>190</v>
      </c>
      <c r="I1713" s="28">
        <v>0</v>
      </c>
      <c r="J1713" s="28">
        <f>J1718</f>
        <v>0</v>
      </c>
      <c r="K1713" s="28">
        <f>K1718</f>
        <v>0</v>
      </c>
    </row>
    <row r="1714" spans="3:11" s="34" customFormat="1" ht="15" hidden="1" customHeight="1" x14ac:dyDescent="0.25">
      <c r="C1714" s="124" t="s">
        <v>31</v>
      </c>
      <c r="D1714" s="97" t="s">
        <v>73</v>
      </c>
      <c r="E1714" s="127" t="s">
        <v>269</v>
      </c>
      <c r="F1714" s="103"/>
      <c r="G1714" s="103"/>
      <c r="H1714" s="2" t="s">
        <v>297</v>
      </c>
      <c r="I1714" s="28">
        <f>I1715+I1716+I1717+I1718</f>
        <v>0</v>
      </c>
      <c r="J1714" s="28">
        <f>J1715+J1716+J1717+J1718</f>
        <v>0</v>
      </c>
      <c r="K1714" s="28">
        <f>K1715+K1716+K1717+K1718</f>
        <v>0</v>
      </c>
    </row>
    <row r="1715" spans="3:11" s="34" customFormat="1" ht="18" hidden="1" customHeight="1" x14ac:dyDescent="0.25">
      <c r="C1715" s="125"/>
      <c r="D1715" s="98"/>
      <c r="E1715" s="127"/>
      <c r="F1715" s="104"/>
      <c r="G1715" s="104"/>
      <c r="H1715" s="2" t="s">
        <v>298</v>
      </c>
      <c r="I1715" s="51"/>
      <c r="J1715" s="51"/>
      <c r="K1715" s="28">
        <v>0</v>
      </c>
    </row>
    <row r="1716" spans="3:11" s="34" customFormat="1" ht="17.25" hidden="1" customHeight="1" x14ac:dyDescent="0.25">
      <c r="C1716" s="125"/>
      <c r="D1716" s="98"/>
      <c r="E1716" s="127"/>
      <c r="F1716" s="104"/>
      <c r="G1716" s="104"/>
      <c r="H1716" s="2" t="s">
        <v>299</v>
      </c>
      <c r="I1716" s="51"/>
      <c r="J1716" s="51"/>
      <c r="K1716" s="28">
        <v>0</v>
      </c>
    </row>
    <row r="1717" spans="3:11" s="34" customFormat="1" ht="18" hidden="1" customHeight="1" x14ac:dyDescent="0.25">
      <c r="C1717" s="125"/>
      <c r="D1717" s="98"/>
      <c r="E1717" s="127"/>
      <c r="F1717" s="104"/>
      <c r="G1717" s="104"/>
      <c r="H1717" s="2" t="s">
        <v>300</v>
      </c>
      <c r="I1717" s="28">
        <v>0</v>
      </c>
      <c r="J1717" s="28">
        <v>0</v>
      </c>
      <c r="K1717" s="28">
        <v>0</v>
      </c>
    </row>
    <row r="1718" spans="3:11" s="34" customFormat="1" ht="18" hidden="1" customHeight="1" x14ac:dyDescent="0.25">
      <c r="C1718" s="126"/>
      <c r="D1718" s="99"/>
      <c r="E1718" s="127"/>
      <c r="F1718" s="105"/>
      <c r="G1718" s="105"/>
      <c r="H1718" s="2" t="s">
        <v>190</v>
      </c>
      <c r="I1718" s="28">
        <v>0</v>
      </c>
      <c r="J1718" s="28">
        <v>0</v>
      </c>
      <c r="K1718" s="28">
        <v>0</v>
      </c>
    </row>
    <row r="1719" spans="3:11" s="34" customFormat="1" ht="15" customHeight="1" x14ac:dyDescent="0.25">
      <c r="C1719" s="124" t="s">
        <v>896</v>
      </c>
      <c r="D1719" s="97" t="s">
        <v>42</v>
      </c>
      <c r="E1719" s="127" t="s">
        <v>607</v>
      </c>
      <c r="F1719" s="103">
        <v>2020</v>
      </c>
      <c r="G1719" s="103">
        <v>2021</v>
      </c>
      <c r="H1719" s="2" t="s">
        <v>297</v>
      </c>
      <c r="I1719" s="28">
        <f>I1720+I1721+I1722+I1723</f>
        <v>270493.8</v>
      </c>
      <c r="J1719" s="28">
        <f>J1720+J1721+J1722+J1723</f>
        <v>0</v>
      </c>
      <c r="K1719" s="28">
        <f>K1720+K1721+K1722+K1723</f>
        <v>0</v>
      </c>
    </row>
    <row r="1720" spans="3:11" s="34" customFormat="1" ht="15" customHeight="1" x14ac:dyDescent="0.25">
      <c r="C1720" s="125"/>
      <c r="D1720" s="98"/>
      <c r="E1720" s="127"/>
      <c r="F1720" s="104"/>
      <c r="G1720" s="104"/>
      <c r="H1720" s="2" t="s">
        <v>298</v>
      </c>
      <c r="I1720" s="28">
        <f>I1725</f>
        <v>270493.8</v>
      </c>
      <c r="J1720" s="28">
        <v>0</v>
      </c>
      <c r="K1720" s="28">
        <f t="shared" ref="I1720:K1721" si="166">K1725</f>
        <v>0</v>
      </c>
    </row>
    <row r="1721" spans="3:11" s="34" customFormat="1" ht="15" customHeight="1" x14ac:dyDescent="0.25">
      <c r="C1721" s="125"/>
      <c r="D1721" s="98"/>
      <c r="E1721" s="127"/>
      <c r="F1721" s="104"/>
      <c r="G1721" s="104"/>
      <c r="H1721" s="2" t="s">
        <v>299</v>
      </c>
      <c r="I1721" s="28">
        <f t="shared" si="166"/>
        <v>0</v>
      </c>
      <c r="J1721" s="28">
        <f t="shared" si="166"/>
        <v>0</v>
      </c>
      <c r="K1721" s="28">
        <f t="shared" si="166"/>
        <v>0</v>
      </c>
    </row>
    <row r="1722" spans="3:11" s="34" customFormat="1" ht="15" customHeight="1" x14ac:dyDescent="0.25">
      <c r="C1722" s="125"/>
      <c r="D1722" s="98"/>
      <c r="E1722" s="127"/>
      <c r="F1722" s="104"/>
      <c r="G1722" s="104"/>
      <c r="H1722" s="2" t="s">
        <v>300</v>
      </c>
      <c r="I1722" s="28">
        <v>0</v>
      </c>
      <c r="J1722" s="28">
        <f>J1727</f>
        <v>0</v>
      </c>
      <c r="K1722" s="28">
        <f>K1727</f>
        <v>0</v>
      </c>
    </row>
    <row r="1723" spans="3:11" s="34" customFormat="1" ht="15" customHeight="1" x14ac:dyDescent="0.25">
      <c r="C1723" s="126"/>
      <c r="D1723" s="99"/>
      <c r="E1723" s="127"/>
      <c r="F1723" s="105"/>
      <c r="G1723" s="105"/>
      <c r="H1723" s="2" t="s">
        <v>190</v>
      </c>
      <c r="I1723" s="28">
        <v>0</v>
      </c>
      <c r="J1723" s="28">
        <f>J1728</f>
        <v>0</v>
      </c>
      <c r="K1723" s="28">
        <f>K1728</f>
        <v>0</v>
      </c>
    </row>
    <row r="1724" spans="3:11" s="34" customFormat="1" ht="15" customHeight="1" x14ac:dyDescent="0.25">
      <c r="C1724" s="124" t="s">
        <v>44</v>
      </c>
      <c r="D1724" s="97" t="s">
        <v>43</v>
      </c>
      <c r="E1724" s="127" t="s">
        <v>70</v>
      </c>
      <c r="F1724" s="103"/>
      <c r="G1724" s="103"/>
      <c r="H1724" s="2" t="s">
        <v>297</v>
      </c>
      <c r="I1724" s="28">
        <f>I1725+I1726+I1727+I1728</f>
        <v>270493.8</v>
      </c>
      <c r="J1724" s="28">
        <f>J1725+J1726+J1727+J1728</f>
        <v>0</v>
      </c>
      <c r="K1724" s="28">
        <f>K1725+K1726+K1727+K1728</f>
        <v>0</v>
      </c>
    </row>
    <row r="1725" spans="3:11" s="34" customFormat="1" ht="18" customHeight="1" x14ac:dyDescent="0.25">
      <c r="C1725" s="125"/>
      <c r="D1725" s="98"/>
      <c r="E1725" s="127"/>
      <c r="F1725" s="104"/>
      <c r="G1725" s="104"/>
      <c r="H1725" s="2" t="s">
        <v>298</v>
      </c>
      <c r="I1725" s="51">
        <v>270493.8</v>
      </c>
      <c r="J1725" s="28">
        <v>0</v>
      </c>
      <c r="K1725" s="28">
        <v>0</v>
      </c>
    </row>
    <row r="1726" spans="3:11" s="34" customFormat="1" ht="17.25" customHeight="1" x14ac:dyDescent="0.25">
      <c r="C1726" s="125"/>
      <c r="D1726" s="98"/>
      <c r="E1726" s="127"/>
      <c r="F1726" s="104"/>
      <c r="G1726" s="104"/>
      <c r="H1726" s="2" t="s">
        <v>299</v>
      </c>
      <c r="I1726" s="51">
        <v>0</v>
      </c>
      <c r="J1726" s="28">
        <v>0</v>
      </c>
      <c r="K1726" s="28">
        <v>0</v>
      </c>
    </row>
    <row r="1727" spans="3:11" s="34" customFormat="1" ht="18" customHeight="1" x14ac:dyDescent="0.25">
      <c r="C1727" s="125"/>
      <c r="D1727" s="98"/>
      <c r="E1727" s="127"/>
      <c r="F1727" s="104"/>
      <c r="G1727" s="104"/>
      <c r="H1727" s="2" t="s">
        <v>300</v>
      </c>
      <c r="I1727" s="28">
        <v>0</v>
      </c>
      <c r="J1727" s="28">
        <v>0</v>
      </c>
      <c r="K1727" s="28">
        <v>0</v>
      </c>
    </row>
    <row r="1728" spans="3:11" s="34" customFormat="1" ht="15.75" customHeight="1" x14ac:dyDescent="0.25">
      <c r="C1728" s="126"/>
      <c r="D1728" s="99"/>
      <c r="E1728" s="127"/>
      <c r="F1728" s="105"/>
      <c r="G1728" s="105"/>
      <c r="H1728" s="2" t="s">
        <v>190</v>
      </c>
      <c r="I1728" s="28">
        <v>0</v>
      </c>
      <c r="J1728" s="28">
        <v>0</v>
      </c>
      <c r="K1728" s="28">
        <v>0</v>
      </c>
    </row>
    <row r="1729" spans="3:11" s="34" customFormat="1" ht="15" customHeight="1" x14ac:dyDescent="0.25">
      <c r="C1729" s="124" t="s">
        <v>897</v>
      </c>
      <c r="D1729" s="97" t="s">
        <v>95</v>
      </c>
      <c r="E1729" s="127" t="s">
        <v>94</v>
      </c>
      <c r="F1729" s="103">
        <v>2021</v>
      </c>
      <c r="G1729" s="103">
        <v>2023</v>
      </c>
      <c r="H1729" s="2" t="s">
        <v>297</v>
      </c>
      <c r="I1729" s="28">
        <f>I1730+I1731+I1732+I1733</f>
        <v>81</v>
      </c>
      <c r="J1729" s="28">
        <f>J1730+J1731+J1732+J1733</f>
        <v>90</v>
      </c>
      <c r="K1729" s="28">
        <f>K1730+K1731+K1732+K1733</f>
        <v>90</v>
      </c>
    </row>
    <row r="1730" spans="3:11" s="34" customFormat="1" ht="15" customHeight="1" x14ac:dyDescent="0.25">
      <c r="C1730" s="125"/>
      <c r="D1730" s="98"/>
      <c r="E1730" s="127"/>
      <c r="F1730" s="104"/>
      <c r="G1730" s="104"/>
      <c r="H1730" s="2" t="s">
        <v>298</v>
      </c>
      <c r="I1730" s="28">
        <f t="shared" ref="I1730:K1731" si="167">I1735</f>
        <v>81</v>
      </c>
      <c r="J1730" s="28">
        <f t="shared" si="167"/>
        <v>90</v>
      </c>
      <c r="K1730" s="28">
        <f t="shared" si="167"/>
        <v>90</v>
      </c>
    </row>
    <row r="1731" spans="3:11" s="34" customFormat="1" ht="15" customHeight="1" x14ac:dyDescent="0.25">
      <c r="C1731" s="125"/>
      <c r="D1731" s="98"/>
      <c r="E1731" s="127"/>
      <c r="F1731" s="104"/>
      <c r="G1731" s="104"/>
      <c r="H1731" s="2" t="s">
        <v>299</v>
      </c>
      <c r="I1731" s="28">
        <f t="shared" si="167"/>
        <v>0</v>
      </c>
      <c r="J1731" s="28">
        <f t="shared" si="167"/>
        <v>0</v>
      </c>
      <c r="K1731" s="28">
        <f t="shared" si="167"/>
        <v>0</v>
      </c>
    </row>
    <row r="1732" spans="3:11" s="34" customFormat="1" ht="15" customHeight="1" x14ac:dyDescent="0.25">
      <c r="C1732" s="125"/>
      <c r="D1732" s="98"/>
      <c r="E1732" s="127"/>
      <c r="F1732" s="104"/>
      <c r="G1732" s="104"/>
      <c r="H1732" s="2" t="s">
        <v>300</v>
      </c>
      <c r="I1732" s="28">
        <v>0</v>
      </c>
      <c r="J1732" s="28">
        <f>J1737</f>
        <v>0</v>
      </c>
      <c r="K1732" s="28">
        <f>K1737</f>
        <v>0</v>
      </c>
    </row>
    <row r="1733" spans="3:11" s="34" customFormat="1" ht="15" customHeight="1" x14ac:dyDescent="0.25">
      <c r="C1733" s="126"/>
      <c r="D1733" s="99"/>
      <c r="E1733" s="127"/>
      <c r="F1733" s="105"/>
      <c r="G1733" s="105"/>
      <c r="H1733" s="2" t="s">
        <v>190</v>
      </c>
      <c r="I1733" s="28">
        <v>0</v>
      </c>
      <c r="J1733" s="28">
        <f>J1738</f>
        <v>0</v>
      </c>
      <c r="K1733" s="28">
        <f>K1738</f>
        <v>0</v>
      </c>
    </row>
    <row r="1734" spans="3:11" s="34" customFormat="1" ht="15" customHeight="1" x14ac:dyDescent="0.25">
      <c r="C1734" s="124" t="s">
        <v>898</v>
      </c>
      <c r="D1734" s="97" t="s">
        <v>96</v>
      </c>
      <c r="E1734" s="127" t="s">
        <v>94</v>
      </c>
      <c r="F1734" s="103">
        <v>2021</v>
      </c>
      <c r="G1734" s="103">
        <v>2023</v>
      </c>
      <c r="H1734" s="2" t="s">
        <v>297</v>
      </c>
      <c r="I1734" s="28">
        <f>I1735+I1736+I1737+I1738</f>
        <v>81</v>
      </c>
      <c r="J1734" s="28">
        <f>J1735+J1736+J1737+J1738</f>
        <v>90</v>
      </c>
      <c r="K1734" s="28">
        <f>K1735+K1736+K1737+K1738</f>
        <v>90</v>
      </c>
    </row>
    <row r="1735" spans="3:11" s="34" customFormat="1" ht="18" customHeight="1" x14ac:dyDescent="0.25">
      <c r="C1735" s="125"/>
      <c r="D1735" s="98"/>
      <c r="E1735" s="127"/>
      <c r="F1735" s="104"/>
      <c r="G1735" s="104"/>
      <c r="H1735" s="2" t="s">
        <v>298</v>
      </c>
      <c r="I1735" s="51">
        <v>81</v>
      </c>
      <c r="J1735" s="51">
        <v>90</v>
      </c>
      <c r="K1735" s="51">
        <v>90</v>
      </c>
    </row>
    <row r="1736" spans="3:11" s="34" customFormat="1" ht="17.25" customHeight="1" x14ac:dyDescent="0.25">
      <c r="C1736" s="125"/>
      <c r="D1736" s="98"/>
      <c r="E1736" s="127"/>
      <c r="F1736" s="104"/>
      <c r="G1736" s="104"/>
      <c r="H1736" s="2" t="s">
        <v>299</v>
      </c>
      <c r="I1736" s="51">
        <v>0</v>
      </c>
      <c r="J1736" s="51">
        <v>0</v>
      </c>
      <c r="K1736" s="51">
        <v>0</v>
      </c>
    </row>
    <row r="1737" spans="3:11" s="34" customFormat="1" ht="18" customHeight="1" x14ac:dyDescent="0.25">
      <c r="C1737" s="125"/>
      <c r="D1737" s="98"/>
      <c r="E1737" s="127"/>
      <c r="F1737" s="104"/>
      <c r="G1737" s="104"/>
      <c r="H1737" s="2" t="s">
        <v>300</v>
      </c>
      <c r="I1737" s="28">
        <v>0</v>
      </c>
      <c r="J1737" s="28">
        <v>0</v>
      </c>
      <c r="K1737" s="28">
        <v>0</v>
      </c>
    </row>
    <row r="1738" spans="3:11" s="34" customFormat="1" ht="18" customHeight="1" x14ac:dyDescent="0.25">
      <c r="C1738" s="126"/>
      <c r="D1738" s="99"/>
      <c r="E1738" s="127"/>
      <c r="F1738" s="105"/>
      <c r="G1738" s="105"/>
      <c r="H1738" s="2" t="s">
        <v>190</v>
      </c>
      <c r="I1738" s="28">
        <v>0</v>
      </c>
      <c r="J1738" s="28">
        <v>0</v>
      </c>
      <c r="K1738" s="28">
        <v>0</v>
      </c>
    </row>
    <row r="1739" spans="3:11" s="34" customFormat="1" ht="18" customHeight="1" x14ac:dyDescent="0.25">
      <c r="C1739" s="124" t="s">
        <v>930</v>
      </c>
      <c r="D1739" s="97" t="s">
        <v>827</v>
      </c>
      <c r="E1739" s="127" t="s">
        <v>94</v>
      </c>
      <c r="F1739" s="103">
        <v>2021</v>
      </c>
      <c r="G1739" s="103">
        <v>2021</v>
      </c>
      <c r="H1739" s="2" t="s">
        <v>297</v>
      </c>
      <c r="I1739" s="28">
        <f>I1740+I1741+I1742+I1743</f>
        <v>70234.600000000006</v>
      </c>
      <c r="J1739" s="28">
        <f>J1740+J1741+J1742+J1743</f>
        <v>0</v>
      </c>
      <c r="K1739" s="28">
        <f>K1740+K1741+K1742+K1743</f>
        <v>0</v>
      </c>
    </row>
    <row r="1740" spans="3:11" s="34" customFormat="1" ht="18" customHeight="1" x14ac:dyDescent="0.25">
      <c r="C1740" s="125"/>
      <c r="D1740" s="98"/>
      <c r="E1740" s="127"/>
      <c r="F1740" s="104"/>
      <c r="G1740" s="104"/>
      <c r="H1740" s="2" t="s">
        <v>298</v>
      </c>
      <c r="I1740" s="28">
        <f t="shared" ref="I1740:K1741" si="168">I1745</f>
        <v>0</v>
      </c>
      <c r="J1740" s="28">
        <f t="shared" si="168"/>
        <v>0</v>
      </c>
      <c r="K1740" s="28">
        <f t="shared" si="168"/>
        <v>0</v>
      </c>
    </row>
    <row r="1741" spans="3:11" s="34" customFormat="1" ht="18" customHeight="1" x14ac:dyDescent="0.25">
      <c r="C1741" s="125"/>
      <c r="D1741" s="98"/>
      <c r="E1741" s="127"/>
      <c r="F1741" s="104"/>
      <c r="G1741" s="104"/>
      <c r="H1741" s="2" t="s">
        <v>299</v>
      </c>
      <c r="I1741" s="28">
        <f t="shared" si="168"/>
        <v>70234.600000000006</v>
      </c>
      <c r="J1741" s="28">
        <f t="shared" si="168"/>
        <v>0</v>
      </c>
      <c r="K1741" s="28">
        <f t="shared" si="168"/>
        <v>0</v>
      </c>
    </row>
    <row r="1742" spans="3:11" s="34" customFormat="1" ht="18" customHeight="1" x14ac:dyDescent="0.25">
      <c r="C1742" s="125"/>
      <c r="D1742" s="98"/>
      <c r="E1742" s="127"/>
      <c r="F1742" s="104"/>
      <c r="G1742" s="104"/>
      <c r="H1742" s="2" t="s">
        <v>300</v>
      </c>
      <c r="I1742" s="28">
        <v>0</v>
      </c>
      <c r="J1742" s="28">
        <f>J1747</f>
        <v>0</v>
      </c>
      <c r="K1742" s="28">
        <f>K1747</f>
        <v>0</v>
      </c>
    </row>
    <row r="1743" spans="3:11" s="34" customFormat="1" ht="18" customHeight="1" x14ac:dyDescent="0.25">
      <c r="C1743" s="126"/>
      <c r="D1743" s="99"/>
      <c r="E1743" s="127"/>
      <c r="F1743" s="105"/>
      <c r="G1743" s="105"/>
      <c r="H1743" s="2" t="s">
        <v>190</v>
      </c>
      <c r="I1743" s="28">
        <v>0</v>
      </c>
      <c r="J1743" s="28">
        <f>J1748</f>
        <v>0</v>
      </c>
      <c r="K1743" s="28">
        <f>K1748</f>
        <v>0</v>
      </c>
    </row>
    <row r="1744" spans="3:11" s="34" customFormat="1" ht="18" customHeight="1" x14ac:dyDescent="0.25">
      <c r="C1744" s="124" t="s">
        <v>931</v>
      </c>
      <c r="D1744" s="97" t="s">
        <v>828</v>
      </c>
      <c r="E1744" s="127" t="s">
        <v>94</v>
      </c>
      <c r="F1744" s="103">
        <v>2021</v>
      </c>
      <c r="G1744" s="103">
        <v>2021</v>
      </c>
      <c r="H1744" s="2" t="s">
        <v>297</v>
      </c>
      <c r="I1744" s="28">
        <f>I1745+I1746+I1747+I1748</f>
        <v>70234.600000000006</v>
      </c>
      <c r="J1744" s="28">
        <f>J1745+J1746+J1747+J1748</f>
        <v>0</v>
      </c>
      <c r="K1744" s="28">
        <f>K1745+K1746+K1747+K1748</f>
        <v>0</v>
      </c>
    </row>
    <row r="1745" spans="3:11" s="34" customFormat="1" ht="18" customHeight="1" x14ac:dyDescent="0.25">
      <c r="C1745" s="125"/>
      <c r="D1745" s="98"/>
      <c r="E1745" s="127"/>
      <c r="F1745" s="104"/>
      <c r="G1745" s="104"/>
      <c r="H1745" s="2" t="s">
        <v>298</v>
      </c>
      <c r="I1745" s="28">
        <v>0</v>
      </c>
      <c r="J1745" s="28">
        <v>0</v>
      </c>
      <c r="K1745" s="28">
        <v>0</v>
      </c>
    </row>
    <row r="1746" spans="3:11" s="34" customFormat="1" ht="18" customHeight="1" x14ac:dyDescent="0.25">
      <c r="C1746" s="125"/>
      <c r="D1746" s="98"/>
      <c r="E1746" s="127"/>
      <c r="F1746" s="104"/>
      <c r="G1746" s="104"/>
      <c r="H1746" s="2" t="s">
        <v>299</v>
      </c>
      <c r="I1746" s="51">
        <v>70234.600000000006</v>
      </c>
      <c r="J1746" s="28">
        <v>0</v>
      </c>
      <c r="K1746" s="28">
        <v>0</v>
      </c>
    </row>
    <row r="1747" spans="3:11" s="34" customFormat="1" ht="18" customHeight="1" x14ac:dyDescent="0.25">
      <c r="C1747" s="125"/>
      <c r="D1747" s="98"/>
      <c r="E1747" s="127"/>
      <c r="F1747" s="104"/>
      <c r="G1747" s="104"/>
      <c r="H1747" s="2" t="s">
        <v>300</v>
      </c>
      <c r="I1747" s="28">
        <v>0</v>
      </c>
      <c r="J1747" s="28">
        <v>0</v>
      </c>
      <c r="K1747" s="28">
        <v>0</v>
      </c>
    </row>
    <row r="1748" spans="3:11" s="34" customFormat="1" ht="18" customHeight="1" x14ac:dyDescent="0.25">
      <c r="C1748" s="126"/>
      <c r="D1748" s="99"/>
      <c r="E1748" s="127"/>
      <c r="F1748" s="105"/>
      <c r="G1748" s="105"/>
      <c r="H1748" s="2" t="s">
        <v>190</v>
      </c>
      <c r="I1748" s="28">
        <v>0</v>
      </c>
      <c r="J1748" s="28">
        <v>0</v>
      </c>
      <c r="K1748" s="28">
        <v>0</v>
      </c>
    </row>
    <row r="1749" spans="3:11" s="34" customFormat="1" ht="15" customHeight="1" x14ac:dyDescent="0.25">
      <c r="C1749" s="124" t="s">
        <v>932</v>
      </c>
      <c r="D1749" s="97" t="s">
        <v>528</v>
      </c>
      <c r="E1749" s="103" t="s">
        <v>527</v>
      </c>
      <c r="F1749" s="103">
        <v>2021</v>
      </c>
      <c r="G1749" s="103">
        <v>2022</v>
      </c>
      <c r="H1749" s="2" t="s">
        <v>297</v>
      </c>
      <c r="I1749" s="28">
        <f>I1750+I1751+I1752+I1753</f>
        <v>600000</v>
      </c>
      <c r="J1749" s="28">
        <f>J1750+J1751+J1752+J1753</f>
        <v>870616.1</v>
      </c>
      <c r="K1749" s="28">
        <f>K1750+K1751+K1752+K1753</f>
        <v>0</v>
      </c>
    </row>
    <row r="1750" spans="3:11" s="34" customFormat="1" ht="15" customHeight="1" x14ac:dyDescent="0.25">
      <c r="C1750" s="125"/>
      <c r="D1750" s="98"/>
      <c r="E1750" s="88"/>
      <c r="F1750" s="104"/>
      <c r="G1750" s="104"/>
      <c r="H1750" s="2" t="s">
        <v>298</v>
      </c>
      <c r="I1750" s="28">
        <f t="shared" ref="I1750:K1751" si="169">I1755</f>
        <v>66000</v>
      </c>
      <c r="J1750" s="28">
        <f t="shared" si="169"/>
        <v>116804.1</v>
      </c>
      <c r="K1750" s="28">
        <f t="shared" si="169"/>
        <v>0</v>
      </c>
    </row>
    <row r="1751" spans="3:11" s="34" customFormat="1" ht="15" customHeight="1" x14ac:dyDescent="0.25">
      <c r="C1751" s="125"/>
      <c r="D1751" s="98"/>
      <c r="E1751" s="88"/>
      <c r="F1751" s="104"/>
      <c r="G1751" s="104"/>
      <c r="H1751" s="2" t="s">
        <v>299</v>
      </c>
      <c r="I1751" s="28">
        <f t="shared" si="169"/>
        <v>534000</v>
      </c>
      <c r="J1751" s="28">
        <f t="shared" si="169"/>
        <v>753812</v>
      </c>
      <c r="K1751" s="28">
        <f t="shared" si="169"/>
        <v>0</v>
      </c>
    </row>
    <row r="1752" spans="3:11" s="34" customFormat="1" ht="15" customHeight="1" x14ac:dyDescent="0.25">
      <c r="C1752" s="125"/>
      <c r="D1752" s="98"/>
      <c r="E1752" s="88"/>
      <c r="F1752" s="104"/>
      <c r="G1752" s="104"/>
      <c r="H1752" s="2" t="s">
        <v>300</v>
      </c>
      <c r="I1752" s="28">
        <v>0</v>
      </c>
      <c r="J1752" s="28">
        <f>J1757</f>
        <v>0</v>
      </c>
      <c r="K1752" s="28">
        <f>K1757</f>
        <v>0</v>
      </c>
    </row>
    <row r="1753" spans="3:11" s="34" customFormat="1" ht="29.25" customHeight="1" x14ac:dyDescent="0.25">
      <c r="C1753" s="126"/>
      <c r="D1753" s="99"/>
      <c r="E1753" s="89"/>
      <c r="F1753" s="105"/>
      <c r="G1753" s="105"/>
      <c r="H1753" s="2" t="s">
        <v>190</v>
      </c>
      <c r="I1753" s="28">
        <v>0</v>
      </c>
      <c r="J1753" s="28">
        <f>J1758</f>
        <v>0</v>
      </c>
      <c r="K1753" s="28">
        <f>K1758</f>
        <v>0</v>
      </c>
    </row>
    <row r="1754" spans="3:11" s="34" customFormat="1" ht="15" customHeight="1" x14ac:dyDescent="0.25">
      <c r="C1754" s="124" t="s">
        <v>933</v>
      </c>
      <c r="D1754" s="97" t="s">
        <v>540</v>
      </c>
      <c r="E1754" s="103" t="s">
        <v>527</v>
      </c>
      <c r="F1754" s="103">
        <v>2021</v>
      </c>
      <c r="G1754" s="103">
        <v>2022</v>
      </c>
      <c r="H1754" s="2" t="s">
        <v>297</v>
      </c>
      <c r="I1754" s="28">
        <f>I1755+I1756+I1757+I1758</f>
        <v>600000</v>
      </c>
      <c r="J1754" s="28">
        <f>J1755+J1756+J1757+J1758</f>
        <v>870616.1</v>
      </c>
      <c r="K1754" s="28">
        <f>K1755+K1756+K1757+K1758</f>
        <v>0</v>
      </c>
    </row>
    <row r="1755" spans="3:11" s="34" customFormat="1" ht="18" customHeight="1" x14ac:dyDescent="0.25">
      <c r="C1755" s="125"/>
      <c r="D1755" s="98"/>
      <c r="E1755" s="88"/>
      <c r="F1755" s="104"/>
      <c r="G1755" s="104"/>
      <c r="H1755" s="2" t="s">
        <v>298</v>
      </c>
      <c r="I1755" s="51">
        <v>66000</v>
      </c>
      <c r="J1755" s="50">
        <v>116804.1</v>
      </c>
      <c r="K1755" s="28">
        <v>0</v>
      </c>
    </row>
    <row r="1756" spans="3:11" s="34" customFormat="1" ht="17.25" customHeight="1" x14ac:dyDescent="0.25">
      <c r="C1756" s="125"/>
      <c r="D1756" s="98"/>
      <c r="E1756" s="88"/>
      <c r="F1756" s="104"/>
      <c r="G1756" s="104"/>
      <c r="H1756" s="2" t="s">
        <v>299</v>
      </c>
      <c r="I1756" s="51">
        <v>534000</v>
      </c>
      <c r="J1756" s="50">
        <v>753812</v>
      </c>
      <c r="K1756" s="28">
        <v>0</v>
      </c>
    </row>
    <row r="1757" spans="3:11" s="34" customFormat="1" ht="18" customHeight="1" x14ac:dyDescent="0.25">
      <c r="C1757" s="125"/>
      <c r="D1757" s="98"/>
      <c r="E1757" s="88"/>
      <c r="F1757" s="104"/>
      <c r="G1757" s="104"/>
      <c r="H1757" s="2" t="s">
        <v>300</v>
      </c>
      <c r="I1757" s="28">
        <v>0</v>
      </c>
      <c r="J1757" s="28">
        <v>0</v>
      </c>
      <c r="K1757" s="28">
        <v>0</v>
      </c>
    </row>
    <row r="1758" spans="3:11" s="34" customFormat="1" x14ac:dyDescent="0.25">
      <c r="C1758" s="126"/>
      <c r="D1758" s="99"/>
      <c r="E1758" s="89"/>
      <c r="F1758" s="105"/>
      <c r="G1758" s="105"/>
      <c r="H1758" s="2" t="s">
        <v>190</v>
      </c>
      <c r="I1758" s="28">
        <v>0</v>
      </c>
      <c r="J1758" s="28">
        <v>0</v>
      </c>
      <c r="K1758" s="28">
        <v>0</v>
      </c>
    </row>
    <row r="1759" spans="3:11" s="34" customFormat="1" ht="21" hidden="1" customHeight="1" x14ac:dyDescent="0.25">
      <c r="C1759" s="124" t="s">
        <v>934</v>
      </c>
      <c r="D1759" s="97" t="s">
        <v>608</v>
      </c>
      <c r="E1759" s="103" t="s">
        <v>527</v>
      </c>
      <c r="F1759" s="103">
        <v>2020</v>
      </c>
      <c r="G1759" s="103">
        <v>2021</v>
      </c>
      <c r="H1759" s="2" t="s">
        <v>297</v>
      </c>
      <c r="I1759" s="28">
        <f>I1760+I1761+I1762+I1763</f>
        <v>0</v>
      </c>
      <c r="J1759" s="28">
        <f>J1760+J1761+J1762+J1763</f>
        <v>0</v>
      </c>
      <c r="K1759" s="28">
        <f>K1760+K1761+K1762+K1763</f>
        <v>0</v>
      </c>
    </row>
    <row r="1760" spans="3:11" s="34" customFormat="1" ht="22.5" hidden="1" customHeight="1" x14ac:dyDescent="0.25">
      <c r="C1760" s="125"/>
      <c r="D1760" s="98"/>
      <c r="E1760" s="88"/>
      <c r="F1760" s="104"/>
      <c r="G1760" s="104"/>
      <c r="H1760" s="2" t="s">
        <v>298</v>
      </c>
      <c r="I1760" s="28">
        <v>0</v>
      </c>
      <c r="J1760" s="28">
        <v>0</v>
      </c>
      <c r="K1760" s="28">
        <v>0</v>
      </c>
    </row>
    <row r="1761" spans="3:11" s="34" customFormat="1" ht="18" hidden="1" customHeight="1" x14ac:dyDescent="0.25">
      <c r="C1761" s="125"/>
      <c r="D1761" s="98"/>
      <c r="E1761" s="88"/>
      <c r="F1761" s="104"/>
      <c r="G1761" s="104"/>
      <c r="H1761" s="2" t="s">
        <v>299</v>
      </c>
      <c r="I1761" s="28">
        <v>0</v>
      </c>
      <c r="J1761" s="28">
        <v>0</v>
      </c>
      <c r="K1761" s="28">
        <v>0</v>
      </c>
    </row>
    <row r="1762" spans="3:11" s="34" customFormat="1" ht="22.5" hidden="1" customHeight="1" x14ac:dyDescent="0.25">
      <c r="C1762" s="125"/>
      <c r="D1762" s="98"/>
      <c r="E1762" s="88"/>
      <c r="F1762" s="104"/>
      <c r="G1762" s="104"/>
      <c r="H1762" s="2" t="s">
        <v>300</v>
      </c>
      <c r="I1762" s="28">
        <v>0</v>
      </c>
      <c r="J1762" s="28">
        <f>J1772</f>
        <v>0</v>
      </c>
      <c r="K1762" s="28">
        <f>K1772</f>
        <v>0</v>
      </c>
    </row>
    <row r="1763" spans="3:11" s="34" customFormat="1" ht="21.75" hidden="1" customHeight="1" x14ac:dyDescent="0.25">
      <c r="C1763" s="126"/>
      <c r="D1763" s="99"/>
      <c r="E1763" s="89"/>
      <c r="F1763" s="105"/>
      <c r="G1763" s="105"/>
      <c r="H1763" s="2" t="s">
        <v>190</v>
      </c>
      <c r="I1763" s="28">
        <v>0</v>
      </c>
      <c r="J1763" s="28">
        <f>J1773</f>
        <v>0</v>
      </c>
      <c r="K1763" s="28">
        <f>K1773</f>
        <v>0</v>
      </c>
    </row>
    <row r="1764" spans="3:11" s="34" customFormat="1" ht="21.75" customHeight="1" x14ac:dyDescent="0.25">
      <c r="C1764" s="124" t="s">
        <v>1009</v>
      </c>
      <c r="D1764" s="97" t="s">
        <v>1010</v>
      </c>
      <c r="E1764" s="103" t="s">
        <v>527</v>
      </c>
      <c r="F1764" s="103">
        <v>2021</v>
      </c>
      <c r="G1764" s="103">
        <v>2021</v>
      </c>
      <c r="H1764" s="2" t="s">
        <v>297</v>
      </c>
      <c r="I1764" s="28">
        <f>I1765+I1766+I1767+I1768</f>
        <v>25000</v>
      </c>
      <c r="J1764" s="28">
        <f>J1765+J1766+J1767+J1768</f>
        <v>0</v>
      </c>
      <c r="K1764" s="28">
        <f>K1765+K1766+K1767+K1768</f>
        <v>0</v>
      </c>
    </row>
    <row r="1765" spans="3:11" s="34" customFormat="1" ht="21.75" customHeight="1" x14ac:dyDescent="0.25">
      <c r="C1765" s="125"/>
      <c r="D1765" s="98"/>
      <c r="E1765" s="88"/>
      <c r="F1765" s="104"/>
      <c r="G1765" s="104"/>
      <c r="H1765" s="2" t="s">
        <v>298</v>
      </c>
      <c r="I1765" s="28">
        <v>25000</v>
      </c>
      <c r="J1765" s="28">
        <v>0</v>
      </c>
      <c r="K1765" s="28">
        <v>0</v>
      </c>
    </row>
    <row r="1766" spans="3:11" s="34" customFormat="1" ht="21.75" customHeight="1" x14ac:dyDescent="0.25">
      <c r="C1766" s="125"/>
      <c r="D1766" s="98"/>
      <c r="E1766" s="88"/>
      <c r="F1766" s="104"/>
      <c r="G1766" s="104"/>
      <c r="H1766" s="2" t="s">
        <v>299</v>
      </c>
      <c r="I1766" s="28">
        <v>0</v>
      </c>
      <c r="J1766" s="28">
        <v>0</v>
      </c>
      <c r="K1766" s="28">
        <v>0</v>
      </c>
    </row>
    <row r="1767" spans="3:11" s="34" customFormat="1" ht="21.75" customHeight="1" x14ac:dyDescent="0.25">
      <c r="C1767" s="125"/>
      <c r="D1767" s="98"/>
      <c r="E1767" s="88"/>
      <c r="F1767" s="104"/>
      <c r="G1767" s="104"/>
      <c r="H1767" s="2" t="s">
        <v>300</v>
      </c>
      <c r="I1767" s="28">
        <v>0</v>
      </c>
      <c r="J1767" s="28">
        <f>J1777</f>
        <v>0</v>
      </c>
      <c r="K1767" s="28">
        <f>K1777</f>
        <v>0</v>
      </c>
    </row>
    <row r="1768" spans="3:11" s="34" customFormat="1" ht="21.75" customHeight="1" x14ac:dyDescent="0.25">
      <c r="C1768" s="126"/>
      <c r="D1768" s="99"/>
      <c r="E1768" s="89"/>
      <c r="F1768" s="105"/>
      <c r="G1768" s="105"/>
      <c r="H1768" s="2" t="s">
        <v>190</v>
      </c>
      <c r="I1768" s="28">
        <v>0</v>
      </c>
      <c r="J1768" s="28">
        <f>J1778</f>
        <v>0</v>
      </c>
      <c r="K1768" s="28">
        <f>K1778</f>
        <v>0</v>
      </c>
    </row>
    <row r="1769" spans="3:11" s="34" customFormat="1" ht="15" customHeight="1" x14ac:dyDescent="0.25">
      <c r="C1769" s="124" t="s">
        <v>151</v>
      </c>
      <c r="D1769" s="110" t="s">
        <v>3</v>
      </c>
      <c r="E1769" s="166" t="s">
        <v>269</v>
      </c>
      <c r="F1769" s="137">
        <v>2021</v>
      </c>
      <c r="G1769" s="137">
        <v>2023</v>
      </c>
      <c r="H1769" s="17" t="s">
        <v>297</v>
      </c>
      <c r="I1769" s="32">
        <f>I1770+I1771+I1772+I1773</f>
        <v>97192.9</v>
      </c>
      <c r="J1769" s="32">
        <f>J1770+J1771+J1772+J1773</f>
        <v>172748.19999999998</v>
      </c>
      <c r="K1769" s="32">
        <f>K1770+K1771+K1772+K1773</f>
        <v>189070.09999999998</v>
      </c>
    </row>
    <row r="1770" spans="3:11" s="34" customFormat="1" ht="15" customHeight="1" x14ac:dyDescent="0.25">
      <c r="C1770" s="125"/>
      <c r="D1770" s="111"/>
      <c r="E1770" s="166"/>
      <c r="F1770" s="138"/>
      <c r="G1770" s="138"/>
      <c r="H1770" s="17" t="s">
        <v>298</v>
      </c>
      <c r="I1770" s="32">
        <f>I1775+I1780+I1785+I1790+I1795+I1800+I1805</f>
        <v>7848.4</v>
      </c>
      <c r="J1770" s="32">
        <f t="shared" ref="J1770:K1771" si="170">J1775+J1780+J1785+J1790+J1795+J1800+J1805</f>
        <v>19002.3</v>
      </c>
      <c r="K1770" s="32">
        <f t="shared" si="170"/>
        <v>20797.699999999997</v>
      </c>
    </row>
    <row r="1771" spans="3:11" s="34" customFormat="1" ht="21" customHeight="1" x14ac:dyDescent="0.25">
      <c r="C1771" s="125"/>
      <c r="D1771" s="111"/>
      <c r="E1771" s="166"/>
      <c r="F1771" s="138"/>
      <c r="G1771" s="138"/>
      <c r="H1771" s="17" t="s">
        <v>299</v>
      </c>
      <c r="I1771" s="32">
        <f>I1776+I1781+I1786+I1791+I1796+I1801+I1806</f>
        <v>89344.5</v>
      </c>
      <c r="J1771" s="32">
        <f t="shared" si="170"/>
        <v>153745.9</v>
      </c>
      <c r="K1771" s="32">
        <f t="shared" si="170"/>
        <v>168272.4</v>
      </c>
    </row>
    <row r="1772" spans="3:11" s="34" customFormat="1" ht="15" customHeight="1" x14ac:dyDescent="0.25">
      <c r="C1772" s="125"/>
      <c r="D1772" s="111"/>
      <c r="E1772" s="166"/>
      <c r="F1772" s="138"/>
      <c r="G1772" s="138"/>
      <c r="H1772" s="17" t="s">
        <v>300</v>
      </c>
      <c r="I1772" s="32">
        <f t="shared" ref="I1772:K1773" si="171">I1777+I1782+I1787</f>
        <v>0</v>
      </c>
      <c r="J1772" s="32">
        <f t="shared" si="171"/>
        <v>0</v>
      </c>
      <c r="K1772" s="32">
        <f t="shared" si="171"/>
        <v>0</v>
      </c>
    </row>
    <row r="1773" spans="3:11" s="34" customFormat="1" ht="36.75" customHeight="1" x14ac:dyDescent="0.25">
      <c r="C1773" s="126"/>
      <c r="D1773" s="112"/>
      <c r="E1773" s="166"/>
      <c r="F1773" s="139"/>
      <c r="G1773" s="139"/>
      <c r="H1773" s="17" t="s">
        <v>190</v>
      </c>
      <c r="I1773" s="32">
        <f t="shared" si="171"/>
        <v>0</v>
      </c>
      <c r="J1773" s="32">
        <f t="shared" si="171"/>
        <v>0</v>
      </c>
      <c r="K1773" s="32">
        <f t="shared" si="171"/>
        <v>0</v>
      </c>
    </row>
    <row r="1774" spans="3:11" s="34" customFormat="1" ht="15" customHeight="1" x14ac:dyDescent="0.25">
      <c r="C1774" s="124" t="s">
        <v>935</v>
      </c>
      <c r="D1774" s="97" t="s">
        <v>1</v>
      </c>
      <c r="E1774" s="127" t="s">
        <v>8</v>
      </c>
      <c r="F1774" s="103">
        <v>2021</v>
      </c>
      <c r="G1774" s="103">
        <v>2021</v>
      </c>
      <c r="H1774" s="2" t="s">
        <v>297</v>
      </c>
      <c r="I1774" s="28">
        <f>I1775+I1776+I1777+I1778</f>
        <v>7142.9</v>
      </c>
      <c r="J1774" s="28">
        <f>J1775+J1776+J1777+J1778</f>
        <v>0</v>
      </c>
      <c r="K1774" s="28">
        <f>K1775+K1776+K1777+K1778</f>
        <v>0</v>
      </c>
    </row>
    <row r="1775" spans="3:11" s="34" customFormat="1" ht="21.75" customHeight="1" x14ac:dyDescent="0.25">
      <c r="C1775" s="125"/>
      <c r="D1775" s="98"/>
      <c r="E1775" s="127"/>
      <c r="F1775" s="104"/>
      <c r="G1775" s="104"/>
      <c r="H1775" s="2" t="s">
        <v>298</v>
      </c>
      <c r="I1775" s="28">
        <v>142.9</v>
      </c>
      <c r="J1775" s="28">
        <v>0</v>
      </c>
      <c r="K1775" s="28">
        <v>0</v>
      </c>
    </row>
    <row r="1776" spans="3:11" s="34" customFormat="1" ht="20.25" customHeight="1" x14ac:dyDescent="0.25">
      <c r="C1776" s="125"/>
      <c r="D1776" s="98"/>
      <c r="E1776" s="127"/>
      <c r="F1776" s="104"/>
      <c r="G1776" s="104"/>
      <c r="H1776" s="2" t="s">
        <v>299</v>
      </c>
      <c r="I1776" s="28">
        <v>7000</v>
      </c>
      <c r="J1776" s="28">
        <v>0</v>
      </c>
      <c r="K1776" s="28">
        <v>0</v>
      </c>
    </row>
    <row r="1777" spans="3:11" s="34" customFormat="1" ht="21" customHeight="1" x14ac:dyDescent="0.25">
      <c r="C1777" s="125"/>
      <c r="D1777" s="98"/>
      <c r="E1777" s="127"/>
      <c r="F1777" s="104"/>
      <c r="G1777" s="104"/>
      <c r="H1777" s="2" t="s">
        <v>300</v>
      </c>
      <c r="I1777" s="28">
        <v>0</v>
      </c>
      <c r="J1777" s="28"/>
      <c r="K1777" s="28"/>
    </row>
    <row r="1778" spans="3:11" s="34" customFormat="1" ht="15" customHeight="1" x14ac:dyDescent="0.25">
      <c r="C1778" s="126"/>
      <c r="D1778" s="99"/>
      <c r="E1778" s="127"/>
      <c r="F1778" s="105"/>
      <c r="G1778" s="105"/>
      <c r="H1778" s="2" t="s">
        <v>190</v>
      </c>
      <c r="I1778" s="28">
        <v>0</v>
      </c>
      <c r="J1778" s="28"/>
      <c r="K1778" s="28"/>
    </row>
    <row r="1779" spans="3:11" s="34" customFormat="1" ht="17.25" customHeight="1" x14ac:dyDescent="0.25">
      <c r="C1779" s="124" t="s">
        <v>936</v>
      </c>
      <c r="D1779" s="97" t="s">
        <v>2</v>
      </c>
      <c r="E1779" s="127" t="s">
        <v>269</v>
      </c>
      <c r="F1779" s="103">
        <v>2021</v>
      </c>
      <c r="G1779" s="103">
        <v>2023</v>
      </c>
      <c r="H1779" s="2" t="s">
        <v>297</v>
      </c>
      <c r="I1779" s="28">
        <f>I1780+I1781+I1782+I1783</f>
        <v>30468</v>
      </c>
      <c r="J1779" s="28">
        <f>J1780+J1781+J1782+J1783</f>
        <v>44130.200000000004</v>
      </c>
      <c r="K1779" s="28">
        <f>K1780+K1781+K1782+K1783</f>
        <v>66991.100000000006</v>
      </c>
    </row>
    <row r="1780" spans="3:11" s="34" customFormat="1" ht="15" customHeight="1" x14ac:dyDescent="0.25">
      <c r="C1780" s="125"/>
      <c r="D1780" s="98"/>
      <c r="E1780" s="127"/>
      <c r="F1780" s="104"/>
      <c r="G1780" s="104"/>
      <c r="H1780" s="2" t="s">
        <v>298</v>
      </c>
      <c r="I1780" s="28">
        <v>3351.5</v>
      </c>
      <c r="J1780" s="28">
        <v>4854.3</v>
      </c>
      <c r="K1780" s="28">
        <v>7369</v>
      </c>
    </row>
    <row r="1781" spans="3:11" s="34" customFormat="1" ht="15" customHeight="1" x14ac:dyDescent="0.25">
      <c r="C1781" s="125"/>
      <c r="D1781" s="98"/>
      <c r="E1781" s="127"/>
      <c r="F1781" s="104"/>
      <c r="G1781" s="104"/>
      <c r="H1781" s="2" t="s">
        <v>299</v>
      </c>
      <c r="I1781" s="28">
        <v>27116.5</v>
      </c>
      <c r="J1781" s="28">
        <v>39275.9</v>
      </c>
      <c r="K1781" s="28">
        <v>59622.1</v>
      </c>
    </row>
    <row r="1782" spans="3:11" s="34" customFormat="1" ht="15" customHeight="1" x14ac:dyDescent="0.25">
      <c r="C1782" s="125"/>
      <c r="D1782" s="98"/>
      <c r="E1782" s="127"/>
      <c r="F1782" s="104"/>
      <c r="G1782" s="104"/>
      <c r="H1782" s="2" t="s">
        <v>300</v>
      </c>
      <c r="I1782" s="28">
        <v>0</v>
      </c>
      <c r="J1782" s="28"/>
      <c r="K1782" s="28"/>
    </row>
    <row r="1783" spans="3:11" s="34" customFormat="1" ht="15" customHeight="1" x14ac:dyDescent="0.25">
      <c r="C1783" s="126"/>
      <c r="D1783" s="99"/>
      <c r="E1783" s="127"/>
      <c r="F1783" s="105"/>
      <c r="G1783" s="105"/>
      <c r="H1783" s="2" t="s">
        <v>190</v>
      </c>
      <c r="I1783" s="28">
        <v>0</v>
      </c>
      <c r="J1783" s="28"/>
      <c r="K1783" s="28"/>
    </row>
    <row r="1784" spans="3:11" s="34" customFormat="1" ht="15" customHeight="1" x14ac:dyDescent="0.25">
      <c r="C1784" s="124" t="s">
        <v>937</v>
      </c>
      <c r="D1784" s="97" t="s">
        <v>529</v>
      </c>
      <c r="E1784" s="127" t="s">
        <v>269</v>
      </c>
      <c r="F1784" s="103">
        <v>2021</v>
      </c>
      <c r="G1784" s="103">
        <v>2022</v>
      </c>
      <c r="H1784" s="2" t="s">
        <v>297</v>
      </c>
      <c r="I1784" s="28">
        <f>I1785+I1786+I1787+I1788</f>
        <v>20000</v>
      </c>
      <c r="J1784" s="28">
        <f>J1785+J1786+J1787+J1788</f>
        <v>0</v>
      </c>
      <c r="K1784" s="28">
        <f>K1785+K1786+K1787+K1788</f>
        <v>0</v>
      </c>
    </row>
    <row r="1785" spans="3:11" s="34" customFormat="1" ht="15" customHeight="1" x14ac:dyDescent="0.25">
      <c r="C1785" s="125"/>
      <c r="D1785" s="98"/>
      <c r="E1785" s="127"/>
      <c r="F1785" s="104"/>
      <c r="G1785" s="104"/>
      <c r="H1785" s="2" t="s">
        <v>298</v>
      </c>
      <c r="I1785" s="28">
        <v>0</v>
      </c>
      <c r="J1785" s="28">
        <v>0</v>
      </c>
      <c r="K1785" s="28">
        <v>0</v>
      </c>
    </row>
    <row r="1786" spans="3:11" s="34" customFormat="1" ht="15" customHeight="1" x14ac:dyDescent="0.25">
      <c r="C1786" s="125"/>
      <c r="D1786" s="98"/>
      <c r="E1786" s="127"/>
      <c r="F1786" s="104"/>
      <c r="G1786" s="104"/>
      <c r="H1786" s="2" t="s">
        <v>299</v>
      </c>
      <c r="I1786" s="28">
        <v>20000</v>
      </c>
      <c r="J1786" s="28">
        <v>0</v>
      </c>
      <c r="K1786" s="28">
        <v>0</v>
      </c>
    </row>
    <row r="1787" spans="3:11" s="34" customFormat="1" ht="15" customHeight="1" x14ac:dyDescent="0.25">
      <c r="C1787" s="125"/>
      <c r="D1787" s="98"/>
      <c r="E1787" s="127"/>
      <c r="F1787" s="104"/>
      <c r="G1787" s="104"/>
      <c r="H1787" s="2" t="s">
        <v>300</v>
      </c>
      <c r="I1787" s="28">
        <v>0</v>
      </c>
      <c r="J1787" s="28"/>
      <c r="K1787" s="28"/>
    </row>
    <row r="1788" spans="3:11" s="34" customFormat="1" ht="15" customHeight="1" x14ac:dyDescent="0.25">
      <c r="C1788" s="126"/>
      <c r="D1788" s="99"/>
      <c r="E1788" s="127"/>
      <c r="F1788" s="105"/>
      <c r="G1788" s="105"/>
      <c r="H1788" s="2" t="s">
        <v>190</v>
      </c>
      <c r="I1788" s="28">
        <v>0</v>
      </c>
      <c r="J1788" s="28"/>
      <c r="K1788" s="28"/>
    </row>
    <row r="1789" spans="3:11" s="34" customFormat="1" ht="15" hidden="1" customHeight="1" x14ac:dyDescent="0.25">
      <c r="C1789" s="124" t="s">
        <v>938</v>
      </c>
      <c r="D1789" s="97" t="s">
        <v>983</v>
      </c>
      <c r="E1789" s="103" t="s">
        <v>527</v>
      </c>
      <c r="F1789" s="103">
        <v>2020</v>
      </c>
      <c r="G1789" s="103">
        <v>2020</v>
      </c>
      <c r="H1789" s="2" t="s">
        <v>297</v>
      </c>
      <c r="I1789" s="28">
        <f>I1790+I1791+I1792+I1793</f>
        <v>0</v>
      </c>
      <c r="J1789" s="28">
        <f>J1790+J1791+J1792+J1793</f>
        <v>0</v>
      </c>
      <c r="K1789" s="28">
        <f>K1790+K1791+K1792+K1793</f>
        <v>0</v>
      </c>
    </row>
    <row r="1790" spans="3:11" s="34" customFormat="1" ht="15" hidden="1" customHeight="1" x14ac:dyDescent="0.25">
      <c r="C1790" s="125"/>
      <c r="D1790" s="98"/>
      <c r="E1790" s="88"/>
      <c r="F1790" s="104"/>
      <c r="G1790" s="104"/>
      <c r="H1790" s="2" t="s">
        <v>298</v>
      </c>
      <c r="I1790" s="28">
        <v>0</v>
      </c>
      <c r="J1790" s="50"/>
      <c r="K1790" s="28"/>
    </row>
    <row r="1791" spans="3:11" s="34" customFormat="1" ht="15" hidden="1" customHeight="1" x14ac:dyDescent="0.25">
      <c r="C1791" s="125"/>
      <c r="D1791" s="98"/>
      <c r="E1791" s="88"/>
      <c r="F1791" s="104"/>
      <c r="G1791" s="104"/>
      <c r="H1791" s="2" t="s">
        <v>299</v>
      </c>
      <c r="I1791" s="28">
        <v>0</v>
      </c>
      <c r="J1791" s="50"/>
      <c r="K1791" s="28"/>
    </row>
    <row r="1792" spans="3:11" s="34" customFormat="1" ht="15" hidden="1" customHeight="1" x14ac:dyDescent="0.25">
      <c r="C1792" s="125"/>
      <c r="D1792" s="98"/>
      <c r="E1792" s="88"/>
      <c r="F1792" s="104"/>
      <c r="G1792" s="104"/>
      <c r="H1792" s="2" t="s">
        <v>300</v>
      </c>
      <c r="I1792" s="28">
        <v>0</v>
      </c>
      <c r="J1792" s="28">
        <v>0</v>
      </c>
      <c r="K1792" s="28">
        <v>0</v>
      </c>
    </row>
    <row r="1793" spans="3:11" s="34" customFormat="1" ht="15" hidden="1" customHeight="1" x14ac:dyDescent="0.25">
      <c r="C1793" s="126"/>
      <c r="D1793" s="99"/>
      <c r="E1793" s="89"/>
      <c r="F1793" s="105"/>
      <c r="G1793" s="105"/>
      <c r="H1793" s="2" t="s">
        <v>190</v>
      </c>
      <c r="I1793" s="28">
        <v>0</v>
      </c>
      <c r="J1793" s="28">
        <v>0</v>
      </c>
      <c r="K1793" s="28">
        <v>0</v>
      </c>
    </row>
    <row r="1794" spans="3:11" s="34" customFormat="1" ht="15" customHeight="1" x14ac:dyDescent="0.25">
      <c r="C1794" s="124" t="s">
        <v>939</v>
      </c>
      <c r="D1794" s="97" t="s">
        <v>530</v>
      </c>
      <c r="E1794" s="127" t="s">
        <v>269</v>
      </c>
      <c r="F1794" s="103">
        <v>2022</v>
      </c>
      <c r="G1794" s="103">
        <v>2023</v>
      </c>
      <c r="H1794" s="2" t="s">
        <v>297</v>
      </c>
      <c r="I1794" s="28">
        <f>I1795+I1796+I1797+I1798</f>
        <v>0</v>
      </c>
      <c r="J1794" s="28">
        <f>J1795+J1796+J1797+J1798</f>
        <v>48011.199999999997</v>
      </c>
      <c r="K1794" s="28">
        <f>K1795+K1796+K1797+K1798</f>
        <v>102359.6</v>
      </c>
    </row>
    <row r="1795" spans="3:11" s="34" customFormat="1" ht="15" customHeight="1" x14ac:dyDescent="0.25">
      <c r="C1795" s="125"/>
      <c r="D1795" s="98"/>
      <c r="E1795" s="127"/>
      <c r="F1795" s="104"/>
      <c r="G1795" s="104"/>
      <c r="H1795" s="2" t="s">
        <v>298</v>
      </c>
      <c r="I1795" s="28">
        <v>0</v>
      </c>
      <c r="J1795" s="28">
        <v>5281.2</v>
      </c>
      <c r="K1795" s="28">
        <v>11259.6</v>
      </c>
    </row>
    <row r="1796" spans="3:11" s="34" customFormat="1" ht="15" customHeight="1" x14ac:dyDescent="0.25">
      <c r="C1796" s="125"/>
      <c r="D1796" s="98"/>
      <c r="E1796" s="127"/>
      <c r="F1796" s="104"/>
      <c r="G1796" s="104"/>
      <c r="H1796" s="2" t="s">
        <v>299</v>
      </c>
      <c r="I1796" s="28">
        <v>0</v>
      </c>
      <c r="J1796" s="28">
        <v>42730</v>
      </c>
      <c r="K1796" s="28">
        <v>91100</v>
      </c>
    </row>
    <row r="1797" spans="3:11" s="34" customFormat="1" ht="15" customHeight="1" x14ac:dyDescent="0.25">
      <c r="C1797" s="125"/>
      <c r="D1797" s="98"/>
      <c r="E1797" s="127"/>
      <c r="F1797" s="104"/>
      <c r="G1797" s="104"/>
      <c r="H1797" s="2" t="s">
        <v>300</v>
      </c>
      <c r="I1797" s="28">
        <v>0</v>
      </c>
      <c r="J1797" s="28"/>
      <c r="K1797" s="28"/>
    </row>
    <row r="1798" spans="3:11" s="34" customFormat="1" ht="15" customHeight="1" x14ac:dyDescent="0.25">
      <c r="C1798" s="126"/>
      <c r="D1798" s="99"/>
      <c r="E1798" s="127"/>
      <c r="F1798" s="105"/>
      <c r="G1798" s="105"/>
      <c r="H1798" s="2" t="s">
        <v>190</v>
      </c>
      <c r="I1798" s="28">
        <v>0</v>
      </c>
      <c r="J1798" s="28"/>
      <c r="K1798" s="28"/>
    </row>
    <row r="1799" spans="3:11" s="34" customFormat="1" ht="19.5" customHeight="1" x14ac:dyDescent="0.25">
      <c r="C1799" s="124" t="s">
        <v>940</v>
      </c>
      <c r="D1799" s="97" t="s">
        <v>531</v>
      </c>
      <c r="E1799" s="127" t="s">
        <v>269</v>
      </c>
      <c r="F1799" s="103">
        <v>2022</v>
      </c>
      <c r="G1799" s="103">
        <v>2022</v>
      </c>
      <c r="H1799" s="2" t="s">
        <v>297</v>
      </c>
      <c r="I1799" s="28">
        <f>I1800+I1801+I1802+I1803</f>
        <v>0</v>
      </c>
      <c r="J1799" s="28">
        <f>J1800+J1801+J1802+J1803</f>
        <v>55831.5</v>
      </c>
      <c r="K1799" s="28">
        <f>K1800+K1801+K1802+K1803</f>
        <v>0</v>
      </c>
    </row>
    <row r="1800" spans="3:11" s="34" customFormat="1" ht="22.5" customHeight="1" x14ac:dyDescent="0.25">
      <c r="C1800" s="125"/>
      <c r="D1800" s="98"/>
      <c r="E1800" s="127"/>
      <c r="F1800" s="104"/>
      <c r="G1800" s="104"/>
      <c r="H1800" s="2" t="s">
        <v>298</v>
      </c>
      <c r="I1800" s="28">
        <v>0</v>
      </c>
      <c r="J1800" s="28">
        <v>6141.5</v>
      </c>
      <c r="K1800" s="28">
        <v>0</v>
      </c>
    </row>
    <row r="1801" spans="3:11" s="34" customFormat="1" ht="15" customHeight="1" x14ac:dyDescent="0.25">
      <c r="C1801" s="125"/>
      <c r="D1801" s="98"/>
      <c r="E1801" s="127"/>
      <c r="F1801" s="104"/>
      <c r="G1801" s="104"/>
      <c r="H1801" s="2" t="s">
        <v>299</v>
      </c>
      <c r="I1801" s="28">
        <v>0</v>
      </c>
      <c r="J1801" s="28">
        <v>49690</v>
      </c>
      <c r="K1801" s="28">
        <v>0</v>
      </c>
    </row>
    <row r="1802" spans="3:11" s="34" customFormat="1" ht="17.25" customHeight="1" x14ac:dyDescent="0.25">
      <c r="C1802" s="125"/>
      <c r="D1802" s="98"/>
      <c r="E1802" s="127"/>
      <c r="F1802" s="104"/>
      <c r="G1802" s="104"/>
      <c r="H1802" s="2" t="s">
        <v>300</v>
      </c>
      <c r="I1802" s="28">
        <v>0</v>
      </c>
      <c r="J1802" s="28"/>
      <c r="K1802" s="28"/>
    </row>
    <row r="1803" spans="3:11" s="34" customFormat="1" ht="18" customHeight="1" x14ac:dyDescent="0.25">
      <c r="C1803" s="126"/>
      <c r="D1803" s="99"/>
      <c r="E1803" s="127"/>
      <c r="F1803" s="105"/>
      <c r="G1803" s="105"/>
      <c r="H1803" s="2" t="s">
        <v>190</v>
      </c>
      <c r="I1803" s="28">
        <v>0</v>
      </c>
      <c r="J1803" s="28"/>
      <c r="K1803" s="28"/>
    </row>
    <row r="1804" spans="3:11" s="34" customFormat="1" ht="18" customHeight="1" x14ac:dyDescent="0.25">
      <c r="C1804" s="124" t="s">
        <v>941</v>
      </c>
      <c r="D1804" s="97" t="s">
        <v>829</v>
      </c>
      <c r="E1804" s="127" t="s">
        <v>269</v>
      </c>
      <c r="F1804" s="103">
        <v>2021</v>
      </c>
      <c r="G1804" s="103">
        <v>2023</v>
      </c>
      <c r="H1804" s="2" t="s">
        <v>297</v>
      </c>
      <c r="I1804" s="28">
        <f>I1805+I1806+I1807+I1808</f>
        <v>39582</v>
      </c>
      <c r="J1804" s="28">
        <f>J1805+J1806+J1807+J1808</f>
        <v>24775.3</v>
      </c>
      <c r="K1804" s="28">
        <f>K1805+K1806+K1807+K1808</f>
        <v>19719.399999999998</v>
      </c>
    </row>
    <row r="1805" spans="3:11" s="34" customFormat="1" ht="18" customHeight="1" x14ac:dyDescent="0.25">
      <c r="C1805" s="125"/>
      <c r="D1805" s="98"/>
      <c r="E1805" s="127"/>
      <c r="F1805" s="104"/>
      <c r="G1805" s="104"/>
      <c r="H1805" s="2" t="s">
        <v>298</v>
      </c>
      <c r="I1805" s="28">
        <v>4354</v>
      </c>
      <c r="J1805" s="28">
        <v>2725.3</v>
      </c>
      <c r="K1805" s="28">
        <v>2169.1</v>
      </c>
    </row>
    <row r="1806" spans="3:11" s="34" customFormat="1" ht="18" customHeight="1" x14ac:dyDescent="0.25">
      <c r="C1806" s="125"/>
      <c r="D1806" s="98"/>
      <c r="E1806" s="127"/>
      <c r="F1806" s="104"/>
      <c r="G1806" s="104"/>
      <c r="H1806" s="2" t="s">
        <v>299</v>
      </c>
      <c r="I1806" s="28">
        <v>35228</v>
      </c>
      <c r="J1806" s="28">
        <v>22050</v>
      </c>
      <c r="K1806" s="28">
        <v>17550.3</v>
      </c>
    </row>
    <row r="1807" spans="3:11" s="34" customFormat="1" ht="18" customHeight="1" x14ac:dyDescent="0.25">
      <c r="C1807" s="125"/>
      <c r="D1807" s="98"/>
      <c r="E1807" s="127"/>
      <c r="F1807" s="104"/>
      <c r="G1807" s="104"/>
      <c r="H1807" s="2" t="s">
        <v>300</v>
      </c>
      <c r="I1807" s="28">
        <v>0</v>
      </c>
      <c r="J1807" s="28"/>
      <c r="K1807" s="28"/>
    </row>
    <row r="1808" spans="3:11" s="34" customFormat="1" ht="18" customHeight="1" x14ac:dyDescent="0.25">
      <c r="C1808" s="126"/>
      <c r="D1808" s="99"/>
      <c r="E1808" s="127"/>
      <c r="F1808" s="105"/>
      <c r="G1808" s="105"/>
      <c r="H1808" s="2" t="s">
        <v>190</v>
      </c>
      <c r="I1808" s="28">
        <v>0</v>
      </c>
      <c r="J1808" s="28"/>
      <c r="K1808" s="28"/>
    </row>
    <row r="1809" spans="3:11" s="34" customFormat="1" ht="15" customHeight="1" x14ac:dyDescent="0.25">
      <c r="C1809" s="124" t="s">
        <v>153</v>
      </c>
      <c r="D1809" s="110" t="s">
        <v>532</v>
      </c>
      <c r="E1809" s="166" t="s">
        <v>94</v>
      </c>
      <c r="F1809" s="137">
        <v>2021</v>
      </c>
      <c r="G1809" s="137">
        <v>2022</v>
      </c>
      <c r="H1809" s="17" t="s">
        <v>297</v>
      </c>
      <c r="I1809" s="32">
        <f>I1810+I1811+I1812+I1813</f>
        <v>2500</v>
      </c>
      <c r="J1809" s="32">
        <f>J1810+J1811+J1812+J1813</f>
        <v>1000</v>
      </c>
      <c r="K1809" s="32">
        <f>K1810+K1811+K1812+K1813</f>
        <v>0</v>
      </c>
    </row>
    <row r="1810" spans="3:11" s="34" customFormat="1" ht="15" customHeight="1" x14ac:dyDescent="0.25">
      <c r="C1810" s="125"/>
      <c r="D1810" s="111"/>
      <c r="E1810" s="166"/>
      <c r="F1810" s="138"/>
      <c r="G1810" s="138"/>
      <c r="H1810" s="17" t="s">
        <v>298</v>
      </c>
      <c r="I1810" s="32">
        <f>I1815</f>
        <v>0</v>
      </c>
      <c r="J1810" s="32">
        <f t="shared" ref="J1810:K1810" si="172">J1815</f>
        <v>0</v>
      </c>
      <c r="K1810" s="32">
        <f t="shared" si="172"/>
        <v>0</v>
      </c>
    </row>
    <row r="1811" spans="3:11" s="34" customFormat="1" ht="15" customHeight="1" x14ac:dyDescent="0.25">
      <c r="C1811" s="125"/>
      <c r="D1811" s="111"/>
      <c r="E1811" s="166"/>
      <c r="F1811" s="138"/>
      <c r="G1811" s="138"/>
      <c r="H1811" s="17" t="s">
        <v>299</v>
      </c>
      <c r="I1811" s="32">
        <f t="shared" ref="I1811:K1813" si="173">I1816</f>
        <v>2500</v>
      </c>
      <c r="J1811" s="32">
        <f t="shared" si="173"/>
        <v>1000</v>
      </c>
      <c r="K1811" s="32">
        <f t="shared" si="173"/>
        <v>0</v>
      </c>
    </row>
    <row r="1812" spans="3:11" s="34" customFormat="1" ht="15.75" customHeight="1" x14ac:dyDescent="0.25">
      <c r="C1812" s="125"/>
      <c r="D1812" s="111"/>
      <c r="E1812" s="166"/>
      <c r="F1812" s="138"/>
      <c r="G1812" s="138"/>
      <c r="H1812" s="17" t="s">
        <v>300</v>
      </c>
      <c r="I1812" s="32">
        <f t="shared" si="173"/>
        <v>0</v>
      </c>
      <c r="J1812" s="32">
        <f t="shared" si="173"/>
        <v>0</v>
      </c>
      <c r="K1812" s="32">
        <f t="shared" si="173"/>
        <v>0</v>
      </c>
    </row>
    <row r="1813" spans="3:11" s="34" customFormat="1" ht="30" customHeight="1" x14ac:dyDescent="0.25">
      <c r="C1813" s="126"/>
      <c r="D1813" s="112"/>
      <c r="E1813" s="166"/>
      <c r="F1813" s="139"/>
      <c r="G1813" s="139"/>
      <c r="H1813" s="17" t="s">
        <v>190</v>
      </c>
      <c r="I1813" s="32">
        <f>I1818</f>
        <v>0</v>
      </c>
      <c r="J1813" s="32">
        <f t="shared" si="173"/>
        <v>0</v>
      </c>
      <c r="K1813" s="32">
        <f t="shared" si="173"/>
        <v>0</v>
      </c>
    </row>
    <row r="1814" spans="3:11" s="34" customFormat="1" ht="15" customHeight="1" x14ac:dyDescent="0.25">
      <c r="C1814" s="124" t="s">
        <v>168</v>
      </c>
      <c r="D1814" s="97" t="s">
        <v>533</v>
      </c>
      <c r="E1814" s="127" t="s">
        <v>269</v>
      </c>
      <c r="F1814" s="103">
        <v>2021</v>
      </c>
      <c r="G1814" s="103">
        <v>2022</v>
      </c>
      <c r="H1814" s="2" t="s">
        <v>297</v>
      </c>
      <c r="I1814" s="28">
        <f>I1815+I1816+I1817+I1818</f>
        <v>2500</v>
      </c>
      <c r="J1814" s="28">
        <f>J1815+J1816+J1817+J1818</f>
        <v>1000</v>
      </c>
      <c r="K1814" s="28">
        <f>K1815+K1816+K1817+K1818</f>
        <v>0</v>
      </c>
    </row>
    <row r="1815" spans="3:11" s="34" customFormat="1" ht="15.75" customHeight="1" x14ac:dyDescent="0.25">
      <c r="C1815" s="125"/>
      <c r="D1815" s="98"/>
      <c r="E1815" s="127"/>
      <c r="F1815" s="104"/>
      <c r="G1815" s="104"/>
      <c r="H1815" s="2" t="s">
        <v>298</v>
      </c>
      <c r="I1815" s="28">
        <v>0</v>
      </c>
      <c r="J1815" s="28">
        <v>0</v>
      </c>
      <c r="K1815" s="28">
        <v>0</v>
      </c>
    </row>
    <row r="1816" spans="3:11" s="34" customFormat="1" ht="15.75" customHeight="1" x14ac:dyDescent="0.25">
      <c r="C1816" s="125"/>
      <c r="D1816" s="98"/>
      <c r="E1816" s="127"/>
      <c r="F1816" s="104"/>
      <c r="G1816" s="104"/>
      <c r="H1816" s="2" t="s">
        <v>299</v>
      </c>
      <c r="I1816" s="28">
        <v>2500</v>
      </c>
      <c r="J1816" s="28">
        <v>1000</v>
      </c>
      <c r="K1816" s="28">
        <v>0</v>
      </c>
    </row>
    <row r="1817" spans="3:11" s="34" customFormat="1" ht="16.5" customHeight="1" x14ac:dyDescent="0.25">
      <c r="C1817" s="125"/>
      <c r="D1817" s="98"/>
      <c r="E1817" s="127"/>
      <c r="F1817" s="104"/>
      <c r="G1817" s="104"/>
      <c r="H1817" s="2" t="s">
        <v>300</v>
      </c>
      <c r="I1817" s="28">
        <v>0</v>
      </c>
      <c r="J1817" s="28"/>
      <c r="K1817" s="28"/>
    </row>
    <row r="1818" spans="3:11" s="34" customFormat="1" ht="15" customHeight="1" x14ac:dyDescent="0.25">
      <c r="C1818" s="126"/>
      <c r="D1818" s="99"/>
      <c r="E1818" s="127"/>
      <c r="F1818" s="105"/>
      <c r="G1818" s="105"/>
      <c r="H1818" s="2" t="s">
        <v>190</v>
      </c>
      <c r="I1818" s="28">
        <v>0</v>
      </c>
      <c r="J1818" s="28"/>
      <c r="K1818" s="28"/>
    </row>
    <row r="1819" spans="3:11" s="34" customFormat="1" ht="15" customHeight="1" x14ac:dyDescent="0.25">
      <c r="C1819" s="124" t="s">
        <v>169</v>
      </c>
      <c r="D1819" s="97" t="s">
        <v>1026</v>
      </c>
      <c r="E1819" s="127" t="s">
        <v>269</v>
      </c>
      <c r="F1819" s="103">
        <v>2021</v>
      </c>
      <c r="G1819" s="103">
        <v>2022</v>
      </c>
      <c r="H1819" s="2" t="s">
        <v>297</v>
      </c>
      <c r="I1819" s="28"/>
      <c r="J1819" s="28"/>
      <c r="K1819" s="28"/>
    </row>
    <row r="1820" spans="3:11" s="34" customFormat="1" ht="15" customHeight="1" x14ac:dyDescent="0.25">
      <c r="C1820" s="125"/>
      <c r="D1820" s="98"/>
      <c r="E1820" s="127"/>
      <c r="F1820" s="104"/>
      <c r="G1820" s="104"/>
      <c r="H1820" s="2" t="s">
        <v>298</v>
      </c>
      <c r="I1820" s="28"/>
      <c r="J1820" s="28"/>
      <c r="K1820" s="28"/>
    </row>
    <row r="1821" spans="3:11" s="34" customFormat="1" ht="15" customHeight="1" x14ac:dyDescent="0.25">
      <c r="C1821" s="125"/>
      <c r="D1821" s="98"/>
      <c r="E1821" s="127"/>
      <c r="F1821" s="104"/>
      <c r="G1821" s="104"/>
      <c r="H1821" s="2" t="s">
        <v>299</v>
      </c>
      <c r="I1821" s="28"/>
      <c r="J1821" s="28"/>
      <c r="K1821" s="28"/>
    </row>
    <row r="1822" spans="3:11" s="34" customFormat="1" ht="15" customHeight="1" x14ac:dyDescent="0.25">
      <c r="C1822" s="125"/>
      <c r="D1822" s="98"/>
      <c r="E1822" s="127"/>
      <c r="F1822" s="104"/>
      <c r="G1822" s="104"/>
      <c r="H1822" s="2" t="s">
        <v>300</v>
      </c>
      <c r="I1822" s="28"/>
      <c r="J1822" s="28"/>
      <c r="K1822" s="28"/>
    </row>
    <row r="1823" spans="3:11" s="34" customFormat="1" ht="15" customHeight="1" x14ac:dyDescent="0.25">
      <c r="C1823" s="126"/>
      <c r="D1823" s="99"/>
      <c r="E1823" s="127"/>
      <c r="F1823" s="105"/>
      <c r="G1823" s="105"/>
      <c r="H1823" s="2" t="s">
        <v>190</v>
      </c>
      <c r="I1823" s="28"/>
      <c r="J1823" s="28"/>
      <c r="K1823" s="28"/>
    </row>
    <row r="1824" spans="3:11" s="34" customFormat="1" ht="15" customHeight="1" x14ac:dyDescent="0.25">
      <c r="C1824" s="124" t="s">
        <v>905</v>
      </c>
      <c r="D1824" s="97" t="s">
        <v>1027</v>
      </c>
      <c r="E1824" s="127" t="s">
        <v>269</v>
      </c>
      <c r="F1824" s="103">
        <v>2021</v>
      </c>
      <c r="G1824" s="103">
        <v>2022</v>
      </c>
      <c r="H1824" s="2" t="s">
        <v>297</v>
      </c>
      <c r="I1824" s="28"/>
      <c r="J1824" s="28"/>
      <c r="K1824" s="28"/>
    </row>
    <row r="1825" spans="3:11" s="34" customFormat="1" ht="15" customHeight="1" x14ac:dyDescent="0.25">
      <c r="C1825" s="125"/>
      <c r="D1825" s="98"/>
      <c r="E1825" s="127"/>
      <c r="F1825" s="104"/>
      <c r="G1825" s="104"/>
      <c r="H1825" s="2" t="s">
        <v>298</v>
      </c>
      <c r="I1825" s="28"/>
      <c r="J1825" s="28"/>
      <c r="K1825" s="28"/>
    </row>
    <row r="1826" spans="3:11" s="34" customFormat="1" ht="15" customHeight="1" x14ac:dyDescent="0.25">
      <c r="C1826" s="125"/>
      <c r="D1826" s="98"/>
      <c r="E1826" s="127"/>
      <c r="F1826" s="104"/>
      <c r="G1826" s="104"/>
      <c r="H1826" s="2" t="s">
        <v>299</v>
      </c>
      <c r="I1826" s="28"/>
      <c r="J1826" s="28"/>
      <c r="K1826" s="28"/>
    </row>
    <row r="1827" spans="3:11" s="34" customFormat="1" ht="15" customHeight="1" x14ac:dyDescent="0.25">
      <c r="C1827" s="125"/>
      <c r="D1827" s="98"/>
      <c r="E1827" s="127"/>
      <c r="F1827" s="104"/>
      <c r="G1827" s="104"/>
      <c r="H1827" s="2" t="s">
        <v>300</v>
      </c>
      <c r="I1827" s="28"/>
      <c r="J1827" s="28"/>
      <c r="K1827" s="28"/>
    </row>
    <row r="1828" spans="3:11" s="34" customFormat="1" ht="15" customHeight="1" x14ac:dyDescent="0.25">
      <c r="C1828" s="126"/>
      <c r="D1828" s="99"/>
      <c r="E1828" s="127"/>
      <c r="F1828" s="105"/>
      <c r="G1828" s="105"/>
      <c r="H1828" s="2" t="s">
        <v>190</v>
      </c>
      <c r="I1828" s="28"/>
      <c r="J1828" s="28"/>
      <c r="K1828" s="28"/>
    </row>
    <row r="1829" spans="3:11" s="33" customFormat="1" ht="18.75" customHeight="1" x14ac:dyDescent="0.25">
      <c r="C1829" s="163" t="s">
        <v>304</v>
      </c>
      <c r="D1829" s="110" t="s">
        <v>110</v>
      </c>
      <c r="E1829" s="166" t="s">
        <v>265</v>
      </c>
      <c r="F1829" s="137">
        <v>2021</v>
      </c>
      <c r="G1829" s="137">
        <v>2023</v>
      </c>
      <c r="H1829" s="17" t="s">
        <v>297</v>
      </c>
      <c r="I1829" s="16">
        <f>I1830+I1831+I1832+I1833</f>
        <v>7375.6</v>
      </c>
      <c r="J1829" s="16">
        <f t="shared" ref="J1829:K1829" si="174">J1830+J1831+J1832+J1833</f>
        <v>8234.2999999999993</v>
      </c>
      <c r="K1829" s="16">
        <f t="shared" si="174"/>
        <v>7994.3</v>
      </c>
    </row>
    <row r="1830" spans="3:11" s="33" customFormat="1" ht="15" customHeight="1" x14ac:dyDescent="0.25">
      <c r="C1830" s="164"/>
      <c r="D1830" s="111"/>
      <c r="E1830" s="166"/>
      <c r="F1830" s="138"/>
      <c r="G1830" s="138"/>
      <c r="H1830" s="17" t="s">
        <v>298</v>
      </c>
      <c r="I1830" s="16">
        <f>SUM(I1835+I1910+I1915+I1930+I1980)</f>
        <v>4225.6000000000004</v>
      </c>
      <c r="J1830" s="16">
        <f t="shared" ref="J1830:K1831" si="175">SUM(J1835+J1910+J1915+J1930+J1980)</f>
        <v>5084.3</v>
      </c>
      <c r="K1830" s="16">
        <f t="shared" si="175"/>
        <v>4844.3</v>
      </c>
    </row>
    <row r="1831" spans="3:11" s="33" customFormat="1" ht="15" customHeight="1" x14ac:dyDescent="0.25">
      <c r="C1831" s="164"/>
      <c r="D1831" s="111"/>
      <c r="E1831" s="166"/>
      <c r="F1831" s="138"/>
      <c r="G1831" s="138"/>
      <c r="H1831" s="17" t="s">
        <v>299</v>
      </c>
      <c r="I1831" s="16">
        <f>SUM(I1836+I1911+I1916+I1931+I1981)</f>
        <v>3150</v>
      </c>
      <c r="J1831" s="16">
        <f t="shared" si="175"/>
        <v>3150</v>
      </c>
      <c r="K1831" s="16">
        <f t="shared" si="175"/>
        <v>3150</v>
      </c>
    </row>
    <row r="1832" spans="3:11" s="33" customFormat="1" ht="15" customHeight="1" x14ac:dyDescent="0.25">
      <c r="C1832" s="164"/>
      <c r="D1832" s="111"/>
      <c r="E1832" s="166"/>
      <c r="F1832" s="138"/>
      <c r="G1832" s="138"/>
      <c r="H1832" s="17" t="s">
        <v>300</v>
      </c>
      <c r="I1832" s="16">
        <f t="shared" ref="I1832:K1833" si="176">SUM(I1837,I1912,I1917,I1932)</f>
        <v>0</v>
      </c>
      <c r="J1832" s="16">
        <f t="shared" si="176"/>
        <v>0</v>
      </c>
      <c r="K1832" s="16">
        <f t="shared" si="176"/>
        <v>0</v>
      </c>
    </row>
    <row r="1833" spans="3:11" s="33" customFormat="1" ht="15" customHeight="1" x14ac:dyDescent="0.25">
      <c r="C1833" s="165"/>
      <c r="D1833" s="112"/>
      <c r="E1833" s="166"/>
      <c r="F1833" s="139"/>
      <c r="G1833" s="139"/>
      <c r="H1833" s="17" t="s">
        <v>190</v>
      </c>
      <c r="I1833" s="16">
        <f t="shared" si="176"/>
        <v>0</v>
      </c>
      <c r="J1833" s="16">
        <f t="shared" si="176"/>
        <v>0</v>
      </c>
      <c r="K1833" s="16">
        <f t="shared" si="176"/>
        <v>0</v>
      </c>
    </row>
    <row r="1834" spans="3:11" s="33" customFormat="1" ht="15" customHeight="1" x14ac:dyDescent="0.25">
      <c r="C1834" s="149" t="s">
        <v>497</v>
      </c>
      <c r="D1834" s="128" t="s">
        <v>498</v>
      </c>
      <c r="E1834" s="131" t="s">
        <v>224</v>
      </c>
      <c r="F1834" s="152">
        <v>2021</v>
      </c>
      <c r="G1834" s="152">
        <v>2023</v>
      </c>
      <c r="H1834" s="69" t="s">
        <v>297</v>
      </c>
      <c r="I1834" s="3">
        <f>SUM(I1835:I1838)</f>
        <v>591.29999999999995</v>
      </c>
      <c r="J1834" s="3">
        <f>SUM(J1835:J1838)</f>
        <v>700</v>
      </c>
      <c r="K1834" s="3">
        <f>SUM(K1835:K1838)</f>
        <v>700</v>
      </c>
    </row>
    <row r="1835" spans="3:11" s="33" customFormat="1" ht="15" customHeight="1" x14ac:dyDescent="0.25">
      <c r="C1835" s="150"/>
      <c r="D1835" s="129"/>
      <c r="E1835" s="132"/>
      <c r="F1835" s="153"/>
      <c r="G1835" s="153"/>
      <c r="H1835" s="69" t="s">
        <v>298</v>
      </c>
      <c r="I1835" s="3">
        <f>I1840+I1845+I1850+I1855+I1860+I1865+I1870+I1875+I1880+I1885+I1890+I1895+I1900+I1905</f>
        <v>591.29999999999995</v>
      </c>
      <c r="J1835" s="3">
        <f t="shared" ref="J1835:K1835" si="177">J1840+J1845+J1850+J1855+J1860+J1865+J1870+J1875+J1880+J1885+J1890+J1895+J1900+J1905</f>
        <v>700</v>
      </c>
      <c r="K1835" s="3">
        <f t="shared" si="177"/>
        <v>700</v>
      </c>
    </row>
    <row r="1836" spans="3:11" s="33" customFormat="1" ht="15" customHeight="1" x14ac:dyDescent="0.25">
      <c r="C1836" s="150"/>
      <c r="D1836" s="129"/>
      <c r="E1836" s="132"/>
      <c r="F1836" s="153"/>
      <c r="G1836" s="153"/>
      <c r="H1836" s="69" t="s">
        <v>299</v>
      </c>
      <c r="I1836" s="3">
        <f t="shared" ref="I1836:K1838" si="178">I1841+I1846+I1851+I1856+I1861+I1866+I1871+I1876+I1881+I1886+I1891+I1896+I1901+I1906</f>
        <v>0</v>
      </c>
      <c r="J1836" s="3">
        <f t="shared" si="178"/>
        <v>0</v>
      </c>
      <c r="K1836" s="3">
        <f t="shared" si="178"/>
        <v>0</v>
      </c>
    </row>
    <row r="1837" spans="3:11" s="33" customFormat="1" ht="15" customHeight="1" x14ac:dyDescent="0.25">
      <c r="C1837" s="150"/>
      <c r="D1837" s="129"/>
      <c r="E1837" s="132"/>
      <c r="F1837" s="153"/>
      <c r="G1837" s="153"/>
      <c r="H1837" s="69" t="s">
        <v>300</v>
      </c>
      <c r="I1837" s="3">
        <f t="shared" si="178"/>
        <v>0</v>
      </c>
      <c r="J1837" s="3">
        <f t="shared" si="178"/>
        <v>0</v>
      </c>
      <c r="K1837" s="3">
        <f t="shared" si="178"/>
        <v>0</v>
      </c>
    </row>
    <row r="1838" spans="3:11" s="33" customFormat="1" ht="15" customHeight="1" x14ac:dyDescent="0.25">
      <c r="C1838" s="151"/>
      <c r="D1838" s="130"/>
      <c r="E1838" s="133"/>
      <c r="F1838" s="154"/>
      <c r="G1838" s="154"/>
      <c r="H1838" s="69" t="s">
        <v>190</v>
      </c>
      <c r="I1838" s="3">
        <f t="shared" si="178"/>
        <v>0</v>
      </c>
      <c r="J1838" s="3">
        <f t="shared" si="178"/>
        <v>0</v>
      </c>
      <c r="K1838" s="3">
        <f t="shared" si="178"/>
        <v>0</v>
      </c>
    </row>
    <row r="1839" spans="3:11" s="33" customFormat="1" ht="15" customHeight="1" x14ac:dyDescent="0.25">
      <c r="C1839" s="140" t="s">
        <v>514</v>
      </c>
      <c r="D1839" s="128" t="s">
        <v>830</v>
      </c>
      <c r="E1839" s="142" t="s">
        <v>413</v>
      </c>
      <c r="F1839" s="142">
        <v>2021</v>
      </c>
      <c r="G1839" s="142">
        <v>2023</v>
      </c>
      <c r="H1839" s="69" t="s">
        <v>297</v>
      </c>
      <c r="I1839" s="3">
        <f>I1840</f>
        <v>58.5</v>
      </c>
      <c r="J1839" s="3">
        <f t="shared" ref="J1839:K1839" si="179">J1840</f>
        <v>65</v>
      </c>
      <c r="K1839" s="3">
        <f t="shared" si="179"/>
        <v>65</v>
      </c>
    </row>
    <row r="1840" spans="3:11" s="33" customFormat="1" ht="15" customHeight="1" x14ac:dyDescent="0.25">
      <c r="C1840" s="140"/>
      <c r="D1840" s="129"/>
      <c r="E1840" s="142"/>
      <c r="F1840" s="142"/>
      <c r="G1840" s="142"/>
      <c r="H1840" s="69" t="s">
        <v>298</v>
      </c>
      <c r="I1840" s="3">
        <v>58.5</v>
      </c>
      <c r="J1840" s="3">
        <v>65</v>
      </c>
      <c r="K1840" s="3">
        <v>65</v>
      </c>
    </row>
    <row r="1841" spans="1:14" s="33" customFormat="1" ht="15" customHeight="1" x14ac:dyDescent="0.25">
      <c r="C1841" s="140"/>
      <c r="D1841" s="129"/>
      <c r="E1841" s="142"/>
      <c r="F1841" s="142"/>
      <c r="G1841" s="142"/>
      <c r="H1841" s="69" t="s">
        <v>299</v>
      </c>
      <c r="I1841" s="3">
        <v>0</v>
      </c>
      <c r="J1841" s="3">
        <v>0</v>
      </c>
      <c r="K1841" s="3">
        <v>0</v>
      </c>
    </row>
    <row r="1842" spans="1:14" s="33" customFormat="1" ht="15" customHeight="1" x14ac:dyDescent="0.25">
      <c r="C1842" s="140"/>
      <c r="D1842" s="129"/>
      <c r="E1842" s="142"/>
      <c r="F1842" s="142"/>
      <c r="G1842" s="142"/>
      <c r="H1842" s="69" t="s">
        <v>300</v>
      </c>
      <c r="I1842" s="3">
        <v>0</v>
      </c>
      <c r="J1842" s="3">
        <v>0</v>
      </c>
      <c r="K1842" s="3">
        <v>0</v>
      </c>
    </row>
    <row r="1843" spans="1:14" s="33" customFormat="1" ht="15" customHeight="1" x14ac:dyDescent="0.25">
      <c r="C1843" s="140"/>
      <c r="D1843" s="129"/>
      <c r="E1843" s="142"/>
      <c r="F1843" s="142"/>
      <c r="G1843" s="142"/>
      <c r="H1843" s="69" t="s">
        <v>190</v>
      </c>
      <c r="I1843" s="3">
        <v>0</v>
      </c>
      <c r="J1843" s="3">
        <v>0</v>
      </c>
      <c r="K1843" s="3">
        <v>0</v>
      </c>
    </row>
    <row r="1844" spans="1:14" s="33" customFormat="1" ht="15" customHeight="1" x14ac:dyDescent="0.25">
      <c r="C1844" s="140" t="s">
        <v>499</v>
      </c>
      <c r="D1844" s="147" t="s">
        <v>831</v>
      </c>
      <c r="E1844" s="142" t="s">
        <v>319</v>
      </c>
      <c r="F1844" s="152">
        <v>2021</v>
      </c>
      <c r="G1844" s="152">
        <v>2023</v>
      </c>
      <c r="H1844" s="69" t="s">
        <v>297</v>
      </c>
      <c r="I1844" s="3">
        <f>I1845+I1846+I1847+I1848</f>
        <v>27</v>
      </c>
      <c r="J1844" s="3">
        <f>J1845+J1846+J1847+J1848</f>
        <v>30</v>
      </c>
      <c r="K1844" s="3">
        <f>K1845+K1846+K1847+K1848</f>
        <v>30</v>
      </c>
    </row>
    <row r="1845" spans="1:14" s="33" customFormat="1" ht="15" customHeight="1" x14ac:dyDescent="0.25">
      <c r="C1845" s="140"/>
      <c r="D1845" s="147"/>
      <c r="E1845" s="142"/>
      <c r="F1845" s="153"/>
      <c r="G1845" s="153"/>
      <c r="H1845" s="69" t="s">
        <v>298</v>
      </c>
      <c r="I1845" s="3">
        <v>27</v>
      </c>
      <c r="J1845" s="3">
        <v>30</v>
      </c>
      <c r="K1845" s="3">
        <v>30</v>
      </c>
    </row>
    <row r="1846" spans="1:14" ht="19.5" customHeight="1" x14ac:dyDescent="0.25">
      <c r="C1846" s="140"/>
      <c r="D1846" s="147"/>
      <c r="E1846" s="142"/>
      <c r="F1846" s="153"/>
      <c r="G1846" s="153"/>
      <c r="H1846" s="69" t="s">
        <v>299</v>
      </c>
      <c r="I1846" s="3">
        <v>0</v>
      </c>
      <c r="J1846" s="3">
        <v>0</v>
      </c>
      <c r="K1846" s="3">
        <v>0</v>
      </c>
    </row>
    <row r="1847" spans="1:14" ht="19.5" customHeight="1" x14ac:dyDescent="0.25">
      <c r="C1847" s="140"/>
      <c r="D1847" s="147"/>
      <c r="E1847" s="142"/>
      <c r="F1847" s="153"/>
      <c r="G1847" s="153"/>
      <c r="H1847" s="69" t="s">
        <v>300</v>
      </c>
      <c r="I1847" s="3">
        <v>0</v>
      </c>
      <c r="J1847" s="3">
        <v>0</v>
      </c>
      <c r="K1847" s="3">
        <v>0</v>
      </c>
    </row>
    <row r="1848" spans="1:14" ht="19.5" customHeight="1" x14ac:dyDescent="0.25">
      <c r="C1848" s="140"/>
      <c r="D1848" s="147"/>
      <c r="E1848" s="142"/>
      <c r="F1848" s="153"/>
      <c r="G1848" s="153"/>
      <c r="H1848" s="69" t="s">
        <v>190</v>
      </c>
      <c r="I1848" s="3">
        <v>0</v>
      </c>
      <c r="J1848" s="3">
        <v>0</v>
      </c>
      <c r="K1848" s="3">
        <v>0</v>
      </c>
    </row>
    <row r="1849" spans="1:14" s="52" customFormat="1" ht="15.75" customHeight="1" x14ac:dyDescent="0.25">
      <c r="A1849" s="8"/>
      <c r="B1849" s="8"/>
      <c r="C1849" s="140" t="s">
        <v>500</v>
      </c>
      <c r="D1849" s="160" t="s">
        <v>834</v>
      </c>
      <c r="E1849" s="152" t="s">
        <v>836</v>
      </c>
      <c r="F1849" s="142">
        <v>2021</v>
      </c>
      <c r="G1849" s="142">
        <v>2021</v>
      </c>
      <c r="H1849" s="69" t="s">
        <v>297</v>
      </c>
      <c r="I1849" s="3">
        <f>I1850+I1851+I1852+I1853</f>
        <v>85.5</v>
      </c>
      <c r="J1849" s="3">
        <f>J1850+J1851+J1852+J1853</f>
        <v>0</v>
      </c>
      <c r="K1849" s="3"/>
      <c r="L1849" s="8"/>
      <c r="M1849" s="8"/>
      <c r="N1849" s="8"/>
    </row>
    <row r="1850" spans="1:14" s="52" customFormat="1" ht="16.5" customHeight="1" x14ac:dyDescent="0.25">
      <c r="A1850" s="8"/>
      <c r="B1850" s="8"/>
      <c r="C1850" s="140"/>
      <c r="D1850" s="161"/>
      <c r="E1850" s="153"/>
      <c r="F1850" s="142"/>
      <c r="G1850" s="142"/>
      <c r="H1850" s="69" t="s">
        <v>298</v>
      </c>
      <c r="I1850" s="3">
        <v>85.5</v>
      </c>
      <c r="J1850" s="3">
        <v>0</v>
      </c>
      <c r="K1850" s="3"/>
      <c r="L1850" s="8"/>
      <c r="M1850" s="8"/>
      <c r="N1850" s="8"/>
    </row>
    <row r="1851" spans="1:14" s="52" customFormat="1" ht="17.25" customHeight="1" x14ac:dyDescent="0.25">
      <c r="A1851" s="8"/>
      <c r="B1851" s="8"/>
      <c r="C1851" s="140"/>
      <c r="D1851" s="161"/>
      <c r="E1851" s="153"/>
      <c r="F1851" s="142"/>
      <c r="G1851" s="142"/>
      <c r="H1851" s="69" t="s">
        <v>299</v>
      </c>
      <c r="I1851" s="3">
        <v>0</v>
      </c>
      <c r="J1851" s="3">
        <v>0</v>
      </c>
      <c r="K1851" s="3">
        <v>0</v>
      </c>
      <c r="L1851" s="8"/>
      <c r="M1851" s="8"/>
      <c r="N1851" s="8"/>
    </row>
    <row r="1852" spans="1:14" s="52" customFormat="1" ht="18" customHeight="1" x14ac:dyDescent="0.25">
      <c r="A1852" s="8"/>
      <c r="B1852" s="8"/>
      <c r="C1852" s="140"/>
      <c r="D1852" s="161"/>
      <c r="E1852" s="153"/>
      <c r="F1852" s="142"/>
      <c r="G1852" s="142"/>
      <c r="H1852" s="69" t="s">
        <v>300</v>
      </c>
      <c r="I1852" s="3">
        <v>0</v>
      </c>
      <c r="J1852" s="3">
        <v>0</v>
      </c>
      <c r="K1852" s="3">
        <v>0</v>
      </c>
      <c r="L1852" s="8"/>
      <c r="M1852" s="8"/>
      <c r="N1852" s="8"/>
    </row>
    <row r="1853" spans="1:14" s="52" customFormat="1" ht="15.75" customHeight="1" x14ac:dyDescent="0.25">
      <c r="A1853" s="8"/>
      <c r="B1853" s="8"/>
      <c r="C1853" s="140"/>
      <c r="D1853" s="162"/>
      <c r="E1853" s="154"/>
      <c r="F1853" s="142"/>
      <c r="G1853" s="142"/>
      <c r="H1853" s="69" t="s">
        <v>190</v>
      </c>
      <c r="I1853" s="3">
        <v>0</v>
      </c>
      <c r="J1853" s="3">
        <v>0</v>
      </c>
      <c r="K1853" s="3">
        <v>0</v>
      </c>
      <c r="L1853" s="8"/>
      <c r="M1853" s="8"/>
      <c r="N1853" s="8"/>
    </row>
    <row r="1854" spans="1:14" s="52" customFormat="1" ht="15" customHeight="1" x14ac:dyDescent="0.25">
      <c r="A1854" s="8"/>
      <c r="B1854" s="8"/>
      <c r="C1854" s="140" t="s">
        <v>501</v>
      </c>
      <c r="D1854" s="155" t="s">
        <v>835</v>
      </c>
      <c r="E1854" s="152" t="s">
        <v>832</v>
      </c>
      <c r="F1854" s="152">
        <v>2022</v>
      </c>
      <c r="G1854" s="152">
        <v>2023</v>
      </c>
      <c r="H1854" s="69" t="s">
        <v>297</v>
      </c>
      <c r="I1854" s="3">
        <f>I1855+I1856+I1857+I1858</f>
        <v>0</v>
      </c>
      <c r="J1854" s="3">
        <f t="shared" ref="J1854:K1854" si="180">J1855+J1856+J1857+J1858</f>
        <v>95</v>
      </c>
      <c r="K1854" s="3">
        <f t="shared" si="180"/>
        <v>95</v>
      </c>
      <c r="L1854" s="8"/>
      <c r="M1854" s="8"/>
      <c r="N1854" s="8"/>
    </row>
    <row r="1855" spans="1:14" s="52" customFormat="1" ht="19.5" customHeight="1" x14ac:dyDescent="0.25">
      <c r="A1855" s="8"/>
      <c r="B1855" s="8"/>
      <c r="C1855" s="140"/>
      <c r="D1855" s="155"/>
      <c r="E1855" s="153"/>
      <c r="F1855" s="153"/>
      <c r="G1855" s="153"/>
      <c r="H1855" s="69" t="s">
        <v>298</v>
      </c>
      <c r="I1855" s="3">
        <v>0</v>
      </c>
      <c r="J1855" s="3">
        <v>95</v>
      </c>
      <c r="K1855" s="3">
        <v>95</v>
      </c>
      <c r="L1855" s="8"/>
      <c r="M1855" s="8"/>
      <c r="N1855" s="8"/>
    </row>
    <row r="1856" spans="1:14" s="52" customFormat="1" ht="20.25" customHeight="1" x14ac:dyDescent="0.25">
      <c r="A1856" s="20"/>
      <c r="B1856" s="20"/>
      <c r="C1856" s="140"/>
      <c r="D1856" s="155"/>
      <c r="E1856" s="153"/>
      <c r="F1856" s="153"/>
      <c r="G1856" s="153"/>
      <c r="H1856" s="69" t="s">
        <v>299</v>
      </c>
      <c r="I1856" s="3">
        <v>0</v>
      </c>
      <c r="J1856" s="3">
        <v>0</v>
      </c>
      <c r="K1856" s="3">
        <v>0</v>
      </c>
      <c r="L1856" s="8"/>
      <c r="M1856" s="8"/>
      <c r="N1856" s="8"/>
    </row>
    <row r="1857" spans="1:14" s="52" customFormat="1" ht="16.5" customHeight="1" x14ac:dyDescent="0.25">
      <c r="A1857" s="20"/>
      <c r="B1857" s="20"/>
      <c r="C1857" s="140"/>
      <c r="D1857" s="155"/>
      <c r="E1857" s="153"/>
      <c r="F1857" s="153"/>
      <c r="G1857" s="153"/>
      <c r="H1857" s="69" t="s">
        <v>300</v>
      </c>
      <c r="I1857" s="3">
        <v>0</v>
      </c>
      <c r="J1857" s="3">
        <v>0</v>
      </c>
      <c r="K1857" s="3">
        <v>0</v>
      </c>
      <c r="L1857" s="8"/>
      <c r="M1857" s="8"/>
      <c r="N1857" s="8"/>
    </row>
    <row r="1858" spans="1:14" s="52" customFormat="1" ht="19.5" customHeight="1" x14ac:dyDescent="0.25">
      <c r="A1858" s="20"/>
      <c r="B1858" s="20"/>
      <c r="C1858" s="140"/>
      <c r="D1858" s="155"/>
      <c r="E1858" s="154"/>
      <c r="F1858" s="154"/>
      <c r="G1858" s="154"/>
      <c r="H1858" s="69" t="s">
        <v>190</v>
      </c>
      <c r="I1858" s="3">
        <v>0</v>
      </c>
      <c r="J1858" s="3">
        <v>0</v>
      </c>
      <c r="K1858" s="3">
        <v>0</v>
      </c>
      <c r="L1858" s="8"/>
      <c r="M1858" s="8"/>
      <c r="N1858" s="8"/>
    </row>
    <row r="1859" spans="1:14" s="52" customFormat="1" ht="15.75" customHeight="1" x14ac:dyDescent="0.25">
      <c r="A1859" s="20"/>
      <c r="B1859" s="20"/>
      <c r="C1859" s="140" t="s">
        <v>502</v>
      </c>
      <c r="D1859" s="156" t="s">
        <v>515</v>
      </c>
      <c r="E1859" s="152" t="s">
        <v>102</v>
      </c>
      <c r="F1859" s="142">
        <v>2021</v>
      </c>
      <c r="G1859" s="142">
        <v>2023</v>
      </c>
      <c r="H1859" s="69" t="s">
        <v>297</v>
      </c>
      <c r="I1859" s="3">
        <f>I1860+I1861+I1862+I1863</f>
        <v>124</v>
      </c>
      <c r="J1859" s="3">
        <f t="shared" ref="J1859:K1859" si="181">J1860+J1861+J1862+J1863</f>
        <v>50</v>
      </c>
      <c r="K1859" s="3">
        <f t="shared" si="181"/>
        <v>70</v>
      </c>
      <c r="L1859" s="8"/>
      <c r="M1859" s="8"/>
      <c r="N1859" s="8"/>
    </row>
    <row r="1860" spans="1:14" s="52" customFormat="1" ht="18.75" customHeight="1" x14ac:dyDescent="0.25">
      <c r="A1860" s="20"/>
      <c r="B1860" s="20"/>
      <c r="C1860" s="140"/>
      <c r="D1860" s="157"/>
      <c r="E1860" s="158"/>
      <c r="F1860" s="142"/>
      <c r="G1860" s="142"/>
      <c r="H1860" s="69" t="s">
        <v>298</v>
      </c>
      <c r="I1860" s="3">
        <v>124</v>
      </c>
      <c r="J1860" s="3">
        <v>50</v>
      </c>
      <c r="K1860" s="3">
        <v>70</v>
      </c>
      <c r="L1860" s="8"/>
      <c r="M1860" s="8"/>
      <c r="N1860" s="8"/>
    </row>
    <row r="1861" spans="1:14" s="52" customFormat="1" ht="20.25" customHeight="1" x14ac:dyDescent="0.25">
      <c r="A1861" s="20"/>
      <c r="B1861" s="20"/>
      <c r="C1861" s="140"/>
      <c r="D1861" s="157"/>
      <c r="E1861" s="158"/>
      <c r="F1861" s="142"/>
      <c r="G1861" s="142"/>
      <c r="H1861" s="69" t="s">
        <v>299</v>
      </c>
      <c r="I1861" s="3">
        <v>0</v>
      </c>
      <c r="J1861" s="3">
        <v>0</v>
      </c>
      <c r="K1861" s="3">
        <v>0</v>
      </c>
      <c r="L1861" s="8"/>
      <c r="M1861" s="8"/>
      <c r="N1861" s="8"/>
    </row>
    <row r="1862" spans="1:14" s="52" customFormat="1" ht="16.5" customHeight="1" x14ac:dyDescent="0.25">
      <c r="A1862" s="20"/>
      <c r="B1862" s="20"/>
      <c r="C1862" s="140"/>
      <c r="D1862" s="157"/>
      <c r="E1862" s="158"/>
      <c r="F1862" s="142"/>
      <c r="G1862" s="142"/>
      <c r="H1862" s="69" t="s">
        <v>300</v>
      </c>
      <c r="I1862" s="3">
        <v>0</v>
      </c>
      <c r="J1862" s="3">
        <v>0</v>
      </c>
      <c r="K1862" s="3">
        <v>0</v>
      </c>
      <c r="L1862" s="8"/>
      <c r="M1862" s="8"/>
      <c r="N1862" s="8"/>
    </row>
    <row r="1863" spans="1:14" s="52" customFormat="1" ht="19.5" customHeight="1" x14ac:dyDescent="0.25">
      <c r="A1863" s="20"/>
      <c r="B1863" s="20"/>
      <c r="C1863" s="140"/>
      <c r="D1863" s="157"/>
      <c r="E1863" s="159"/>
      <c r="F1863" s="142"/>
      <c r="G1863" s="142"/>
      <c r="H1863" s="69" t="s">
        <v>190</v>
      </c>
      <c r="I1863" s="3">
        <v>0</v>
      </c>
      <c r="J1863" s="3">
        <v>0</v>
      </c>
      <c r="K1863" s="3">
        <v>0</v>
      </c>
      <c r="L1863" s="8"/>
      <c r="M1863" s="8"/>
      <c r="N1863" s="8"/>
    </row>
    <row r="1864" spans="1:14" s="52" customFormat="1" ht="16.5" customHeight="1" x14ac:dyDescent="0.25">
      <c r="A1864" s="20"/>
      <c r="B1864" s="20"/>
      <c r="C1864" s="140" t="s">
        <v>503</v>
      </c>
      <c r="D1864" s="128" t="s">
        <v>516</v>
      </c>
      <c r="E1864" s="152" t="s">
        <v>483</v>
      </c>
      <c r="F1864" s="142">
        <v>2021</v>
      </c>
      <c r="G1864" s="142">
        <v>2023</v>
      </c>
      <c r="H1864" s="69" t="s">
        <v>297</v>
      </c>
      <c r="I1864" s="3">
        <f>I1865+I1866+I1867+I1868</f>
        <v>0</v>
      </c>
      <c r="J1864" s="3">
        <f t="shared" ref="J1864:K1864" si="182">J1865+J1866+J1867+J1868</f>
        <v>50</v>
      </c>
      <c r="K1864" s="3">
        <f t="shared" si="182"/>
        <v>30</v>
      </c>
      <c r="L1864" s="8"/>
      <c r="M1864" s="8"/>
      <c r="N1864" s="8"/>
    </row>
    <row r="1865" spans="1:14" s="52" customFormat="1" ht="18.75" customHeight="1" x14ac:dyDescent="0.25">
      <c r="A1865" s="20"/>
      <c r="B1865" s="20"/>
      <c r="C1865" s="140"/>
      <c r="D1865" s="129"/>
      <c r="E1865" s="153"/>
      <c r="F1865" s="142"/>
      <c r="G1865" s="142"/>
      <c r="H1865" s="69" t="s">
        <v>298</v>
      </c>
      <c r="I1865" s="3">
        <v>0</v>
      </c>
      <c r="J1865" s="3">
        <v>50</v>
      </c>
      <c r="K1865" s="3">
        <v>30</v>
      </c>
      <c r="L1865" s="8"/>
      <c r="M1865" s="8"/>
      <c r="N1865" s="8"/>
    </row>
    <row r="1866" spans="1:14" s="52" customFormat="1" ht="19.5" customHeight="1" x14ac:dyDescent="0.25">
      <c r="A1866" s="20"/>
      <c r="B1866" s="20"/>
      <c r="C1866" s="140"/>
      <c r="D1866" s="129"/>
      <c r="E1866" s="153"/>
      <c r="F1866" s="142"/>
      <c r="G1866" s="142"/>
      <c r="H1866" s="69" t="s">
        <v>299</v>
      </c>
      <c r="I1866" s="3">
        <v>0</v>
      </c>
      <c r="J1866" s="3">
        <v>0</v>
      </c>
      <c r="K1866" s="3">
        <v>0</v>
      </c>
      <c r="L1866" s="8"/>
      <c r="M1866" s="8"/>
      <c r="N1866" s="8"/>
    </row>
    <row r="1867" spans="1:14" s="52" customFormat="1" ht="18" customHeight="1" x14ac:dyDescent="0.25">
      <c r="A1867" s="20"/>
      <c r="B1867" s="20"/>
      <c r="C1867" s="140"/>
      <c r="D1867" s="129"/>
      <c r="E1867" s="153"/>
      <c r="F1867" s="142"/>
      <c r="G1867" s="142"/>
      <c r="H1867" s="69" t="s">
        <v>300</v>
      </c>
      <c r="I1867" s="3">
        <v>0</v>
      </c>
      <c r="J1867" s="3">
        <v>0</v>
      </c>
      <c r="K1867" s="3">
        <v>0</v>
      </c>
      <c r="L1867" s="8"/>
      <c r="M1867" s="8"/>
      <c r="N1867" s="8"/>
    </row>
    <row r="1868" spans="1:14" s="52" customFormat="1" ht="19.5" customHeight="1" x14ac:dyDescent="0.25">
      <c r="A1868" s="20"/>
      <c r="B1868" s="20"/>
      <c r="C1868" s="140"/>
      <c r="D1868" s="130"/>
      <c r="E1868" s="154"/>
      <c r="F1868" s="142"/>
      <c r="G1868" s="142"/>
      <c r="H1868" s="69" t="s">
        <v>190</v>
      </c>
      <c r="I1868" s="3">
        <v>0</v>
      </c>
      <c r="J1868" s="3">
        <v>0</v>
      </c>
      <c r="K1868" s="3">
        <v>0</v>
      </c>
      <c r="L1868" s="8"/>
      <c r="M1868" s="8"/>
      <c r="N1868" s="8"/>
    </row>
    <row r="1869" spans="1:14" s="52" customFormat="1" ht="15.75" customHeight="1" x14ac:dyDescent="0.25">
      <c r="A1869" s="20"/>
      <c r="B1869" s="20"/>
      <c r="C1869" s="140" t="s">
        <v>504</v>
      </c>
      <c r="D1869" s="147" t="s">
        <v>517</v>
      </c>
      <c r="E1869" s="152" t="s">
        <v>102</v>
      </c>
      <c r="F1869" s="142">
        <v>2021</v>
      </c>
      <c r="G1869" s="142">
        <v>2023</v>
      </c>
      <c r="H1869" s="69" t="s">
        <v>297</v>
      </c>
      <c r="I1869" s="3">
        <f>I1870+I1871+I1872+I1873</f>
        <v>45</v>
      </c>
      <c r="J1869" s="3">
        <f t="shared" ref="J1869:K1869" si="183">J1870+J1871+J1872+J1873</f>
        <v>50</v>
      </c>
      <c r="K1869" s="3">
        <f t="shared" si="183"/>
        <v>40</v>
      </c>
      <c r="L1869" s="8"/>
      <c r="M1869" s="8"/>
      <c r="N1869" s="8"/>
    </row>
    <row r="1870" spans="1:14" s="52" customFormat="1" ht="15.75" customHeight="1" x14ac:dyDescent="0.25">
      <c r="A1870" s="20"/>
      <c r="B1870" s="20"/>
      <c r="C1870" s="140"/>
      <c r="D1870" s="147"/>
      <c r="E1870" s="153"/>
      <c r="F1870" s="142"/>
      <c r="G1870" s="142"/>
      <c r="H1870" s="69" t="s">
        <v>298</v>
      </c>
      <c r="I1870" s="3">
        <v>45</v>
      </c>
      <c r="J1870" s="3">
        <v>50</v>
      </c>
      <c r="K1870" s="3">
        <v>40</v>
      </c>
      <c r="L1870" s="8"/>
      <c r="M1870" s="8"/>
      <c r="N1870" s="8"/>
    </row>
    <row r="1871" spans="1:14" s="52" customFormat="1" ht="15.75" customHeight="1" x14ac:dyDescent="0.25">
      <c r="A1871" s="20"/>
      <c r="B1871" s="20"/>
      <c r="C1871" s="140"/>
      <c r="D1871" s="147"/>
      <c r="E1871" s="153"/>
      <c r="F1871" s="142"/>
      <c r="G1871" s="142"/>
      <c r="H1871" s="69" t="s">
        <v>299</v>
      </c>
      <c r="I1871" s="3">
        <v>0</v>
      </c>
      <c r="J1871" s="3">
        <v>0</v>
      </c>
      <c r="K1871" s="3">
        <v>0</v>
      </c>
      <c r="L1871" s="8"/>
      <c r="M1871" s="8"/>
      <c r="N1871" s="8"/>
    </row>
    <row r="1872" spans="1:14" s="52" customFormat="1" ht="16.5" customHeight="1" x14ac:dyDescent="0.25">
      <c r="A1872" s="20"/>
      <c r="B1872" s="20"/>
      <c r="C1872" s="140"/>
      <c r="D1872" s="147"/>
      <c r="E1872" s="153"/>
      <c r="F1872" s="142"/>
      <c r="G1872" s="142"/>
      <c r="H1872" s="69" t="s">
        <v>300</v>
      </c>
      <c r="I1872" s="3">
        <v>0</v>
      </c>
      <c r="J1872" s="3">
        <v>0</v>
      </c>
      <c r="K1872" s="3">
        <v>0</v>
      </c>
      <c r="L1872" s="8"/>
      <c r="M1872" s="8"/>
      <c r="N1872" s="8"/>
    </row>
    <row r="1873" spans="1:14" s="52" customFormat="1" ht="17.25" customHeight="1" x14ac:dyDescent="0.25">
      <c r="A1873" s="20"/>
      <c r="B1873" s="20"/>
      <c r="C1873" s="140"/>
      <c r="D1873" s="147"/>
      <c r="E1873" s="154"/>
      <c r="F1873" s="142"/>
      <c r="G1873" s="142"/>
      <c r="H1873" s="69" t="s">
        <v>190</v>
      </c>
      <c r="I1873" s="3">
        <v>0</v>
      </c>
      <c r="J1873" s="3">
        <v>0</v>
      </c>
      <c r="K1873" s="3">
        <v>0</v>
      </c>
      <c r="L1873" s="8"/>
      <c r="M1873" s="8"/>
      <c r="N1873" s="8"/>
    </row>
    <row r="1874" spans="1:14" s="52" customFormat="1" ht="15.75" customHeight="1" x14ac:dyDescent="0.25">
      <c r="A1874" s="20"/>
      <c r="B1874" s="20"/>
      <c r="C1874" s="140" t="s">
        <v>505</v>
      </c>
      <c r="D1874" s="147" t="s">
        <v>571</v>
      </c>
      <c r="E1874" s="152" t="s">
        <v>102</v>
      </c>
      <c r="F1874" s="142">
        <v>2022</v>
      </c>
      <c r="G1874" s="142">
        <v>2023</v>
      </c>
      <c r="H1874" s="69" t="s">
        <v>297</v>
      </c>
      <c r="I1874" s="3">
        <f>I1875+I1876+I1877+I1878</f>
        <v>0</v>
      </c>
      <c r="J1874" s="3">
        <f t="shared" ref="J1874:K1874" si="184">J1875+J1876+J1877+J1878</f>
        <v>40</v>
      </c>
      <c r="K1874" s="3">
        <f t="shared" si="184"/>
        <v>60</v>
      </c>
      <c r="L1874" s="8"/>
      <c r="M1874" s="8"/>
      <c r="N1874" s="8"/>
    </row>
    <row r="1875" spans="1:14" s="52" customFormat="1" ht="17.25" customHeight="1" x14ac:dyDescent="0.25">
      <c r="A1875" s="20"/>
      <c r="B1875" s="20"/>
      <c r="C1875" s="140"/>
      <c r="D1875" s="147"/>
      <c r="E1875" s="153"/>
      <c r="F1875" s="142"/>
      <c r="G1875" s="142"/>
      <c r="H1875" s="69" t="s">
        <v>298</v>
      </c>
      <c r="I1875" s="3">
        <v>0</v>
      </c>
      <c r="J1875" s="3">
        <v>40</v>
      </c>
      <c r="K1875" s="3">
        <v>60</v>
      </c>
      <c r="L1875" s="8"/>
      <c r="M1875" s="8"/>
      <c r="N1875" s="8"/>
    </row>
    <row r="1876" spans="1:14" s="52" customFormat="1" ht="19.5" customHeight="1" x14ac:dyDescent="0.25">
      <c r="A1876" s="20"/>
      <c r="B1876" s="20"/>
      <c r="C1876" s="140"/>
      <c r="D1876" s="147"/>
      <c r="E1876" s="153"/>
      <c r="F1876" s="142"/>
      <c r="G1876" s="142"/>
      <c r="H1876" s="69" t="s">
        <v>299</v>
      </c>
      <c r="I1876" s="3">
        <v>0</v>
      </c>
      <c r="J1876" s="3">
        <v>0</v>
      </c>
      <c r="K1876" s="3">
        <v>0</v>
      </c>
      <c r="L1876" s="8"/>
      <c r="M1876" s="8"/>
      <c r="N1876" s="8"/>
    </row>
    <row r="1877" spans="1:14" s="52" customFormat="1" ht="17.25" customHeight="1" x14ac:dyDescent="0.25">
      <c r="A1877" s="20"/>
      <c r="B1877" s="20"/>
      <c r="C1877" s="140"/>
      <c r="D1877" s="147"/>
      <c r="E1877" s="153"/>
      <c r="F1877" s="142"/>
      <c r="G1877" s="142"/>
      <c r="H1877" s="69" t="s">
        <v>300</v>
      </c>
      <c r="I1877" s="3">
        <v>0</v>
      </c>
      <c r="J1877" s="3">
        <v>0</v>
      </c>
      <c r="K1877" s="3">
        <v>0</v>
      </c>
      <c r="L1877" s="8"/>
      <c r="M1877" s="8"/>
      <c r="N1877" s="8"/>
    </row>
    <row r="1878" spans="1:14" s="52" customFormat="1" ht="17.25" customHeight="1" x14ac:dyDescent="0.25">
      <c r="A1878" s="20"/>
      <c r="B1878" s="20"/>
      <c r="C1878" s="140"/>
      <c r="D1878" s="147"/>
      <c r="E1878" s="154"/>
      <c r="F1878" s="142"/>
      <c r="G1878" s="142"/>
      <c r="H1878" s="69" t="s">
        <v>190</v>
      </c>
      <c r="I1878" s="3">
        <v>0</v>
      </c>
      <c r="J1878" s="3">
        <v>0</v>
      </c>
      <c r="K1878" s="3">
        <v>0</v>
      </c>
      <c r="L1878" s="8"/>
      <c r="M1878" s="8"/>
      <c r="N1878" s="8"/>
    </row>
    <row r="1879" spans="1:14" s="52" customFormat="1" ht="15.75" customHeight="1" x14ac:dyDescent="0.25">
      <c r="A1879" s="20"/>
      <c r="B1879" s="20"/>
      <c r="C1879" s="140" t="s">
        <v>506</v>
      </c>
      <c r="D1879" s="147" t="s">
        <v>518</v>
      </c>
      <c r="E1879" s="152" t="s">
        <v>102</v>
      </c>
      <c r="F1879" s="142">
        <v>2021</v>
      </c>
      <c r="G1879" s="142">
        <v>2023</v>
      </c>
      <c r="H1879" s="69" t="s">
        <v>297</v>
      </c>
      <c r="I1879" s="3">
        <f>I1880+I1881+I1882+I1883</f>
        <v>36</v>
      </c>
      <c r="J1879" s="3">
        <f t="shared" ref="J1879:K1879" si="185">J1880+J1881+J1882+J1883</f>
        <v>40</v>
      </c>
      <c r="K1879" s="3">
        <f t="shared" si="185"/>
        <v>40</v>
      </c>
      <c r="L1879" s="8"/>
      <c r="M1879" s="8"/>
      <c r="N1879" s="8"/>
    </row>
    <row r="1880" spans="1:14" s="52" customFormat="1" ht="16.5" customHeight="1" x14ac:dyDescent="0.25">
      <c r="A1880" s="20"/>
      <c r="B1880" s="20"/>
      <c r="C1880" s="140"/>
      <c r="D1880" s="147"/>
      <c r="E1880" s="153"/>
      <c r="F1880" s="142"/>
      <c r="G1880" s="142"/>
      <c r="H1880" s="69" t="s">
        <v>298</v>
      </c>
      <c r="I1880" s="3">
        <v>36</v>
      </c>
      <c r="J1880" s="3">
        <v>40</v>
      </c>
      <c r="K1880" s="3">
        <v>40</v>
      </c>
      <c r="L1880" s="8"/>
      <c r="M1880" s="8"/>
      <c r="N1880" s="8"/>
    </row>
    <row r="1881" spans="1:14" ht="19.5" customHeight="1" x14ac:dyDescent="0.25">
      <c r="A1881" s="20"/>
      <c r="B1881" s="20"/>
      <c r="C1881" s="140"/>
      <c r="D1881" s="147"/>
      <c r="E1881" s="153"/>
      <c r="F1881" s="142"/>
      <c r="G1881" s="142"/>
      <c r="H1881" s="69" t="s">
        <v>299</v>
      </c>
      <c r="I1881" s="3">
        <v>0</v>
      </c>
      <c r="J1881" s="3">
        <v>0</v>
      </c>
      <c r="K1881" s="3">
        <v>0</v>
      </c>
    </row>
    <row r="1882" spans="1:14" ht="15" customHeight="1" x14ac:dyDescent="0.25">
      <c r="A1882" s="20"/>
      <c r="B1882" s="20"/>
      <c r="C1882" s="140"/>
      <c r="D1882" s="147"/>
      <c r="E1882" s="153"/>
      <c r="F1882" s="142"/>
      <c r="G1882" s="142"/>
      <c r="H1882" s="69" t="s">
        <v>300</v>
      </c>
      <c r="I1882" s="3">
        <v>0</v>
      </c>
      <c r="J1882" s="3">
        <v>0</v>
      </c>
      <c r="K1882" s="3">
        <v>0</v>
      </c>
    </row>
    <row r="1883" spans="1:14" ht="17.25" customHeight="1" x14ac:dyDescent="0.25">
      <c r="A1883" s="20"/>
      <c r="B1883" s="20"/>
      <c r="C1883" s="140"/>
      <c r="D1883" s="147"/>
      <c r="E1883" s="154"/>
      <c r="F1883" s="142"/>
      <c r="G1883" s="142"/>
      <c r="H1883" s="69" t="s">
        <v>190</v>
      </c>
      <c r="I1883" s="3">
        <v>0</v>
      </c>
      <c r="J1883" s="3">
        <v>0</v>
      </c>
      <c r="K1883" s="3">
        <v>0</v>
      </c>
    </row>
    <row r="1884" spans="1:14" ht="15" customHeight="1" x14ac:dyDescent="0.25">
      <c r="A1884" s="20"/>
      <c r="B1884" s="20"/>
      <c r="C1884" s="140" t="s">
        <v>507</v>
      </c>
      <c r="D1884" s="147" t="s">
        <v>519</v>
      </c>
      <c r="E1884" s="152" t="s">
        <v>102</v>
      </c>
      <c r="F1884" s="152">
        <v>2021</v>
      </c>
      <c r="G1884" s="152">
        <v>2023</v>
      </c>
      <c r="H1884" s="69" t="s">
        <v>297</v>
      </c>
      <c r="I1884" s="3">
        <f>I1885+I1886+I1887+I1888</f>
        <v>29.4</v>
      </c>
      <c r="J1884" s="3">
        <f t="shared" ref="J1884:K1884" si="186">J1885+J1886+J1887+J1888</f>
        <v>0</v>
      </c>
      <c r="K1884" s="3">
        <f t="shared" si="186"/>
        <v>30</v>
      </c>
    </row>
    <row r="1885" spans="1:14" ht="15" customHeight="1" x14ac:dyDescent="0.25">
      <c r="A1885" s="20"/>
      <c r="B1885" s="20"/>
      <c r="C1885" s="140"/>
      <c r="D1885" s="147"/>
      <c r="E1885" s="153"/>
      <c r="F1885" s="153"/>
      <c r="G1885" s="153"/>
      <c r="H1885" s="69" t="s">
        <v>298</v>
      </c>
      <c r="I1885" s="3">
        <v>29.4</v>
      </c>
      <c r="J1885" s="3">
        <v>0</v>
      </c>
      <c r="K1885" s="3">
        <v>30</v>
      </c>
    </row>
    <row r="1886" spans="1:14" ht="16.5" customHeight="1" x14ac:dyDescent="0.25">
      <c r="A1886" s="20"/>
      <c r="B1886" s="20"/>
      <c r="C1886" s="140"/>
      <c r="D1886" s="147"/>
      <c r="E1886" s="153"/>
      <c r="F1886" s="153"/>
      <c r="G1886" s="153"/>
      <c r="H1886" s="69" t="s">
        <v>299</v>
      </c>
      <c r="I1886" s="3">
        <v>0</v>
      </c>
      <c r="J1886" s="3">
        <v>0</v>
      </c>
      <c r="K1886" s="3">
        <v>0</v>
      </c>
    </row>
    <row r="1887" spans="1:14" ht="18" customHeight="1" x14ac:dyDescent="0.25">
      <c r="A1887" s="20"/>
      <c r="B1887" s="20"/>
      <c r="C1887" s="140"/>
      <c r="D1887" s="147"/>
      <c r="E1887" s="153"/>
      <c r="F1887" s="153"/>
      <c r="G1887" s="153"/>
      <c r="H1887" s="69" t="s">
        <v>300</v>
      </c>
      <c r="I1887" s="3">
        <v>0</v>
      </c>
      <c r="J1887" s="3">
        <v>0</v>
      </c>
      <c r="K1887" s="3">
        <v>0</v>
      </c>
    </row>
    <row r="1888" spans="1:14" ht="18.75" customHeight="1" x14ac:dyDescent="0.25">
      <c r="A1888" s="20"/>
      <c r="B1888" s="20"/>
      <c r="C1888" s="140"/>
      <c r="D1888" s="147"/>
      <c r="E1888" s="154"/>
      <c r="F1888" s="154"/>
      <c r="G1888" s="154"/>
      <c r="H1888" s="69" t="s">
        <v>190</v>
      </c>
      <c r="I1888" s="3">
        <v>0</v>
      </c>
      <c r="J1888" s="3">
        <v>0</v>
      </c>
      <c r="K1888" s="3">
        <v>0</v>
      </c>
    </row>
    <row r="1889" spans="1:14" ht="15.75" customHeight="1" x14ac:dyDescent="0.25">
      <c r="A1889" s="20"/>
      <c r="B1889" s="20"/>
      <c r="C1889" s="140" t="s">
        <v>508</v>
      </c>
      <c r="D1889" s="128" t="s">
        <v>520</v>
      </c>
      <c r="E1889" s="152" t="s">
        <v>102</v>
      </c>
      <c r="F1889" s="152">
        <v>2021</v>
      </c>
      <c r="G1889" s="152">
        <v>2023</v>
      </c>
      <c r="H1889" s="69" t="s">
        <v>297</v>
      </c>
      <c r="I1889" s="3">
        <f>I1890</f>
        <v>44.6</v>
      </c>
      <c r="J1889" s="3">
        <f t="shared" ref="J1889:K1889" si="187">J1890</f>
        <v>40</v>
      </c>
      <c r="K1889" s="3">
        <f t="shared" si="187"/>
        <v>40</v>
      </c>
    </row>
    <row r="1890" spans="1:14" ht="16.5" customHeight="1" x14ac:dyDescent="0.25">
      <c r="A1890" s="20"/>
      <c r="B1890" s="20"/>
      <c r="C1890" s="140"/>
      <c r="D1890" s="129"/>
      <c r="E1890" s="153"/>
      <c r="F1890" s="153"/>
      <c r="G1890" s="153"/>
      <c r="H1890" s="69" t="s">
        <v>298</v>
      </c>
      <c r="I1890" s="3">
        <v>44.6</v>
      </c>
      <c r="J1890" s="3">
        <v>40</v>
      </c>
      <c r="K1890" s="3">
        <v>40</v>
      </c>
    </row>
    <row r="1891" spans="1:14" ht="18" customHeight="1" x14ac:dyDescent="0.25">
      <c r="A1891" s="20"/>
      <c r="B1891" s="20"/>
      <c r="C1891" s="140"/>
      <c r="D1891" s="129"/>
      <c r="E1891" s="153"/>
      <c r="F1891" s="153"/>
      <c r="G1891" s="153"/>
      <c r="H1891" s="69" t="s">
        <v>299</v>
      </c>
      <c r="I1891" s="3">
        <v>0</v>
      </c>
      <c r="J1891" s="3">
        <v>0</v>
      </c>
      <c r="K1891" s="3">
        <v>0</v>
      </c>
    </row>
    <row r="1892" spans="1:14" ht="18" customHeight="1" x14ac:dyDescent="0.25">
      <c r="A1892" s="20"/>
      <c r="B1892" s="20"/>
      <c r="C1892" s="140"/>
      <c r="D1892" s="129"/>
      <c r="E1892" s="153"/>
      <c r="F1892" s="153"/>
      <c r="G1892" s="153"/>
      <c r="H1892" s="69" t="s">
        <v>300</v>
      </c>
      <c r="I1892" s="3">
        <v>0</v>
      </c>
      <c r="J1892" s="3">
        <v>0</v>
      </c>
      <c r="K1892" s="3">
        <v>0</v>
      </c>
    </row>
    <row r="1893" spans="1:14" ht="17.25" customHeight="1" x14ac:dyDescent="0.25">
      <c r="A1893" s="20"/>
      <c r="B1893" s="20"/>
      <c r="C1893" s="140"/>
      <c r="D1893" s="130"/>
      <c r="E1893" s="154"/>
      <c r="F1893" s="154"/>
      <c r="G1893" s="154"/>
      <c r="H1893" s="69" t="s">
        <v>190</v>
      </c>
      <c r="I1893" s="3">
        <v>0</v>
      </c>
      <c r="J1893" s="3">
        <v>0</v>
      </c>
      <c r="K1893" s="3">
        <v>0</v>
      </c>
    </row>
    <row r="1894" spans="1:14" s="24" customFormat="1" ht="15.75" customHeight="1" x14ac:dyDescent="0.25">
      <c r="C1894" s="140" t="s">
        <v>509</v>
      </c>
      <c r="D1894" s="128" t="s">
        <v>521</v>
      </c>
      <c r="E1894" s="152" t="s">
        <v>102</v>
      </c>
      <c r="F1894" s="141">
        <v>2022</v>
      </c>
      <c r="G1894" s="142">
        <v>2022</v>
      </c>
      <c r="H1894" s="69" t="s">
        <v>297</v>
      </c>
      <c r="I1894" s="3">
        <f>I1895</f>
        <v>0</v>
      </c>
      <c r="J1894" s="3">
        <f t="shared" ref="J1894:K1894" si="188">J1895</f>
        <v>40</v>
      </c>
      <c r="K1894" s="3">
        <f t="shared" si="188"/>
        <v>0</v>
      </c>
    </row>
    <row r="1895" spans="1:14" s="24" customFormat="1" ht="16.5" customHeight="1" x14ac:dyDescent="0.25">
      <c r="C1895" s="140"/>
      <c r="D1895" s="129"/>
      <c r="E1895" s="153"/>
      <c r="F1895" s="141"/>
      <c r="G1895" s="142"/>
      <c r="H1895" s="69" t="s">
        <v>298</v>
      </c>
      <c r="I1895" s="3">
        <v>0</v>
      </c>
      <c r="J1895" s="3">
        <v>40</v>
      </c>
      <c r="K1895" s="3">
        <v>0</v>
      </c>
    </row>
    <row r="1896" spans="1:14" ht="15.75" customHeight="1" x14ac:dyDescent="0.25">
      <c r="A1896" s="20"/>
      <c r="B1896" s="20"/>
      <c r="C1896" s="140"/>
      <c r="D1896" s="129"/>
      <c r="E1896" s="153"/>
      <c r="F1896" s="141"/>
      <c r="G1896" s="142"/>
      <c r="H1896" s="69" t="s">
        <v>299</v>
      </c>
      <c r="I1896" s="3">
        <v>0</v>
      </c>
      <c r="J1896" s="3">
        <v>0</v>
      </c>
      <c r="K1896" s="3">
        <v>0</v>
      </c>
    </row>
    <row r="1897" spans="1:14" s="52" customFormat="1" ht="16.5" customHeight="1" x14ac:dyDescent="0.25">
      <c r="A1897" s="20"/>
      <c r="B1897" s="20"/>
      <c r="C1897" s="140"/>
      <c r="D1897" s="129"/>
      <c r="E1897" s="153"/>
      <c r="F1897" s="141"/>
      <c r="G1897" s="142"/>
      <c r="H1897" s="69" t="s">
        <v>300</v>
      </c>
      <c r="I1897" s="3">
        <v>0</v>
      </c>
      <c r="J1897" s="3">
        <v>0</v>
      </c>
      <c r="K1897" s="3">
        <v>0</v>
      </c>
      <c r="L1897" s="8"/>
      <c r="M1897" s="8"/>
      <c r="N1897" s="8"/>
    </row>
    <row r="1898" spans="1:14" s="52" customFormat="1" ht="17.25" customHeight="1" x14ac:dyDescent="0.25">
      <c r="A1898" s="20"/>
      <c r="B1898" s="20"/>
      <c r="C1898" s="140"/>
      <c r="D1898" s="130"/>
      <c r="E1898" s="154"/>
      <c r="F1898" s="141"/>
      <c r="G1898" s="142"/>
      <c r="H1898" s="69" t="s">
        <v>190</v>
      </c>
      <c r="I1898" s="3">
        <v>0</v>
      </c>
      <c r="J1898" s="3">
        <v>0</v>
      </c>
      <c r="K1898" s="3">
        <v>0</v>
      </c>
      <c r="L1898" s="8"/>
      <c r="M1898" s="8"/>
      <c r="N1898" s="8"/>
    </row>
    <row r="1899" spans="1:14" s="52" customFormat="1" ht="17.25" customHeight="1" x14ac:dyDescent="0.25">
      <c r="A1899" s="20"/>
      <c r="B1899" s="20"/>
      <c r="C1899" s="140" t="s">
        <v>833</v>
      </c>
      <c r="D1899" s="147" t="s">
        <v>522</v>
      </c>
      <c r="E1899" s="142" t="s">
        <v>486</v>
      </c>
      <c r="F1899" s="141">
        <v>2021</v>
      </c>
      <c r="G1899" s="142">
        <v>2023</v>
      </c>
      <c r="H1899" s="69" t="s">
        <v>297</v>
      </c>
      <c r="I1899" s="3">
        <f>I1900+I1901+I1902+I1903</f>
        <v>141.30000000000001</v>
      </c>
      <c r="J1899" s="3">
        <f>J1900+J1901+J1902+J1903</f>
        <v>200</v>
      </c>
      <c r="K1899" s="3">
        <f>K1900+K1901+K1902+K1903</f>
        <v>200</v>
      </c>
      <c r="L1899" s="8"/>
      <c r="M1899" s="8"/>
      <c r="N1899" s="8"/>
    </row>
    <row r="1900" spans="1:14" s="52" customFormat="1" ht="17.25" customHeight="1" x14ac:dyDescent="0.25">
      <c r="A1900" s="20"/>
      <c r="B1900" s="20"/>
      <c r="C1900" s="140"/>
      <c r="D1900" s="147"/>
      <c r="E1900" s="142"/>
      <c r="F1900" s="141"/>
      <c r="G1900" s="142"/>
      <c r="H1900" s="69" t="s">
        <v>298</v>
      </c>
      <c r="I1900" s="3">
        <v>141.30000000000001</v>
      </c>
      <c r="J1900" s="3">
        <v>200</v>
      </c>
      <c r="K1900" s="3">
        <v>200</v>
      </c>
      <c r="L1900" s="8"/>
      <c r="M1900" s="8"/>
      <c r="N1900" s="8"/>
    </row>
    <row r="1901" spans="1:14" s="52" customFormat="1" ht="17.25" customHeight="1" x14ac:dyDescent="0.25">
      <c r="A1901" s="20"/>
      <c r="B1901" s="20"/>
      <c r="C1901" s="140"/>
      <c r="D1901" s="147"/>
      <c r="E1901" s="142"/>
      <c r="F1901" s="141"/>
      <c r="G1901" s="142"/>
      <c r="H1901" s="69" t="s">
        <v>299</v>
      </c>
      <c r="I1901" s="3">
        <v>0</v>
      </c>
      <c r="J1901" s="3">
        <v>0</v>
      </c>
      <c r="K1901" s="3">
        <v>0</v>
      </c>
      <c r="L1901" s="8"/>
      <c r="M1901" s="8"/>
      <c r="N1901" s="8"/>
    </row>
    <row r="1902" spans="1:14" s="52" customFormat="1" ht="17.25" customHeight="1" x14ac:dyDescent="0.25">
      <c r="A1902" s="20"/>
      <c r="B1902" s="20"/>
      <c r="C1902" s="140"/>
      <c r="D1902" s="147"/>
      <c r="E1902" s="142"/>
      <c r="F1902" s="141"/>
      <c r="G1902" s="142"/>
      <c r="H1902" s="69" t="s">
        <v>300</v>
      </c>
      <c r="I1902" s="3">
        <v>0</v>
      </c>
      <c r="J1902" s="3">
        <v>0</v>
      </c>
      <c r="K1902" s="3">
        <v>0</v>
      </c>
      <c r="L1902" s="8"/>
      <c r="M1902" s="8"/>
      <c r="N1902" s="8"/>
    </row>
    <row r="1903" spans="1:14" s="52" customFormat="1" ht="17.25" customHeight="1" x14ac:dyDescent="0.25">
      <c r="A1903" s="20"/>
      <c r="B1903" s="20"/>
      <c r="C1903" s="140"/>
      <c r="D1903" s="147"/>
      <c r="E1903" s="142"/>
      <c r="F1903" s="141"/>
      <c r="G1903" s="142"/>
      <c r="H1903" s="69" t="s">
        <v>190</v>
      </c>
      <c r="I1903" s="3">
        <v>0</v>
      </c>
      <c r="J1903" s="3">
        <v>0</v>
      </c>
      <c r="K1903" s="3">
        <v>0</v>
      </c>
      <c r="L1903" s="8"/>
      <c r="M1903" s="8"/>
      <c r="N1903" s="8"/>
    </row>
    <row r="1904" spans="1:14" s="52" customFormat="1" ht="17.25" hidden="1" customHeight="1" x14ac:dyDescent="0.25">
      <c r="A1904" s="20"/>
      <c r="B1904" s="20"/>
      <c r="C1904" s="140" t="s">
        <v>916</v>
      </c>
      <c r="D1904" s="128" t="s">
        <v>917</v>
      </c>
      <c r="E1904" s="152" t="s">
        <v>102</v>
      </c>
      <c r="F1904" s="141">
        <v>2021</v>
      </c>
      <c r="G1904" s="142">
        <v>2023</v>
      </c>
      <c r="H1904" s="69" t="s">
        <v>297</v>
      </c>
      <c r="I1904" s="3">
        <f>I1905+I1906+I1907+I1908</f>
        <v>0</v>
      </c>
      <c r="J1904" s="3">
        <f>J1905+J1906+J1907+J1908</f>
        <v>0</v>
      </c>
      <c r="K1904" s="3">
        <f>K1905+K1906+K1907+K1908</f>
        <v>0</v>
      </c>
      <c r="L1904" s="8"/>
      <c r="M1904" s="8"/>
      <c r="N1904" s="8"/>
    </row>
    <row r="1905" spans="1:14" s="52" customFormat="1" ht="17.25" hidden="1" customHeight="1" x14ac:dyDescent="0.25">
      <c r="A1905" s="20"/>
      <c r="B1905" s="20"/>
      <c r="C1905" s="140"/>
      <c r="D1905" s="129"/>
      <c r="E1905" s="153"/>
      <c r="F1905" s="141"/>
      <c r="G1905" s="142"/>
      <c r="H1905" s="69" t="s">
        <v>298</v>
      </c>
      <c r="I1905" s="3">
        <v>0</v>
      </c>
      <c r="J1905" s="3">
        <v>0</v>
      </c>
      <c r="K1905" s="3">
        <v>0</v>
      </c>
      <c r="L1905" s="8"/>
      <c r="M1905" s="8"/>
      <c r="N1905" s="8"/>
    </row>
    <row r="1906" spans="1:14" s="52" customFormat="1" ht="17.25" hidden="1" customHeight="1" x14ac:dyDescent="0.25">
      <c r="A1906" s="20"/>
      <c r="B1906" s="20"/>
      <c r="C1906" s="140"/>
      <c r="D1906" s="129"/>
      <c r="E1906" s="153"/>
      <c r="F1906" s="141"/>
      <c r="G1906" s="142"/>
      <c r="H1906" s="69" t="s">
        <v>299</v>
      </c>
      <c r="I1906" s="3">
        <v>0</v>
      </c>
      <c r="J1906" s="3">
        <v>0</v>
      </c>
      <c r="K1906" s="3">
        <v>0</v>
      </c>
      <c r="L1906" s="8"/>
      <c r="M1906" s="8"/>
      <c r="N1906" s="8"/>
    </row>
    <row r="1907" spans="1:14" s="52" customFormat="1" ht="17.25" hidden="1" customHeight="1" x14ac:dyDescent="0.25">
      <c r="A1907" s="20"/>
      <c r="B1907" s="20"/>
      <c r="C1907" s="140"/>
      <c r="D1907" s="129"/>
      <c r="E1907" s="153"/>
      <c r="F1907" s="141"/>
      <c r="G1907" s="142"/>
      <c r="H1907" s="69" t="s">
        <v>300</v>
      </c>
      <c r="I1907" s="3">
        <v>0</v>
      </c>
      <c r="J1907" s="3">
        <v>0</v>
      </c>
      <c r="K1907" s="3">
        <v>0</v>
      </c>
      <c r="L1907" s="8"/>
      <c r="M1907" s="8"/>
      <c r="N1907" s="8"/>
    </row>
    <row r="1908" spans="1:14" s="52" customFormat="1" ht="17.25" hidden="1" customHeight="1" x14ac:dyDescent="0.25">
      <c r="A1908" s="20"/>
      <c r="B1908" s="20"/>
      <c r="C1908" s="140"/>
      <c r="D1908" s="130"/>
      <c r="E1908" s="154"/>
      <c r="F1908" s="141"/>
      <c r="G1908" s="142"/>
      <c r="H1908" s="69" t="s">
        <v>190</v>
      </c>
      <c r="I1908" s="3">
        <v>0</v>
      </c>
      <c r="J1908" s="3">
        <v>0</v>
      </c>
      <c r="K1908" s="3">
        <v>0</v>
      </c>
      <c r="L1908" s="8"/>
      <c r="M1908" s="8"/>
      <c r="N1908" s="8"/>
    </row>
    <row r="1909" spans="1:14" s="52" customFormat="1" ht="15" hidden="1" customHeight="1" x14ac:dyDescent="0.25">
      <c r="A1909" s="20"/>
      <c r="B1909" s="20"/>
      <c r="C1909" s="94" t="s">
        <v>120</v>
      </c>
      <c r="D1909" s="97" t="s">
        <v>399</v>
      </c>
      <c r="E1909" s="106" t="s">
        <v>400</v>
      </c>
      <c r="F1909" s="84"/>
      <c r="G1909" s="84"/>
      <c r="H1909" s="2" t="s">
        <v>297</v>
      </c>
      <c r="I1909" s="1">
        <f>I1910+I1911+I1912+I1913</f>
        <v>0</v>
      </c>
      <c r="J1909" s="1">
        <f>J1910+J1911+J1912+J1913</f>
        <v>0</v>
      </c>
      <c r="K1909" s="1">
        <f>K1910+K1911+K1912+K1913</f>
        <v>0</v>
      </c>
      <c r="L1909" s="8"/>
      <c r="M1909" s="8"/>
      <c r="N1909" s="8"/>
    </row>
    <row r="1910" spans="1:14" s="52" customFormat="1" ht="16.5" hidden="1" customHeight="1" x14ac:dyDescent="0.25">
      <c r="A1910" s="20"/>
      <c r="B1910" s="20"/>
      <c r="C1910" s="95"/>
      <c r="D1910" s="98"/>
      <c r="E1910" s="107"/>
      <c r="F1910" s="85"/>
      <c r="G1910" s="85"/>
      <c r="H1910" s="2" t="s">
        <v>298</v>
      </c>
      <c r="I1910" s="1">
        <v>0</v>
      </c>
      <c r="J1910" s="1">
        <v>0</v>
      </c>
      <c r="K1910" s="1">
        <v>0</v>
      </c>
      <c r="L1910" s="8"/>
      <c r="M1910" s="8"/>
      <c r="N1910" s="8"/>
    </row>
    <row r="1911" spans="1:14" s="52" customFormat="1" ht="15.75" hidden="1" customHeight="1" x14ac:dyDescent="0.25">
      <c r="A1911" s="20"/>
      <c r="B1911" s="20"/>
      <c r="C1911" s="95"/>
      <c r="D1911" s="98"/>
      <c r="E1911" s="107"/>
      <c r="F1911" s="85"/>
      <c r="G1911" s="85"/>
      <c r="H1911" s="2" t="s">
        <v>299</v>
      </c>
      <c r="I1911" s="1">
        <v>0</v>
      </c>
      <c r="J1911" s="1">
        <v>0</v>
      </c>
      <c r="K1911" s="1">
        <v>0</v>
      </c>
      <c r="L1911" s="8"/>
      <c r="M1911" s="8"/>
      <c r="N1911" s="8"/>
    </row>
    <row r="1912" spans="1:14" s="52" customFormat="1" ht="16.5" hidden="1" customHeight="1" x14ac:dyDescent="0.25">
      <c r="A1912" s="20"/>
      <c r="B1912" s="20"/>
      <c r="C1912" s="95"/>
      <c r="D1912" s="98"/>
      <c r="E1912" s="107"/>
      <c r="F1912" s="85"/>
      <c r="G1912" s="85"/>
      <c r="H1912" s="2" t="s">
        <v>300</v>
      </c>
      <c r="I1912" s="1">
        <v>0</v>
      </c>
      <c r="J1912" s="1">
        <v>0</v>
      </c>
      <c r="K1912" s="1">
        <v>0</v>
      </c>
      <c r="L1912" s="8"/>
      <c r="M1912" s="8"/>
      <c r="N1912" s="8"/>
    </row>
    <row r="1913" spans="1:14" ht="17.25" hidden="1" customHeight="1" x14ac:dyDescent="0.25">
      <c r="A1913" s="20"/>
      <c r="B1913" s="20"/>
      <c r="C1913" s="96"/>
      <c r="D1913" s="99"/>
      <c r="E1913" s="108"/>
      <c r="F1913" s="86"/>
      <c r="G1913" s="86"/>
      <c r="H1913" s="2" t="s">
        <v>190</v>
      </c>
      <c r="I1913" s="1">
        <v>0</v>
      </c>
      <c r="J1913" s="1">
        <v>0</v>
      </c>
      <c r="K1913" s="1">
        <v>0</v>
      </c>
    </row>
    <row r="1914" spans="1:14" ht="16.5" customHeight="1" x14ac:dyDescent="0.25">
      <c r="A1914" s="20"/>
      <c r="B1914" s="20"/>
      <c r="C1914" s="94" t="s">
        <v>942</v>
      </c>
      <c r="D1914" s="97" t="s">
        <v>121</v>
      </c>
      <c r="E1914" s="106" t="s">
        <v>224</v>
      </c>
      <c r="F1914" s="84">
        <v>2021</v>
      </c>
      <c r="G1914" s="84">
        <v>2023</v>
      </c>
      <c r="H1914" s="2" t="s">
        <v>297</v>
      </c>
      <c r="I1914" s="1">
        <f>I1915+I1916+I1917+I1918</f>
        <v>315</v>
      </c>
      <c r="J1914" s="1">
        <f>J1915+J1916+J1917+J1918</f>
        <v>350</v>
      </c>
      <c r="K1914" s="1">
        <f>K1915+K1916+K1917+K1918</f>
        <v>350</v>
      </c>
    </row>
    <row r="1915" spans="1:14" ht="15.75" customHeight="1" x14ac:dyDescent="0.25">
      <c r="A1915" s="20"/>
      <c r="B1915" s="20"/>
      <c r="C1915" s="95"/>
      <c r="D1915" s="98"/>
      <c r="E1915" s="107"/>
      <c r="F1915" s="85"/>
      <c r="G1915" s="85"/>
      <c r="H1915" s="2" t="s">
        <v>298</v>
      </c>
      <c r="I1915" s="1">
        <f>I1920+I1925</f>
        <v>315</v>
      </c>
      <c r="J1915" s="1">
        <f t="shared" ref="J1915:K1915" si="189">J1920+J1925</f>
        <v>350</v>
      </c>
      <c r="K1915" s="1">
        <f t="shared" si="189"/>
        <v>350</v>
      </c>
    </row>
    <row r="1916" spans="1:14" ht="16.5" customHeight="1" x14ac:dyDescent="0.25">
      <c r="A1916" s="20"/>
      <c r="B1916" s="20"/>
      <c r="C1916" s="95"/>
      <c r="D1916" s="98"/>
      <c r="E1916" s="107"/>
      <c r="F1916" s="85"/>
      <c r="G1916" s="85"/>
      <c r="H1916" s="2" t="s">
        <v>299</v>
      </c>
      <c r="I1916" s="1">
        <f t="shared" ref="I1916:I1918" si="190">I1921</f>
        <v>0</v>
      </c>
      <c r="J1916" s="1"/>
      <c r="K1916" s="1"/>
    </row>
    <row r="1917" spans="1:14" ht="17.25" customHeight="1" x14ac:dyDescent="0.25">
      <c r="A1917" s="20"/>
      <c r="B1917" s="20"/>
      <c r="C1917" s="95"/>
      <c r="D1917" s="98"/>
      <c r="E1917" s="107"/>
      <c r="F1917" s="85"/>
      <c r="G1917" s="85"/>
      <c r="H1917" s="2" t="s">
        <v>300</v>
      </c>
      <c r="I1917" s="1">
        <f t="shared" si="190"/>
        <v>0</v>
      </c>
      <c r="J1917" s="1"/>
      <c r="K1917" s="1"/>
    </row>
    <row r="1918" spans="1:14" ht="15.75" customHeight="1" x14ac:dyDescent="0.25">
      <c r="A1918" s="20"/>
      <c r="B1918" s="20"/>
      <c r="C1918" s="96"/>
      <c r="D1918" s="99"/>
      <c r="E1918" s="108"/>
      <c r="F1918" s="86"/>
      <c r="G1918" s="86"/>
      <c r="H1918" s="2" t="s">
        <v>190</v>
      </c>
      <c r="I1918" s="1">
        <f t="shared" si="190"/>
        <v>0</v>
      </c>
      <c r="J1918" s="1"/>
      <c r="K1918" s="1"/>
    </row>
    <row r="1919" spans="1:14" s="34" customFormat="1" ht="15" customHeight="1" x14ac:dyDescent="0.25">
      <c r="C1919" s="149" t="s">
        <v>943</v>
      </c>
      <c r="D1919" s="128" t="s">
        <v>572</v>
      </c>
      <c r="E1919" s="152" t="s">
        <v>535</v>
      </c>
      <c r="F1919" s="143">
        <v>2021</v>
      </c>
      <c r="G1919" s="143">
        <v>2023</v>
      </c>
      <c r="H1919" s="69" t="s">
        <v>297</v>
      </c>
      <c r="I1919" s="3">
        <f>I1920</f>
        <v>225</v>
      </c>
      <c r="J1919" s="3">
        <f t="shared" ref="J1919:K1919" si="191">J1920</f>
        <v>350</v>
      </c>
      <c r="K1919" s="3">
        <f t="shared" si="191"/>
        <v>350</v>
      </c>
    </row>
    <row r="1920" spans="1:14" s="34" customFormat="1" x14ac:dyDescent="0.25">
      <c r="C1920" s="150"/>
      <c r="D1920" s="129"/>
      <c r="E1920" s="153"/>
      <c r="F1920" s="144"/>
      <c r="G1920" s="144"/>
      <c r="H1920" s="69" t="s">
        <v>298</v>
      </c>
      <c r="I1920" s="3">
        <v>225</v>
      </c>
      <c r="J1920" s="3">
        <v>350</v>
      </c>
      <c r="K1920" s="3">
        <v>350</v>
      </c>
    </row>
    <row r="1921" spans="1:14" s="34" customFormat="1" x14ac:dyDescent="0.25">
      <c r="C1921" s="150"/>
      <c r="D1921" s="129"/>
      <c r="E1921" s="153"/>
      <c r="F1921" s="144"/>
      <c r="G1921" s="144"/>
      <c r="H1921" s="69" t="s">
        <v>299</v>
      </c>
      <c r="I1921" s="3">
        <v>0</v>
      </c>
      <c r="J1921" s="3">
        <v>0</v>
      </c>
      <c r="K1921" s="3">
        <v>0</v>
      </c>
    </row>
    <row r="1922" spans="1:14" s="34" customFormat="1" ht="15" customHeight="1" x14ac:dyDescent="0.25">
      <c r="C1922" s="150"/>
      <c r="D1922" s="129"/>
      <c r="E1922" s="153"/>
      <c r="F1922" s="144"/>
      <c r="G1922" s="144"/>
      <c r="H1922" s="69" t="s">
        <v>300</v>
      </c>
      <c r="I1922" s="3">
        <v>0</v>
      </c>
      <c r="J1922" s="3">
        <v>0</v>
      </c>
      <c r="K1922" s="3">
        <v>0</v>
      </c>
    </row>
    <row r="1923" spans="1:14" s="34" customFormat="1" ht="15" customHeight="1" x14ac:dyDescent="0.25">
      <c r="C1923" s="151"/>
      <c r="D1923" s="130"/>
      <c r="E1923" s="154"/>
      <c r="F1923" s="145"/>
      <c r="G1923" s="145"/>
      <c r="H1923" s="69" t="s">
        <v>190</v>
      </c>
      <c r="I1923" s="3">
        <v>0</v>
      </c>
      <c r="J1923" s="3">
        <v>0</v>
      </c>
      <c r="K1923" s="3">
        <v>0</v>
      </c>
    </row>
    <row r="1924" spans="1:14" s="34" customFormat="1" ht="18" customHeight="1" x14ac:dyDescent="0.25">
      <c r="C1924" s="149" t="s">
        <v>944</v>
      </c>
      <c r="D1924" s="128" t="s">
        <v>890</v>
      </c>
      <c r="E1924" s="152" t="s">
        <v>106</v>
      </c>
      <c r="F1924" s="143">
        <v>2021</v>
      </c>
      <c r="G1924" s="143">
        <v>2021</v>
      </c>
      <c r="H1924" s="69" t="s">
        <v>297</v>
      </c>
      <c r="I1924" s="3">
        <f>I1925</f>
        <v>90</v>
      </c>
      <c r="J1924" s="3">
        <f t="shared" ref="J1924:K1924" si="192">J1925</f>
        <v>0</v>
      </c>
      <c r="K1924" s="3">
        <f t="shared" si="192"/>
        <v>0</v>
      </c>
    </row>
    <row r="1925" spans="1:14" s="34" customFormat="1" ht="18" customHeight="1" x14ac:dyDescent="0.25">
      <c r="C1925" s="150"/>
      <c r="D1925" s="129"/>
      <c r="E1925" s="153"/>
      <c r="F1925" s="144"/>
      <c r="G1925" s="144"/>
      <c r="H1925" s="69" t="s">
        <v>298</v>
      </c>
      <c r="I1925" s="3">
        <v>90</v>
      </c>
      <c r="J1925" s="3">
        <v>0</v>
      </c>
      <c r="K1925" s="3">
        <v>0</v>
      </c>
    </row>
    <row r="1926" spans="1:14" s="34" customFormat="1" ht="18" customHeight="1" x14ac:dyDescent="0.25">
      <c r="C1926" s="150"/>
      <c r="D1926" s="129"/>
      <c r="E1926" s="153"/>
      <c r="F1926" s="144"/>
      <c r="G1926" s="144"/>
      <c r="H1926" s="69" t="s">
        <v>299</v>
      </c>
      <c r="I1926" s="3">
        <v>0</v>
      </c>
      <c r="J1926" s="3">
        <v>0</v>
      </c>
      <c r="K1926" s="3">
        <v>0</v>
      </c>
    </row>
    <row r="1927" spans="1:14" s="34" customFormat="1" ht="18" customHeight="1" x14ac:dyDescent="0.25">
      <c r="C1927" s="150"/>
      <c r="D1927" s="129"/>
      <c r="E1927" s="153"/>
      <c r="F1927" s="144"/>
      <c r="G1927" s="144"/>
      <c r="H1927" s="69" t="s">
        <v>300</v>
      </c>
      <c r="I1927" s="3">
        <v>0</v>
      </c>
      <c r="J1927" s="3">
        <v>0</v>
      </c>
      <c r="K1927" s="3">
        <v>0</v>
      </c>
    </row>
    <row r="1928" spans="1:14" s="34" customFormat="1" ht="18" customHeight="1" x14ac:dyDescent="0.25">
      <c r="C1928" s="151"/>
      <c r="D1928" s="130"/>
      <c r="E1928" s="154"/>
      <c r="F1928" s="145"/>
      <c r="G1928" s="145"/>
      <c r="H1928" s="69" t="s">
        <v>190</v>
      </c>
      <c r="I1928" s="3">
        <v>0</v>
      </c>
      <c r="J1928" s="3">
        <v>0</v>
      </c>
      <c r="K1928" s="3">
        <v>0</v>
      </c>
    </row>
    <row r="1929" spans="1:14" s="52" customFormat="1" ht="24" customHeight="1" x14ac:dyDescent="0.25">
      <c r="A1929" s="20"/>
      <c r="B1929" s="20"/>
      <c r="C1929" s="81" t="s">
        <v>305</v>
      </c>
      <c r="D1929" s="90" t="s">
        <v>183</v>
      </c>
      <c r="E1929" s="109" t="s">
        <v>265</v>
      </c>
      <c r="F1929" s="146">
        <v>2021</v>
      </c>
      <c r="G1929" s="146">
        <v>2023</v>
      </c>
      <c r="H1929" s="2" t="s">
        <v>297</v>
      </c>
      <c r="I1929" s="1">
        <f>SUM(I1930:I1933)</f>
        <v>2455</v>
      </c>
      <c r="J1929" s="1">
        <f>SUM(J1930:J1933)</f>
        <v>3170</v>
      </c>
      <c r="K1929" s="1">
        <f>SUM(K1930:K1933)</f>
        <v>2930</v>
      </c>
      <c r="L1929" s="8"/>
      <c r="M1929" s="8"/>
      <c r="N1929" s="8"/>
    </row>
    <row r="1930" spans="1:14" s="52" customFormat="1" ht="23.25" customHeight="1" x14ac:dyDescent="0.25">
      <c r="A1930" s="20"/>
      <c r="B1930" s="20"/>
      <c r="C1930" s="81"/>
      <c r="D1930" s="90"/>
      <c r="E1930" s="109"/>
      <c r="F1930" s="146"/>
      <c r="G1930" s="146"/>
      <c r="H1930" s="2" t="s">
        <v>298</v>
      </c>
      <c r="I1930" s="1">
        <f>I1935+I1940+I1945+I1950+I1955+I1960+I1965+I1970+I1975</f>
        <v>2455</v>
      </c>
      <c r="J1930" s="1">
        <f t="shared" ref="J1930:K1931" si="193">J1935+J1940+J1945+J1950+J1955+J1960+J1965+J1970+J1975</f>
        <v>3170</v>
      </c>
      <c r="K1930" s="1">
        <f t="shared" si="193"/>
        <v>2930</v>
      </c>
      <c r="L1930" s="8"/>
      <c r="M1930" s="8"/>
      <c r="N1930" s="8"/>
    </row>
    <row r="1931" spans="1:14" s="52" customFormat="1" ht="19.5" customHeight="1" x14ac:dyDescent="0.25">
      <c r="A1931" s="20"/>
      <c r="B1931" s="20"/>
      <c r="C1931" s="81"/>
      <c r="D1931" s="90"/>
      <c r="E1931" s="109"/>
      <c r="F1931" s="146"/>
      <c r="G1931" s="146"/>
      <c r="H1931" s="2" t="s">
        <v>299</v>
      </c>
      <c r="I1931" s="1">
        <f>I1936+I1941+I1946+I1951+I1956+I1961+I1966+I1971+I1976</f>
        <v>0</v>
      </c>
      <c r="J1931" s="1">
        <f t="shared" si="193"/>
        <v>0</v>
      </c>
      <c r="K1931" s="1">
        <f t="shared" si="193"/>
        <v>0</v>
      </c>
      <c r="L1931" s="8"/>
      <c r="M1931" s="8"/>
      <c r="N1931" s="8"/>
    </row>
    <row r="1932" spans="1:14" s="52" customFormat="1" ht="18.75" customHeight="1" x14ac:dyDescent="0.25">
      <c r="A1932" s="20"/>
      <c r="B1932" s="20"/>
      <c r="C1932" s="81"/>
      <c r="D1932" s="90"/>
      <c r="E1932" s="109"/>
      <c r="F1932" s="146"/>
      <c r="G1932" s="146"/>
      <c r="H1932" s="2" t="s">
        <v>300</v>
      </c>
      <c r="I1932" s="28">
        <v>0</v>
      </c>
      <c r="J1932" s="28">
        <v>0</v>
      </c>
      <c r="K1932" s="28">
        <v>0</v>
      </c>
      <c r="L1932" s="8"/>
      <c r="M1932" s="8"/>
      <c r="N1932" s="8"/>
    </row>
    <row r="1933" spans="1:14" s="52" customFormat="1" ht="20.25" customHeight="1" x14ac:dyDescent="0.25">
      <c r="A1933" s="20"/>
      <c r="B1933" s="20"/>
      <c r="C1933" s="81"/>
      <c r="D1933" s="90"/>
      <c r="E1933" s="109"/>
      <c r="F1933" s="146"/>
      <c r="G1933" s="146"/>
      <c r="H1933" s="2" t="s">
        <v>190</v>
      </c>
      <c r="I1933" s="28">
        <v>0</v>
      </c>
      <c r="J1933" s="28">
        <v>0</v>
      </c>
      <c r="K1933" s="28">
        <v>0</v>
      </c>
      <c r="L1933" s="8"/>
      <c r="M1933" s="8"/>
      <c r="N1933" s="8"/>
    </row>
    <row r="1934" spans="1:14" s="52" customFormat="1" ht="15.75" customHeight="1" x14ac:dyDescent="0.25">
      <c r="A1934" s="20"/>
      <c r="B1934" s="20"/>
      <c r="C1934" s="81" t="s">
        <v>62</v>
      </c>
      <c r="D1934" s="90" t="s">
        <v>63</v>
      </c>
      <c r="E1934" s="103" t="s">
        <v>32</v>
      </c>
      <c r="F1934" s="146">
        <v>2021</v>
      </c>
      <c r="G1934" s="103">
        <v>2023</v>
      </c>
      <c r="H1934" s="2" t="s">
        <v>297</v>
      </c>
      <c r="I1934" s="1">
        <f>I1935+I1936+I1937+I1938</f>
        <v>0</v>
      </c>
      <c r="J1934" s="1">
        <f>J1935+J1936+J1937+J1938</f>
        <v>300</v>
      </c>
      <c r="K1934" s="1">
        <f>K1935+K1936+K1937+K1938</f>
        <v>300</v>
      </c>
      <c r="L1934" s="8"/>
      <c r="M1934" s="8"/>
      <c r="N1934" s="8"/>
    </row>
    <row r="1935" spans="1:14" s="52" customFormat="1" ht="16.5" customHeight="1" x14ac:dyDescent="0.25">
      <c r="A1935" s="20"/>
      <c r="B1935" s="20"/>
      <c r="C1935" s="81"/>
      <c r="D1935" s="90"/>
      <c r="E1935" s="104"/>
      <c r="F1935" s="146"/>
      <c r="G1935" s="104"/>
      <c r="H1935" s="2" t="s">
        <v>298</v>
      </c>
      <c r="I1935" s="1"/>
      <c r="J1935" s="1">
        <v>300</v>
      </c>
      <c r="K1935" s="1">
        <v>300</v>
      </c>
      <c r="L1935" s="8"/>
      <c r="M1935" s="8"/>
      <c r="N1935" s="8"/>
    </row>
    <row r="1936" spans="1:14" s="52" customFormat="1" ht="17.25" customHeight="1" x14ac:dyDescent="0.25">
      <c r="A1936" s="20"/>
      <c r="B1936" s="20"/>
      <c r="C1936" s="81"/>
      <c r="D1936" s="90"/>
      <c r="E1936" s="104"/>
      <c r="F1936" s="146"/>
      <c r="G1936" s="104"/>
      <c r="H1936" s="2" t="s">
        <v>299</v>
      </c>
      <c r="I1936" s="1">
        <v>0</v>
      </c>
      <c r="J1936" s="1">
        <v>0</v>
      </c>
      <c r="K1936" s="1">
        <v>0</v>
      </c>
      <c r="L1936" s="8"/>
      <c r="M1936" s="8"/>
      <c r="N1936" s="8"/>
    </row>
    <row r="1937" spans="1:14" s="52" customFormat="1" ht="18" customHeight="1" x14ac:dyDescent="0.25">
      <c r="A1937" s="20"/>
      <c r="B1937" s="20"/>
      <c r="C1937" s="81"/>
      <c r="D1937" s="90"/>
      <c r="E1937" s="104"/>
      <c r="F1937" s="146"/>
      <c r="G1937" s="104"/>
      <c r="H1937" s="2" t="s">
        <v>300</v>
      </c>
      <c r="I1937" s="1">
        <v>0</v>
      </c>
      <c r="J1937" s="1">
        <v>0</v>
      </c>
      <c r="K1937" s="1">
        <v>0</v>
      </c>
      <c r="L1937" s="8"/>
      <c r="M1937" s="8"/>
      <c r="N1937" s="8"/>
    </row>
    <row r="1938" spans="1:14" s="52" customFormat="1" ht="25.5" customHeight="1" x14ac:dyDescent="0.25">
      <c r="A1938" s="20"/>
      <c r="B1938" s="20"/>
      <c r="C1938" s="81"/>
      <c r="D1938" s="90"/>
      <c r="E1938" s="105"/>
      <c r="F1938" s="146"/>
      <c r="G1938" s="105"/>
      <c r="H1938" s="2" t="s">
        <v>190</v>
      </c>
      <c r="I1938" s="1">
        <v>0</v>
      </c>
      <c r="J1938" s="1">
        <v>0</v>
      </c>
      <c r="K1938" s="1">
        <v>0</v>
      </c>
      <c r="L1938" s="8"/>
      <c r="M1938" s="8"/>
      <c r="N1938" s="8"/>
    </row>
    <row r="1939" spans="1:14" s="52" customFormat="1" ht="15" customHeight="1" x14ac:dyDescent="0.25">
      <c r="A1939" s="20"/>
      <c r="B1939" s="20"/>
      <c r="C1939" s="81" t="s">
        <v>64</v>
      </c>
      <c r="D1939" s="90" t="s">
        <v>65</v>
      </c>
      <c r="E1939" s="109" t="s">
        <v>281</v>
      </c>
      <c r="F1939" s="146">
        <v>2021</v>
      </c>
      <c r="G1939" s="103">
        <v>2023</v>
      </c>
      <c r="H1939" s="2" t="s">
        <v>297</v>
      </c>
      <c r="I1939" s="1">
        <f>I1940+I1941+I1942+I1943</f>
        <v>450</v>
      </c>
      <c r="J1939" s="1">
        <f>J1940+J1941+J1942+J1943</f>
        <v>500</v>
      </c>
      <c r="K1939" s="1">
        <f>K1940+K1941+K1942+K1943</f>
        <v>500</v>
      </c>
      <c r="L1939" s="8"/>
      <c r="M1939" s="8"/>
      <c r="N1939" s="8"/>
    </row>
    <row r="1940" spans="1:14" s="52" customFormat="1" ht="13.5" customHeight="1" x14ac:dyDescent="0.25">
      <c r="A1940" s="20"/>
      <c r="B1940" s="20"/>
      <c r="C1940" s="81"/>
      <c r="D1940" s="90"/>
      <c r="E1940" s="109"/>
      <c r="F1940" s="146"/>
      <c r="G1940" s="104"/>
      <c r="H1940" s="2" t="s">
        <v>298</v>
      </c>
      <c r="I1940" s="1">
        <v>450</v>
      </c>
      <c r="J1940" s="1">
        <v>500</v>
      </c>
      <c r="K1940" s="1">
        <v>500</v>
      </c>
      <c r="L1940" s="8"/>
      <c r="M1940" s="8"/>
      <c r="N1940" s="8"/>
    </row>
    <row r="1941" spans="1:14" s="52" customFormat="1" ht="13.5" customHeight="1" x14ac:dyDescent="0.25">
      <c r="A1941" s="20"/>
      <c r="B1941" s="20"/>
      <c r="C1941" s="81"/>
      <c r="D1941" s="90"/>
      <c r="E1941" s="109"/>
      <c r="F1941" s="146"/>
      <c r="G1941" s="104"/>
      <c r="H1941" s="2" t="s">
        <v>299</v>
      </c>
      <c r="I1941" s="1">
        <v>0</v>
      </c>
      <c r="J1941" s="1">
        <v>0</v>
      </c>
      <c r="K1941" s="1">
        <v>0</v>
      </c>
      <c r="L1941" s="8"/>
      <c r="M1941" s="8"/>
      <c r="N1941" s="8"/>
    </row>
    <row r="1942" spans="1:14" s="52" customFormat="1" ht="15" customHeight="1" x14ac:dyDescent="0.25">
      <c r="A1942" s="20"/>
      <c r="B1942" s="20"/>
      <c r="C1942" s="81"/>
      <c r="D1942" s="90"/>
      <c r="E1942" s="109"/>
      <c r="F1942" s="146"/>
      <c r="G1942" s="104"/>
      <c r="H1942" s="2" t="s">
        <v>300</v>
      </c>
      <c r="I1942" s="1">
        <v>0</v>
      </c>
      <c r="J1942" s="1">
        <v>0</v>
      </c>
      <c r="K1942" s="1">
        <v>0</v>
      </c>
      <c r="L1942" s="8"/>
      <c r="M1942" s="8"/>
      <c r="N1942" s="8"/>
    </row>
    <row r="1943" spans="1:14" s="52" customFormat="1" ht="13.5" customHeight="1" x14ac:dyDescent="0.25">
      <c r="A1943" s="20"/>
      <c r="B1943" s="20"/>
      <c r="C1943" s="81"/>
      <c r="D1943" s="90"/>
      <c r="E1943" s="109"/>
      <c r="F1943" s="146"/>
      <c r="G1943" s="105"/>
      <c r="H1943" s="2" t="s">
        <v>190</v>
      </c>
      <c r="I1943" s="1">
        <v>0</v>
      </c>
      <c r="J1943" s="1">
        <v>0</v>
      </c>
      <c r="K1943" s="1">
        <v>0</v>
      </c>
      <c r="L1943" s="8"/>
      <c r="M1943" s="8"/>
      <c r="N1943" s="8"/>
    </row>
    <row r="1944" spans="1:14" s="52" customFormat="1" x14ac:dyDescent="0.25">
      <c r="A1944" s="20"/>
      <c r="B1944" s="20"/>
      <c r="C1944" s="81" t="s">
        <v>306</v>
      </c>
      <c r="D1944" s="147" t="s">
        <v>0</v>
      </c>
      <c r="E1944" s="148" t="s">
        <v>102</v>
      </c>
      <c r="F1944" s="146">
        <v>2021</v>
      </c>
      <c r="G1944" s="103">
        <v>2023</v>
      </c>
      <c r="H1944" s="2" t="s">
        <v>297</v>
      </c>
      <c r="I1944" s="1">
        <f>I1945+I1946+I1947+I1948</f>
        <v>360</v>
      </c>
      <c r="J1944" s="1">
        <f>J1945+J1946+J1947+J1948</f>
        <v>400</v>
      </c>
      <c r="K1944" s="1">
        <f>K1945+K1946+K1947+K1948</f>
        <v>400</v>
      </c>
      <c r="L1944" s="8"/>
      <c r="M1944" s="8"/>
      <c r="N1944" s="8"/>
    </row>
    <row r="1945" spans="1:14" s="52" customFormat="1" ht="14.25" customHeight="1" x14ac:dyDescent="0.25">
      <c r="A1945" s="20"/>
      <c r="B1945" s="20"/>
      <c r="C1945" s="81"/>
      <c r="D1945" s="147"/>
      <c r="E1945" s="148"/>
      <c r="F1945" s="146"/>
      <c r="G1945" s="104"/>
      <c r="H1945" s="2" t="s">
        <v>298</v>
      </c>
      <c r="I1945" s="1">
        <v>360</v>
      </c>
      <c r="J1945" s="1">
        <v>400</v>
      </c>
      <c r="K1945" s="1">
        <v>400</v>
      </c>
      <c r="L1945" s="8"/>
      <c r="M1945" s="8"/>
      <c r="N1945" s="8"/>
    </row>
    <row r="1946" spans="1:14" s="52" customFormat="1" x14ac:dyDescent="0.25">
      <c r="A1946" s="20"/>
      <c r="B1946" s="20"/>
      <c r="C1946" s="81"/>
      <c r="D1946" s="147"/>
      <c r="E1946" s="148"/>
      <c r="F1946" s="146"/>
      <c r="G1946" s="104"/>
      <c r="H1946" s="2" t="s">
        <v>299</v>
      </c>
      <c r="I1946" s="1">
        <v>0</v>
      </c>
      <c r="J1946" s="1">
        <v>0</v>
      </c>
      <c r="K1946" s="1">
        <v>0</v>
      </c>
      <c r="L1946" s="8"/>
      <c r="M1946" s="8"/>
      <c r="N1946" s="8"/>
    </row>
    <row r="1947" spans="1:14" s="52" customFormat="1" x14ac:dyDescent="0.25">
      <c r="A1947" s="20"/>
      <c r="B1947" s="20"/>
      <c r="C1947" s="81"/>
      <c r="D1947" s="147"/>
      <c r="E1947" s="148"/>
      <c r="F1947" s="146"/>
      <c r="G1947" s="104"/>
      <c r="H1947" s="2" t="s">
        <v>300</v>
      </c>
      <c r="I1947" s="1">
        <v>0</v>
      </c>
      <c r="J1947" s="1">
        <v>0</v>
      </c>
      <c r="K1947" s="1">
        <v>0</v>
      </c>
      <c r="L1947" s="8"/>
      <c r="M1947" s="8"/>
      <c r="N1947" s="8"/>
    </row>
    <row r="1948" spans="1:14" s="52" customFormat="1" ht="19.5" customHeight="1" x14ac:dyDescent="0.25">
      <c r="A1948" s="20"/>
      <c r="B1948" s="20"/>
      <c r="C1948" s="81"/>
      <c r="D1948" s="147"/>
      <c r="E1948" s="148"/>
      <c r="F1948" s="146"/>
      <c r="G1948" s="105"/>
      <c r="H1948" s="2" t="s">
        <v>190</v>
      </c>
      <c r="I1948" s="1">
        <v>0</v>
      </c>
      <c r="J1948" s="1">
        <v>0</v>
      </c>
      <c r="K1948" s="1">
        <v>0</v>
      </c>
      <c r="L1948" s="8"/>
      <c r="M1948" s="8"/>
      <c r="N1948" s="8"/>
    </row>
    <row r="1949" spans="1:14" s="52" customFormat="1" x14ac:dyDescent="0.25">
      <c r="A1949" s="20"/>
      <c r="B1949" s="20"/>
      <c r="C1949" s="81" t="s">
        <v>112</v>
      </c>
      <c r="D1949" s="147" t="s">
        <v>892</v>
      </c>
      <c r="E1949" s="148" t="s">
        <v>229</v>
      </c>
      <c r="F1949" s="146">
        <v>2021</v>
      </c>
      <c r="G1949" s="103">
        <v>2023</v>
      </c>
      <c r="H1949" s="2" t="s">
        <v>297</v>
      </c>
      <c r="I1949" s="1">
        <f>I1950+I1951+I1952+I1953</f>
        <v>180</v>
      </c>
      <c r="J1949" s="1">
        <f>J1950+J1951+J1952+J1953</f>
        <v>200</v>
      </c>
      <c r="K1949" s="1">
        <f>K1950+K1951+K1952+K1953</f>
        <v>200</v>
      </c>
      <c r="L1949" s="8"/>
      <c r="M1949" s="8"/>
      <c r="N1949" s="8"/>
    </row>
    <row r="1950" spans="1:14" s="52" customFormat="1" x14ac:dyDescent="0.25">
      <c r="A1950" s="20"/>
      <c r="B1950" s="20"/>
      <c r="C1950" s="81"/>
      <c r="D1950" s="147"/>
      <c r="E1950" s="148"/>
      <c r="F1950" s="146"/>
      <c r="G1950" s="104"/>
      <c r="H1950" s="2" t="s">
        <v>298</v>
      </c>
      <c r="I1950" s="1">
        <v>180</v>
      </c>
      <c r="J1950" s="1">
        <v>200</v>
      </c>
      <c r="K1950" s="1">
        <v>200</v>
      </c>
      <c r="L1950" s="8"/>
      <c r="M1950" s="8"/>
      <c r="N1950" s="8"/>
    </row>
    <row r="1951" spans="1:14" s="52" customFormat="1" x14ac:dyDescent="0.25">
      <c r="A1951" s="20"/>
      <c r="B1951" s="20"/>
      <c r="C1951" s="81"/>
      <c r="D1951" s="147"/>
      <c r="E1951" s="148"/>
      <c r="F1951" s="146"/>
      <c r="G1951" s="104"/>
      <c r="H1951" s="2" t="s">
        <v>299</v>
      </c>
      <c r="I1951" s="1">
        <v>0</v>
      </c>
      <c r="J1951" s="1">
        <v>0</v>
      </c>
      <c r="K1951" s="1">
        <v>0</v>
      </c>
      <c r="L1951" s="8"/>
      <c r="M1951" s="8"/>
      <c r="N1951" s="8"/>
    </row>
    <row r="1952" spans="1:14" s="52" customFormat="1" x14ac:dyDescent="0.25">
      <c r="A1952" s="20"/>
      <c r="B1952" s="20"/>
      <c r="C1952" s="81"/>
      <c r="D1952" s="147"/>
      <c r="E1952" s="148"/>
      <c r="F1952" s="146"/>
      <c r="G1952" s="104"/>
      <c r="H1952" s="2" t="s">
        <v>300</v>
      </c>
      <c r="I1952" s="1">
        <v>0</v>
      </c>
      <c r="J1952" s="1">
        <v>0</v>
      </c>
      <c r="K1952" s="1">
        <v>0</v>
      </c>
      <c r="L1952" s="8"/>
      <c r="M1952" s="8"/>
      <c r="N1952" s="8"/>
    </row>
    <row r="1953" spans="1:14" s="52" customFormat="1" x14ac:dyDescent="0.25">
      <c r="A1953" s="20"/>
      <c r="B1953" s="20"/>
      <c r="C1953" s="81"/>
      <c r="D1953" s="147"/>
      <c r="E1953" s="148"/>
      <c r="F1953" s="146"/>
      <c r="G1953" s="105"/>
      <c r="H1953" s="2" t="s">
        <v>190</v>
      </c>
      <c r="I1953" s="1">
        <v>0</v>
      </c>
      <c r="J1953" s="1">
        <v>0</v>
      </c>
      <c r="K1953" s="1">
        <v>0</v>
      </c>
      <c r="L1953" s="8"/>
      <c r="M1953" s="8"/>
      <c r="N1953" s="8"/>
    </row>
    <row r="1954" spans="1:14" s="52" customFormat="1" ht="22.5" customHeight="1" x14ac:dyDescent="0.25">
      <c r="A1954" s="20"/>
      <c r="B1954" s="20"/>
      <c r="C1954" s="81" t="s">
        <v>113</v>
      </c>
      <c r="D1954" s="128" t="s">
        <v>984</v>
      </c>
      <c r="E1954" s="131" t="s">
        <v>224</v>
      </c>
      <c r="F1954" s="146">
        <v>2021</v>
      </c>
      <c r="G1954" s="103">
        <v>2023</v>
      </c>
      <c r="H1954" s="2" t="s">
        <v>297</v>
      </c>
      <c r="I1954" s="28">
        <f>I1955</f>
        <v>1195</v>
      </c>
      <c r="J1954" s="28">
        <f t="shared" ref="J1954:K1954" si="194">J1955</f>
        <v>1260</v>
      </c>
      <c r="K1954" s="28">
        <f t="shared" si="194"/>
        <v>1260</v>
      </c>
      <c r="L1954" s="8"/>
      <c r="M1954" s="8"/>
      <c r="N1954" s="8"/>
    </row>
    <row r="1955" spans="1:14" s="52" customFormat="1" ht="18.75" customHeight="1" x14ac:dyDescent="0.25">
      <c r="A1955" s="20"/>
      <c r="B1955" s="20"/>
      <c r="C1955" s="81"/>
      <c r="D1955" s="129"/>
      <c r="E1955" s="132"/>
      <c r="F1955" s="146"/>
      <c r="G1955" s="104"/>
      <c r="H1955" s="2" t="s">
        <v>298</v>
      </c>
      <c r="I1955" s="28">
        <v>1195</v>
      </c>
      <c r="J1955" s="28">
        <v>1260</v>
      </c>
      <c r="K1955" s="28">
        <v>1260</v>
      </c>
      <c r="L1955" s="8"/>
      <c r="M1955" s="8"/>
      <c r="N1955" s="8"/>
    </row>
    <row r="1956" spans="1:14" s="52" customFormat="1" ht="22.5" customHeight="1" x14ac:dyDescent="0.25">
      <c r="A1956" s="20"/>
      <c r="B1956" s="20"/>
      <c r="C1956" s="81"/>
      <c r="D1956" s="129"/>
      <c r="E1956" s="132"/>
      <c r="F1956" s="146"/>
      <c r="G1956" s="104"/>
      <c r="H1956" s="2" t="s">
        <v>299</v>
      </c>
      <c r="I1956" s="28">
        <v>0</v>
      </c>
      <c r="J1956" s="28"/>
      <c r="K1956" s="28">
        <v>0</v>
      </c>
      <c r="L1956" s="8"/>
      <c r="M1956" s="8"/>
      <c r="N1956" s="8"/>
    </row>
    <row r="1957" spans="1:14" s="52" customFormat="1" x14ac:dyDescent="0.25">
      <c r="A1957" s="20"/>
      <c r="B1957" s="20"/>
      <c r="C1957" s="81"/>
      <c r="D1957" s="129"/>
      <c r="E1957" s="132"/>
      <c r="F1957" s="146"/>
      <c r="G1957" s="104"/>
      <c r="H1957" s="2" t="s">
        <v>300</v>
      </c>
      <c r="I1957" s="28">
        <v>0</v>
      </c>
      <c r="J1957" s="28">
        <v>0</v>
      </c>
      <c r="K1957" s="28">
        <v>0</v>
      </c>
      <c r="L1957" s="8"/>
      <c r="M1957" s="8"/>
      <c r="N1957" s="8"/>
    </row>
    <row r="1958" spans="1:14" s="52" customFormat="1" ht="18.75" customHeight="1" x14ac:dyDescent="0.25">
      <c r="A1958" s="20"/>
      <c r="B1958" s="20"/>
      <c r="C1958" s="81"/>
      <c r="D1958" s="130"/>
      <c r="E1958" s="133"/>
      <c r="F1958" s="146"/>
      <c r="G1958" s="105"/>
      <c r="H1958" s="2" t="s">
        <v>190</v>
      </c>
      <c r="I1958" s="28">
        <v>0</v>
      </c>
      <c r="J1958" s="28">
        <v>0</v>
      </c>
      <c r="K1958" s="28">
        <v>0</v>
      </c>
      <c r="L1958" s="8"/>
      <c r="M1958" s="8"/>
      <c r="N1958" s="8"/>
    </row>
    <row r="1959" spans="1:14" s="52" customFormat="1" ht="16.5" customHeight="1" x14ac:dyDescent="0.25">
      <c r="A1959" s="20"/>
      <c r="B1959" s="20"/>
      <c r="C1959" s="140" t="s">
        <v>307</v>
      </c>
      <c r="D1959" s="97" t="s">
        <v>985</v>
      </c>
      <c r="E1959" s="106" t="s">
        <v>224</v>
      </c>
      <c r="F1959" s="141">
        <v>2021</v>
      </c>
      <c r="G1959" s="141">
        <v>2023</v>
      </c>
      <c r="H1959" s="69" t="s">
        <v>297</v>
      </c>
      <c r="I1959" s="3">
        <f>I1960+I1961+I1962+I1963</f>
        <v>270</v>
      </c>
      <c r="J1959" s="3">
        <f>J1960+J1961+J1962+J1963</f>
        <v>270</v>
      </c>
      <c r="K1959" s="3">
        <f>K1960+K1961+K1962+K1963</f>
        <v>270</v>
      </c>
      <c r="L1959" s="8"/>
      <c r="M1959" s="8"/>
      <c r="N1959" s="8"/>
    </row>
    <row r="1960" spans="1:14" s="52" customFormat="1" ht="17.25" customHeight="1" x14ac:dyDescent="0.25">
      <c r="A1960" s="20"/>
      <c r="B1960" s="20"/>
      <c r="C1960" s="140"/>
      <c r="D1960" s="98"/>
      <c r="E1960" s="107"/>
      <c r="F1960" s="141"/>
      <c r="G1960" s="141"/>
      <c r="H1960" s="69" t="s">
        <v>298</v>
      </c>
      <c r="I1960" s="3">
        <v>270</v>
      </c>
      <c r="J1960" s="3">
        <v>270</v>
      </c>
      <c r="K1960" s="3">
        <v>270</v>
      </c>
      <c r="L1960" s="8"/>
      <c r="M1960" s="8"/>
      <c r="N1960" s="8"/>
    </row>
    <row r="1961" spans="1:14" ht="19.5" customHeight="1" x14ac:dyDescent="0.25">
      <c r="A1961" s="20"/>
      <c r="B1961" s="20"/>
      <c r="C1961" s="140"/>
      <c r="D1961" s="98"/>
      <c r="E1961" s="107"/>
      <c r="F1961" s="141"/>
      <c r="G1961" s="141"/>
      <c r="H1961" s="69" t="s">
        <v>299</v>
      </c>
      <c r="I1961" s="3">
        <v>0</v>
      </c>
      <c r="J1961" s="3">
        <v>0</v>
      </c>
      <c r="K1961" s="3">
        <v>0</v>
      </c>
    </row>
    <row r="1962" spans="1:14" ht="19.5" customHeight="1" x14ac:dyDescent="0.25">
      <c r="A1962" s="20"/>
      <c r="B1962" s="20"/>
      <c r="C1962" s="140"/>
      <c r="D1962" s="98"/>
      <c r="E1962" s="107"/>
      <c r="F1962" s="141"/>
      <c r="G1962" s="141"/>
      <c r="H1962" s="69" t="s">
        <v>300</v>
      </c>
      <c r="I1962" s="3">
        <v>0</v>
      </c>
      <c r="J1962" s="3">
        <v>0</v>
      </c>
      <c r="K1962" s="3">
        <v>0</v>
      </c>
    </row>
    <row r="1963" spans="1:14" ht="15.75" customHeight="1" x14ac:dyDescent="0.25">
      <c r="A1963" s="20"/>
      <c r="B1963" s="20"/>
      <c r="C1963" s="140"/>
      <c r="D1963" s="99"/>
      <c r="E1963" s="108"/>
      <c r="F1963" s="141"/>
      <c r="G1963" s="141"/>
      <c r="H1963" s="69" t="s">
        <v>190</v>
      </c>
      <c r="I1963" s="3">
        <v>0</v>
      </c>
      <c r="J1963" s="3">
        <v>0</v>
      </c>
      <c r="K1963" s="3">
        <v>0</v>
      </c>
    </row>
    <row r="1964" spans="1:14" ht="16.5" customHeight="1" x14ac:dyDescent="0.25">
      <c r="A1964" s="20"/>
      <c r="B1964" s="20"/>
      <c r="C1964" s="140" t="s">
        <v>945</v>
      </c>
      <c r="D1964" s="128" t="s">
        <v>510</v>
      </c>
      <c r="E1964" s="106" t="s">
        <v>224</v>
      </c>
      <c r="F1964" s="141">
        <v>2022</v>
      </c>
      <c r="G1964" s="142">
        <v>2022</v>
      </c>
      <c r="H1964" s="69" t="s">
        <v>297</v>
      </c>
      <c r="I1964" s="3">
        <f>I1965</f>
        <v>0</v>
      </c>
      <c r="J1964" s="3">
        <f>J1965+J1966+J1967+J1968</f>
        <v>240</v>
      </c>
      <c r="K1964" s="3">
        <f>K1965+K1966+K1967+K1968</f>
        <v>0</v>
      </c>
    </row>
    <row r="1965" spans="1:14" ht="15.75" customHeight="1" x14ac:dyDescent="0.25">
      <c r="A1965" s="20"/>
      <c r="B1965" s="20"/>
      <c r="C1965" s="140"/>
      <c r="D1965" s="129"/>
      <c r="E1965" s="107"/>
      <c r="F1965" s="141"/>
      <c r="G1965" s="142"/>
      <c r="H1965" s="69" t="s">
        <v>298</v>
      </c>
      <c r="I1965" s="3">
        <v>0</v>
      </c>
      <c r="J1965" s="3">
        <v>240</v>
      </c>
      <c r="K1965" s="3">
        <v>0</v>
      </c>
    </row>
    <row r="1966" spans="1:14" ht="16.5" customHeight="1" x14ac:dyDescent="0.25">
      <c r="A1966" s="20"/>
      <c r="B1966" s="20"/>
      <c r="C1966" s="140"/>
      <c r="D1966" s="129"/>
      <c r="E1966" s="107"/>
      <c r="F1966" s="141"/>
      <c r="G1966" s="142"/>
      <c r="H1966" s="69" t="s">
        <v>299</v>
      </c>
      <c r="I1966" s="3">
        <v>0</v>
      </c>
      <c r="J1966" s="3">
        <v>0</v>
      </c>
      <c r="K1966" s="3">
        <v>0</v>
      </c>
    </row>
    <row r="1967" spans="1:14" ht="16.5" customHeight="1" x14ac:dyDescent="0.25">
      <c r="A1967" s="20"/>
      <c r="B1967" s="20"/>
      <c r="C1967" s="140"/>
      <c r="D1967" s="129"/>
      <c r="E1967" s="107"/>
      <c r="F1967" s="141"/>
      <c r="G1967" s="142"/>
      <c r="H1967" s="69" t="s">
        <v>300</v>
      </c>
      <c r="I1967" s="3">
        <v>0</v>
      </c>
      <c r="J1967" s="3">
        <v>0</v>
      </c>
      <c r="K1967" s="3">
        <v>0</v>
      </c>
    </row>
    <row r="1968" spans="1:14" ht="19.5" customHeight="1" x14ac:dyDescent="0.25">
      <c r="A1968" s="20"/>
      <c r="B1968" s="20"/>
      <c r="C1968" s="140"/>
      <c r="D1968" s="130"/>
      <c r="E1968" s="108"/>
      <c r="F1968" s="141"/>
      <c r="G1968" s="142"/>
      <c r="H1968" s="69" t="s">
        <v>190</v>
      </c>
      <c r="I1968" s="3">
        <v>0</v>
      </c>
      <c r="J1968" s="3">
        <v>0</v>
      </c>
      <c r="K1968" s="3">
        <v>0</v>
      </c>
    </row>
    <row r="1969" spans="3:14" s="24" customFormat="1" ht="15.75" hidden="1" customHeight="1" x14ac:dyDescent="0.25">
      <c r="C1969" s="140" t="s">
        <v>946</v>
      </c>
      <c r="D1969" s="128" t="s">
        <v>40</v>
      </c>
      <c r="E1969" s="131" t="s">
        <v>272</v>
      </c>
      <c r="F1969" s="143">
        <v>2021</v>
      </c>
      <c r="G1969" s="143">
        <v>2023</v>
      </c>
      <c r="H1969" s="69" t="s">
        <v>297</v>
      </c>
      <c r="I1969" s="3">
        <f>I1970+I1971</f>
        <v>0</v>
      </c>
      <c r="J1969" s="3">
        <f>J1970+J1971</f>
        <v>0</v>
      </c>
      <c r="K1969" s="3">
        <f>K1970+K1971</f>
        <v>0</v>
      </c>
    </row>
    <row r="1970" spans="3:14" s="24" customFormat="1" ht="19.5" hidden="1" customHeight="1" x14ac:dyDescent="0.25">
      <c r="C1970" s="140"/>
      <c r="D1970" s="129"/>
      <c r="E1970" s="132"/>
      <c r="F1970" s="144"/>
      <c r="G1970" s="144"/>
      <c r="H1970" s="69" t="s">
        <v>298</v>
      </c>
      <c r="I1970" s="3"/>
      <c r="J1970" s="3"/>
      <c r="K1970" s="3"/>
    </row>
    <row r="1971" spans="3:14" s="24" customFormat="1" ht="19.5" hidden="1" customHeight="1" x14ac:dyDescent="0.25">
      <c r="C1971" s="140"/>
      <c r="D1971" s="129"/>
      <c r="E1971" s="132"/>
      <c r="F1971" s="144"/>
      <c r="G1971" s="144"/>
      <c r="H1971" s="69" t="s">
        <v>299</v>
      </c>
      <c r="I1971" s="3"/>
      <c r="J1971" s="3"/>
      <c r="K1971" s="3"/>
    </row>
    <row r="1972" spans="3:14" s="24" customFormat="1" ht="19.5" hidden="1" customHeight="1" x14ac:dyDescent="0.25">
      <c r="C1972" s="140"/>
      <c r="D1972" s="129"/>
      <c r="E1972" s="132"/>
      <c r="F1972" s="144"/>
      <c r="G1972" s="144"/>
      <c r="H1972" s="69" t="s">
        <v>300</v>
      </c>
      <c r="I1972" s="3">
        <v>0</v>
      </c>
      <c r="J1972" s="3">
        <v>0</v>
      </c>
      <c r="K1972" s="3">
        <v>0</v>
      </c>
    </row>
    <row r="1973" spans="3:14" s="24" customFormat="1" ht="19.5" hidden="1" customHeight="1" x14ac:dyDescent="0.25">
      <c r="C1973" s="140"/>
      <c r="D1973" s="130"/>
      <c r="E1973" s="133"/>
      <c r="F1973" s="145"/>
      <c r="G1973" s="145"/>
      <c r="H1973" s="69" t="s">
        <v>190</v>
      </c>
      <c r="I1973" s="3">
        <v>0</v>
      </c>
      <c r="J1973" s="3">
        <v>0</v>
      </c>
      <c r="K1973" s="3">
        <v>0</v>
      </c>
    </row>
    <row r="1974" spans="3:14" ht="15" hidden="1" customHeight="1" x14ac:dyDescent="0.25">
      <c r="C1974" s="81" t="s">
        <v>947</v>
      </c>
      <c r="D1974" s="128" t="s">
        <v>41</v>
      </c>
      <c r="E1974" s="131" t="s">
        <v>36</v>
      </c>
      <c r="F1974" s="84">
        <v>2021</v>
      </c>
      <c r="G1974" s="84">
        <v>2023</v>
      </c>
      <c r="H1974" s="2" t="s">
        <v>297</v>
      </c>
      <c r="I1974" s="28">
        <f>I1975+I1976</f>
        <v>0</v>
      </c>
      <c r="J1974" s="28">
        <f>J1975+J1976+J1977+J1978</f>
        <v>0</v>
      </c>
      <c r="K1974" s="28">
        <f>K1975+K1976+K1977+K1978</f>
        <v>0</v>
      </c>
    </row>
    <row r="1975" spans="3:14" ht="15.75" hidden="1" customHeight="1" x14ac:dyDescent="0.25">
      <c r="C1975" s="81"/>
      <c r="D1975" s="129"/>
      <c r="E1975" s="132"/>
      <c r="F1975" s="85"/>
      <c r="G1975" s="85"/>
      <c r="H1975" s="2" t="s">
        <v>298</v>
      </c>
      <c r="I1975" s="28"/>
      <c r="J1975" s="28">
        <v>0</v>
      </c>
      <c r="K1975" s="28">
        <v>0</v>
      </c>
    </row>
    <row r="1976" spans="3:14" ht="15" hidden="1" customHeight="1" x14ac:dyDescent="0.25">
      <c r="C1976" s="81"/>
      <c r="D1976" s="129"/>
      <c r="E1976" s="132"/>
      <c r="F1976" s="85"/>
      <c r="G1976" s="85"/>
      <c r="H1976" s="2" t="s">
        <v>299</v>
      </c>
      <c r="I1976" s="28"/>
      <c r="J1976" s="28"/>
      <c r="K1976" s="28"/>
    </row>
    <row r="1977" spans="3:14" s="52" customFormat="1" ht="13.5" hidden="1" customHeight="1" x14ac:dyDescent="0.25">
      <c r="C1977" s="81"/>
      <c r="D1977" s="129"/>
      <c r="E1977" s="132"/>
      <c r="F1977" s="85"/>
      <c r="G1977" s="85"/>
      <c r="H1977" s="2" t="s">
        <v>300</v>
      </c>
      <c r="I1977" s="28">
        <v>0</v>
      </c>
      <c r="J1977" s="28">
        <v>0</v>
      </c>
      <c r="K1977" s="28">
        <v>0</v>
      </c>
      <c r="L1977" s="8"/>
      <c r="M1977" s="8"/>
      <c r="N1977" s="8"/>
    </row>
    <row r="1978" spans="3:14" s="52" customFormat="1" ht="17.25" hidden="1" customHeight="1" x14ac:dyDescent="0.25">
      <c r="C1978" s="81"/>
      <c r="D1978" s="130"/>
      <c r="E1978" s="133"/>
      <c r="F1978" s="86"/>
      <c r="G1978" s="86"/>
      <c r="H1978" s="2" t="s">
        <v>190</v>
      </c>
      <c r="I1978" s="28">
        <v>0</v>
      </c>
      <c r="J1978" s="28">
        <v>0</v>
      </c>
      <c r="K1978" s="28">
        <v>0</v>
      </c>
      <c r="L1978" s="8"/>
      <c r="M1978" s="8"/>
      <c r="N1978" s="8"/>
    </row>
    <row r="1979" spans="3:14" s="52" customFormat="1" ht="15" customHeight="1" x14ac:dyDescent="0.25">
      <c r="C1979" s="124" t="s">
        <v>497</v>
      </c>
      <c r="D1979" s="110" t="s">
        <v>609</v>
      </c>
      <c r="E1979" s="134" t="s">
        <v>224</v>
      </c>
      <c r="F1979" s="137">
        <v>2021</v>
      </c>
      <c r="G1979" s="137">
        <v>2023</v>
      </c>
      <c r="H1979" s="17" t="s">
        <v>297</v>
      </c>
      <c r="I1979" s="32">
        <f>I1980+I1981+I1982+I1983</f>
        <v>4014.3</v>
      </c>
      <c r="J1979" s="32">
        <f t="shared" ref="J1979:K1979" si="195">J1980+J1981+J1982+J1983</f>
        <v>4014.3</v>
      </c>
      <c r="K1979" s="32">
        <f t="shared" si="195"/>
        <v>4014.3</v>
      </c>
      <c r="L1979" s="8"/>
      <c r="M1979" s="8"/>
      <c r="N1979" s="8"/>
    </row>
    <row r="1980" spans="3:14" s="52" customFormat="1" ht="15" customHeight="1" x14ac:dyDescent="0.25">
      <c r="C1980" s="125"/>
      <c r="D1980" s="111"/>
      <c r="E1980" s="135"/>
      <c r="F1980" s="138"/>
      <c r="G1980" s="138"/>
      <c r="H1980" s="17" t="s">
        <v>298</v>
      </c>
      <c r="I1980" s="32">
        <f>I1995+I2005+I2010+I2015</f>
        <v>864.3</v>
      </c>
      <c r="J1980" s="32">
        <f>J1995+J2005+J2010+J2015</f>
        <v>864.3</v>
      </c>
      <c r="K1980" s="32">
        <f>K1995+K2005+K2010+K2015</f>
        <v>864.3</v>
      </c>
      <c r="L1980" s="8"/>
      <c r="M1980" s="8"/>
      <c r="N1980" s="8"/>
    </row>
    <row r="1981" spans="3:14" s="52" customFormat="1" ht="15" customHeight="1" x14ac:dyDescent="0.25">
      <c r="C1981" s="125"/>
      <c r="D1981" s="111"/>
      <c r="E1981" s="135"/>
      <c r="F1981" s="138"/>
      <c r="G1981" s="138"/>
      <c r="H1981" s="17" t="s">
        <v>299</v>
      </c>
      <c r="I1981" s="32">
        <f>I1996+I2006+I2011+I2016</f>
        <v>3150</v>
      </c>
      <c r="J1981" s="32">
        <f>J1996+J2006+J2011+J2016</f>
        <v>3150</v>
      </c>
      <c r="K1981" s="32">
        <f>K1996+K2006+K2011+K2016</f>
        <v>3150</v>
      </c>
      <c r="L1981" s="8"/>
      <c r="M1981" s="8"/>
      <c r="N1981" s="8"/>
    </row>
    <row r="1982" spans="3:14" s="52" customFormat="1" ht="15" customHeight="1" x14ac:dyDescent="0.25">
      <c r="C1982" s="125"/>
      <c r="D1982" s="111"/>
      <c r="E1982" s="135"/>
      <c r="F1982" s="138"/>
      <c r="G1982" s="138"/>
      <c r="H1982" s="17" t="s">
        <v>300</v>
      </c>
      <c r="I1982" s="32">
        <f t="shared" ref="I1982:K1983" si="196">I1997</f>
        <v>0</v>
      </c>
      <c r="J1982" s="32">
        <f t="shared" si="196"/>
        <v>0</v>
      </c>
      <c r="K1982" s="32">
        <f t="shared" si="196"/>
        <v>0</v>
      </c>
      <c r="L1982" s="8"/>
      <c r="M1982" s="8"/>
      <c r="N1982" s="8"/>
    </row>
    <row r="1983" spans="3:14" s="52" customFormat="1" ht="15" customHeight="1" x14ac:dyDescent="0.25">
      <c r="C1983" s="126"/>
      <c r="D1983" s="112"/>
      <c r="E1983" s="136"/>
      <c r="F1983" s="139"/>
      <c r="G1983" s="139"/>
      <c r="H1983" s="17" t="s">
        <v>190</v>
      </c>
      <c r="I1983" s="32">
        <f>I1998</f>
        <v>0</v>
      </c>
      <c r="J1983" s="32">
        <f t="shared" si="196"/>
        <v>0</v>
      </c>
      <c r="K1983" s="32">
        <f t="shared" si="196"/>
        <v>0</v>
      </c>
      <c r="L1983" s="8"/>
      <c r="M1983" s="8"/>
      <c r="N1983" s="8"/>
    </row>
    <row r="1984" spans="3:14" s="52" customFormat="1" ht="15" customHeight="1" x14ac:dyDescent="0.25">
      <c r="C1984" s="124" t="s">
        <v>1028</v>
      </c>
      <c r="D1984" s="97" t="s">
        <v>1030</v>
      </c>
      <c r="E1984" s="127" t="s">
        <v>94</v>
      </c>
      <c r="F1984" s="103">
        <v>2021</v>
      </c>
      <c r="G1984" s="103">
        <v>2023</v>
      </c>
      <c r="H1984" s="2" t="s">
        <v>297</v>
      </c>
      <c r="I1984" s="28"/>
      <c r="J1984" s="28"/>
      <c r="K1984" s="28"/>
      <c r="L1984" s="8"/>
      <c r="M1984" s="8"/>
      <c r="N1984" s="8"/>
    </row>
    <row r="1985" spans="3:14" s="52" customFormat="1" ht="15" customHeight="1" x14ac:dyDescent="0.25">
      <c r="C1985" s="125"/>
      <c r="D1985" s="98"/>
      <c r="E1985" s="127"/>
      <c r="F1985" s="104"/>
      <c r="G1985" s="104"/>
      <c r="H1985" s="2" t="s">
        <v>298</v>
      </c>
      <c r="I1985" s="28"/>
      <c r="J1985" s="28"/>
      <c r="K1985" s="28"/>
      <c r="L1985" s="8"/>
      <c r="M1985" s="8"/>
      <c r="N1985" s="8"/>
    </row>
    <row r="1986" spans="3:14" s="52" customFormat="1" ht="15" customHeight="1" x14ac:dyDescent="0.25">
      <c r="C1986" s="125"/>
      <c r="D1986" s="98"/>
      <c r="E1986" s="127"/>
      <c r="F1986" s="104"/>
      <c r="G1986" s="104"/>
      <c r="H1986" s="2" t="s">
        <v>299</v>
      </c>
      <c r="I1986" s="28"/>
      <c r="J1986" s="28"/>
      <c r="K1986" s="28"/>
      <c r="L1986" s="8"/>
      <c r="M1986" s="8"/>
      <c r="N1986" s="8"/>
    </row>
    <row r="1987" spans="3:14" s="52" customFormat="1" ht="15" customHeight="1" x14ac:dyDescent="0.25">
      <c r="C1987" s="125"/>
      <c r="D1987" s="98"/>
      <c r="E1987" s="127"/>
      <c r="F1987" s="104"/>
      <c r="G1987" s="104"/>
      <c r="H1987" s="2" t="s">
        <v>300</v>
      </c>
      <c r="I1987" s="28"/>
      <c r="J1987" s="28"/>
      <c r="K1987" s="28"/>
      <c r="L1987" s="8"/>
      <c r="M1987" s="8"/>
      <c r="N1987" s="8"/>
    </row>
    <row r="1988" spans="3:14" s="52" customFormat="1" ht="15" customHeight="1" x14ac:dyDescent="0.25">
      <c r="C1988" s="126"/>
      <c r="D1988" s="99"/>
      <c r="E1988" s="127"/>
      <c r="F1988" s="105"/>
      <c r="G1988" s="105"/>
      <c r="H1988" s="2" t="s">
        <v>190</v>
      </c>
      <c r="I1988" s="28"/>
      <c r="J1988" s="28"/>
      <c r="K1988" s="28"/>
      <c r="L1988" s="8"/>
      <c r="M1988" s="8"/>
      <c r="N1988" s="8"/>
    </row>
    <row r="1989" spans="3:14" s="52" customFormat="1" ht="15" customHeight="1" x14ac:dyDescent="0.25">
      <c r="C1989" s="124" t="s">
        <v>1029</v>
      </c>
      <c r="D1989" s="97" t="s">
        <v>1031</v>
      </c>
      <c r="E1989" s="127" t="s">
        <v>269</v>
      </c>
      <c r="F1989" s="103">
        <v>2021</v>
      </c>
      <c r="G1989" s="103">
        <v>2023</v>
      </c>
      <c r="H1989" s="2" t="s">
        <v>297</v>
      </c>
      <c r="I1989" s="28"/>
      <c r="J1989" s="28"/>
      <c r="K1989" s="28"/>
      <c r="L1989" s="8"/>
      <c r="M1989" s="8"/>
      <c r="N1989" s="8"/>
    </row>
    <row r="1990" spans="3:14" s="52" customFormat="1" ht="15" customHeight="1" x14ac:dyDescent="0.25">
      <c r="C1990" s="125"/>
      <c r="D1990" s="98"/>
      <c r="E1990" s="127"/>
      <c r="F1990" s="104"/>
      <c r="G1990" s="104"/>
      <c r="H1990" s="2" t="s">
        <v>298</v>
      </c>
      <c r="I1990" s="28"/>
      <c r="J1990" s="28"/>
      <c r="K1990" s="28"/>
      <c r="L1990" s="8"/>
      <c r="M1990" s="8"/>
      <c r="N1990" s="8"/>
    </row>
    <row r="1991" spans="3:14" s="52" customFormat="1" ht="15" customHeight="1" x14ac:dyDescent="0.25">
      <c r="C1991" s="125"/>
      <c r="D1991" s="98"/>
      <c r="E1991" s="127"/>
      <c r="F1991" s="104"/>
      <c r="G1991" s="104"/>
      <c r="H1991" s="2" t="s">
        <v>299</v>
      </c>
      <c r="I1991" s="28"/>
      <c r="J1991" s="28"/>
      <c r="K1991" s="28"/>
      <c r="L1991" s="8"/>
      <c r="M1991" s="8"/>
      <c r="N1991" s="8"/>
    </row>
    <row r="1992" spans="3:14" s="52" customFormat="1" ht="15" customHeight="1" x14ac:dyDescent="0.25">
      <c r="C1992" s="125"/>
      <c r="D1992" s="98"/>
      <c r="E1992" s="127"/>
      <c r="F1992" s="104"/>
      <c r="G1992" s="104"/>
      <c r="H1992" s="2" t="s">
        <v>300</v>
      </c>
      <c r="I1992" s="28"/>
      <c r="J1992" s="28"/>
      <c r="K1992" s="28"/>
      <c r="L1992" s="8"/>
      <c r="M1992" s="8"/>
      <c r="N1992" s="8"/>
    </row>
    <row r="1993" spans="3:14" s="52" customFormat="1" ht="15" customHeight="1" x14ac:dyDescent="0.25">
      <c r="C1993" s="126"/>
      <c r="D1993" s="99"/>
      <c r="E1993" s="127"/>
      <c r="F1993" s="105"/>
      <c r="G1993" s="105"/>
      <c r="H1993" s="2" t="s">
        <v>190</v>
      </c>
      <c r="I1993" s="28"/>
      <c r="J1993" s="28"/>
      <c r="K1993" s="28"/>
      <c r="L1993" s="8"/>
      <c r="M1993" s="8"/>
      <c r="N1993" s="8"/>
    </row>
    <row r="1994" spans="3:14" s="52" customFormat="1" ht="15" customHeight="1" x14ac:dyDescent="0.25">
      <c r="C1994" s="124" t="s">
        <v>948</v>
      </c>
      <c r="D1994" s="97" t="s">
        <v>610</v>
      </c>
      <c r="E1994" s="127" t="s">
        <v>94</v>
      </c>
      <c r="F1994" s="103">
        <v>2021</v>
      </c>
      <c r="G1994" s="103">
        <v>2023</v>
      </c>
      <c r="H1994" s="2" t="s">
        <v>297</v>
      </c>
      <c r="I1994" s="28">
        <f>I1995+I1996+I1997+I1998</f>
        <v>600</v>
      </c>
      <c r="J1994" s="28">
        <f>J1995+J1996+J1997+J1998</f>
        <v>600</v>
      </c>
      <c r="K1994" s="28">
        <f>K1995+K1996+K1997+K1998</f>
        <v>600</v>
      </c>
      <c r="L1994" s="8"/>
      <c r="M1994" s="8"/>
      <c r="N1994" s="8"/>
    </row>
    <row r="1995" spans="3:14" s="52" customFormat="1" ht="15" customHeight="1" x14ac:dyDescent="0.25">
      <c r="C1995" s="125"/>
      <c r="D1995" s="98"/>
      <c r="E1995" s="127"/>
      <c r="F1995" s="104"/>
      <c r="G1995" s="104"/>
      <c r="H1995" s="2" t="s">
        <v>298</v>
      </c>
      <c r="I1995" s="28">
        <v>600</v>
      </c>
      <c r="J1995" s="28">
        <v>600</v>
      </c>
      <c r="K1995" s="28">
        <v>600</v>
      </c>
      <c r="L1995" s="8"/>
      <c r="M1995" s="8"/>
      <c r="N1995" s="8"/>
    </row>
    <row r="1996" spans="3:14" s="52" customFormat="1" ht="15" customHeight="1" x14ac:dyDescent="0.25">
      <c r="C1996" s="125"/>
      <c r="D1996" s="98"/>
      <c r="E1996" s="127"/>
      <c r="F1996" s="104"/>
      <c r="G1996" s="104"/>
      <c r="H1996" s="2" t="s">
        <v>299</v>
      </c>
      <c r="I1996" s="28">
        <v>0</v>
      </c>
      <c r="J1996" s="28">
        <v>0</v>
      </c>
      <c r="K1996" s="28">
        <v>0</v>
      </c>
      <c r="L1996" s="8"/>
      <c r="M1996" s="8"/>
      <c r="N1996" s="8"/>
    </row>
    <row r="1997" spans="3:14" s="52" customFormat="1" ht="15" customHeight="1" x14ac:dyDescent="0.25">
      <c r="C1997" s="125"/>
      <c r="D1997" s="98"/>
      <c r="E1997" s="127"/>
      <c r="F1997" s="104"/>
      <c r="G1997" s="104"/>
      <c r="H1997" s="2" t="s">
        <v>300</v>
      </c>
      <c r="I1997" s="28">
        <v>0</v>
      </c>
      <c r="J1997" s="28">
        <v>0</v>
      </c>
      <c r="K1997" s="28">
        <v>0</v>
      </c>
      <c r="L1997" s="8"/>
      <c r="M1997" s="8"/>
      <c r="N1997" s="8"/>
    </row>
    <row r="1998" spans="3:14" s="52" customFormat="1" ht="93" customHeight="1" x14ac:dyDescent="0.25">
      <c r="C1998" s="126"/>
      <c r="D1998" s="99"/>
      <c r="E1998" s="127"/>
      <c r="F1998" s="105"/>
      <c r="G1998" s="105"/>
      <c r="H1998" s="2" t="s">
        <v>190</v>
      </c>
      <c r="I1998" s="28">
        <v>0</v>
      </c>
      <c r="J1998" s="28">
        <v>0</v>
      </c>
      <c r="K1998" s="28">
        <v>0</v>
      </c>
      <c r="L1998" s="8"/>
      <c r="M1998" s="8"/>
      <c r="N1998" s="8"/>
    </row>
    <row r="1999" spans="3:14" s="52" customFormat="1" ht="27" customHeight="1" x14ac:dyDescent="0.25">
      <c r="C1999" s="124" t="s">
        <v>1032</v>
      </c>
      <c r="D1999" s="97" t="s">
        <v>1033</v>
      </c>
      <c r="E1999" s="127" t="s">
        <v>269</v>
      </c>
      <c r="F1999" s="103">
        <v>2021</v>
      </c>
      <c r="G1999" s="103">
        <v>2023</v>
      </c>
      <c r="H1999" s="2" t="s">
        <v>297</v>
      </c>
      <c r="I1999" s="28"/>
      <c r="J1999" s="28"/>
      <c r="K1999" s="28"/>
      <c r="L1999" s="8"/>
      <c r="M1999" s="8"/>
      <c r="N1999" s="8"/>
    </row>
    <row r="2000" spans="3:14" s="52" customFormat="1" ht="20.25" customHeight="1" x14ac:dyDescent="0.25">
      <c r="C2000" s="125"/>
      <c r="D2000" s="98"/>
      <c r="E2000" s="127"/>
      <c r="F2000" s="104"/>
      <c r="G2000" s="104"/>
      <c r="H2000" s="2" t="s">
        <v>298</v>
      </c>
      <c r="I2000" s="28"/>
      <c r="J2000" s="28"/>
      <c r="K2000" s="28"/>
      <c r="L2000" s="8"/>
      <c r="M2000" s="8"/>
      <c r="N2000" s="8"/>
    </row>
    <row r="2001" spans="3:14" s="52" customFormat="1" ht="18" customHeight="1" x14ac:dyDescent="0.25">
      <c r="C2001" s="125"/>
      <c r="D2001" s="98"/>
      <c r="E2001" s="127"/>
      <c r="F2001" s="104"/>
      <c r="G2001" s="104"/>
      <c r="H2001" s="2" t="s">
        <v>299</v>
      </c>
      <c r="I2001" s="28"/>
      <c r="J2001" s="28"/>
      <c r="K2001" s="28"/>
      <c r="L2001" s="8"/>
      <c r="M2001" s="8"/>
      <c r="N2001" s="8"/>
    </row>
    <row r="2002" spans="3:14" s="52" customFormat="1" ht="14.25" customHeight="1" x14ac:dyDescent="0.25">
      <c r="C2002" s="125"/>
      <c r="D2002" s="98"/>
      <c r="E2002" s="127"/>
      <c r="F2002" s="104"/>
      <c r="G2002" s="104"/>
      <c r="H2002" s="2" t="s">
        <v>300</v>
      </c>
      <c r="I2002" s="28"/>
      <c r="J2002" s="28"/>
      <c r="K2002" s="28"/>
      <c r="L2002" s="8"/>
      <c r="M2002" s="8"/>
      <c r="N2002" s="8"/>
    </row>
    <row r="2003" spans="3:14" s="52" customFormat="1" ht="14.25" customHeight="1" x14ac:dyDescent="0.25">
      <c r="C2003" s="126"/>
      <c r="D2003" s="99"/>
      <c r="E2003" s="127"/>
      <c r="F2003" s="105"/>
      <c r="G2003" s="105"/>
      <c r="H2003" s="2" t="s">
        <v>190</v>
      </c>
      <c r="I2003" s="28"/>
      <c r="J2003" s="28"/>
      <c r="K2003" s="28"/>
      <c r="L2003" s="8"/>
      <c r="M2003" s="8"/>
      <c r="N2003" s="8"/>
    </row>
    <row r="2004" spans="3:14" s="52" customFormat="1" ht="15" customHeight="1" x14ac:dyDescent="0.25">
      <c r="C2004" s="124" t="s">
        <v>949</v>
      </c>
      <c r="D2004" s="97" t="s">
        <v>611</v>
      </c>
      <c r="E2004" s="127" t="s">
        <v>94</v>
      </c>
      <c r="F2004" s="103">
        <v>2021</v>
      </c>
      <c r="G2004" s="103">
        <v>2023</v>
      </c>
      <c r="H2004" s="2" t="s">
        <v>297</v>
      </c>
      <c r="I2004" s="28">
        <f>I2005+I2006+I2007+I2008</f>
        <v>200</v>
      </c>
      <c r="J2004" s="28">
        <f>J2005+J2006+J2007+J2008</f>
        <v>200</v>
      </c>
      <c r="K2004" s="28">
        <f>K2005+K2006+K2007+K2008</f>
        <v>200</v>
      </c>
      <c r="L2004" s="8"/>
      <c r="M2004" s="8"/>
      <c r="N2004" s="8"/>
    </row>
    <row r="2005" spans="3:14" s="52" customFormat="1" ht="15" customHeight="1" x14ac:dyDescent="0.25">
      <c r="C2005" s="125"/>
      <c r="D2005" s="98"/>
      <c r="E2005" s="127"/>
      <c r="F2005" s="104"/>
      <c r="G2005" s="104"/>
      <c r="H2005" s="2" t="s">
        <v>298</v>
      </c>
      <c r="I2005" s="28">
        <v>200</v>
      </c>
      <c r="J2005" s="28">
        <v>200</v>
      </c>
      <c r="K2005" s="28">
        <v>200</v>
      </c>
      <c r="L2005" s="8"/>
      <c r="M2005" s="8"/>
      <c r="N2005" s="8"/>
    </row>
    <row r="2006" spans="3:14" s="52" customFormat="1" ht="15" customHeight="1" x14ac:dyDescent="0.25">
      <c r="C2006" s="125"/>
      <c r="D2006" s="98"/>
      <c r="E2006" s="127"/>
      <c r="F2006" s="104"/>
      <c r="G2006" s="104"/>
      <c r="H2006" s="2" t="s">
        <v>299</v>
      </c>
      <c r="I2006" s="28">
        <v>0</v>
      </c>
      <c r="J2006" s="28">
        <v>0</v>
      </c>
      <c r="K2006" s="28">
        <v>0</v>
      </c>
      <c r="L2006" s="8"/>
      <c r="M2006" s="8"/>
      <c r="N2006" s="8"/>
    </row>
    <row r="2007" spans="3:14" s="52" customFormat="1" ht="15" customHeight="1" x14ac:dyDescent="0.25">
      <c r="C2007" s="125"/>
      <c r="D2007" s="98"/>
      <c r="E2007" s="127"/>
      <c r="F2007" s="104"/>
      <c r="G2007" s="104"/>
      <c r="H2007" s="2" t="s">
        <v>300</v>
      </c>
      <c r="I2007" s="28">
        <v>0</v>
      </c>
      <c r="J2007" s="28"/>
      <c r="K2007" s="28"/>
      <c r="L2007" s="8"/>
      <c r="M2007" s="8"/>
      <c r="N2007" s="8"/>
    </row>
    <row r="2008" spans="3:14" s="52" customFormat="1" ht="15" customHeight="1" x14ac:dyDescent="0.25">
      <c r="C2008" s="126"/>
      <c r="D2008" s="99"/>
      <c r="E2008" s="127"/>
      <c r="F2008" s="105"/>
      <c r="G2008" s="105"/>
      <c r="H2008" s="2" t="s">
        <v>190</v>
      </c>
      <c r="I2008" s="28">
        <v>0</v>
      </c>
      <c r="J2008" s="28"/>
      <c r="K2008" s="28"/>
      <c r="L2008" s="8"/>
      <c r="M2008" s="8"/>
      <c r="N2008" s="8"/>
    </row>
    <row r="2009" spans="3:14" s="52" customFormat="1" ht="15" customHeight="1" x14ac:dyDescent="0.25">
      <c r="C2009" s="124" t="s">
        <v>950</v>
      </c>
      <c r="D2009" s="97" t="s">
        <v>882</v>
      </c>
      <c r="E2009" s="127" t="s">
        <v>94</v>
      </c>
      <c r="F2009" s="103">
        <v>2021</v>
      </c>
      <c r="G2009" s="103">
        <v>2023</v>
      </c>
      <c r="H2009" s="2" t="s">
        <v>297</v>
      </c>
      <c r="I2009" s="28">
        <f>I2010+I2011+I2012+I2013</f>
        <v>2346.9</v>
      </c>
      <c r="J2009" s="28">
        <f t="shared" ref="J2009:K2009" si="197">J2010+J2011+J2012+J2013</f>
        <v>2346.9</v>
      </c>
      <c r="K2009" s="28">
        <f t="shared" si="197"/>
        <v>2346.9</v>
      </c>
      <c r="L2009" s="8"/>
      <c r="M2009" s="8"/>
      <c r="N2009" s="8"/>
    </row>
    <row r="2010" spans="3:14" s="52" customFormat="1" ht="15" customHeight="1" x14ac:dyDescent="0.25">
      <c r="C2010" s="125"/>
      <c r="D2010" s="98"/>
      <c r="E2010" s="127"/>
      <c r="F2010" s="104"/>
      <c r="G2010" s="104"/>
      <c r="H2010" s="2" t="s">
        <v>298</v>
      </c>
      <c r="I2010" s="28">
        <v>46.9</v>
      </c>
      <c r="J2010" s="28">
        <v>46.9</v>
      </c>
      <c r="K2010" s="28">
        <v>46.9</v>
      </c>
      <c r="L2010" s="8"/>
      <c r="M2010" s="8"/>
      <c r="N2010" s="8"/>
    </row>
    <row r="2011" spans="3:14" s="52" customFormat="1" ht="15" customHeight="1" x14ac:dyDescent="0.25">
      <c r="C2011" s="125"/>
      <c r="D2011" s="98"/>
      <c r="E2011" s="127"/>
      <c r="F2011" s="104"/>
      <c r="G2011" s="104"/>
      <c r="H2011" s="2" t="s">
        <v>299</v>
      </c>
      <c r="I2011" s="28">
        <v>2300</v>
      </c>
      <c r="J2011" s="28">
        <v>2300</v>
      </c>
      <c r="K2011" s="28">
        <v>2300</v>
      </c>
      <c r="L2011" s="8"/>
      <c r="M2011" s="8"/>
      <c r="N2011" s="8"/>
    </row>
    <row r="2012" spans="3:14" s="52" customFormat="1" ht="15" customHeight="1" x14ac:dyDescent="0.25">
      <c r="C2012" s="125"/>
      <c r="D2012" s="98"/>
      <c r="E2012" s="127"/>
      <c r="F2012" s="104"/>
      <c r="G2012" s="104"/>
      <c r="H2012" s="2" t="s">
        <v>300</v>
      </c>
      <c r="I2012" s="28"/>
      <c r="J2012" s="28"/>
      <c r="K2012" s="28"/>
      <c r="L2012" s="8"/>
      <c r="M2012" s="8"/>
      <c r="N2012" s="8"/>
    </row>
    <row r="2013" spans="3:14" s="52" customFormat="1" ht="15" customHeight="1" x14ac:dyDescent="0.25">
      <c r="C2013" s="126"/>
      <c r="D2013" s="99"/>
      <c r="E2013" s="127"/>
      <c r="F2013" s="105"/>
      <c r="G2013" s="105"/>
      <c r="H2013" s="2" t="s">
        <v>190</v>
      </c>
      <c r="I2013" s="28"/>
      <c r="J2013" s="28"/>
      <c r="K2013" s="28"/>
      <c r="L2013" s="8"/>
      <c r="M2013" s="8"/>
      <c r="N2013" s="8"/>
    </row>
    <row r="2014" spans="3:14" s="52" customFormat="1" ht="15" customHeight="1" x14ac:dyDescent="0.25">
      <c r="C2014" s="124" t="s">
        <v>951</v>
      </c>
      <c r="D2014" s="97" t="s">
        <v>883</v>
      </c>
      <c r="E2014" s="127" t="s">
        <v>94</v>
      </c>
      <c r="F2014" s="103">
        <v>2021</v>
      </c>
      <c r="G2014" s="103">
        <v>2023</v>
      </c>
      <c r="H2014" s="2" t="s">
        <v>297</v>
      </c>
      <c r="I2014" s="28">
        <f>I2015+I2016+I2017+I2018</f>
        <v>867.4</v>
      </c>
      <c r="J2014" s="28">
        <f t="shared" ref="J2014:K2014" si="198">J2015+J2016+J2017+J2018</f>
        <v>867.4</v>
      </c>
      <c r="K2014" s="28">
        <f t="shared" si="198"/>
        <v>867.4</v>
      </c>
      <c r="L2014" s="8"/>
      <c r="M2014" s="8"/>
      <c r="N2014" s="8"/>
    </row>
    <row r="2015" spans="3:14" s="52" customFormat="1" ht="15" customHeight="1" x14ac:dyDescent="0.25">
      <c r="C2015" s="125"/>
      <c r="D2015" s="98"/>
      <c r="E2015" s="127"/>
      <c r="F2015" s="104"/>
      <c r="G2015" s="104"/>
      <c r="H2015" s="2" t="s">
        <v>298</v>
      </c>
      <c r="I2015" s="28">
        <v>17.399999999999999</v>
      </c>
      <c r="J2015" s="28">
        <v>17.399999999999999</v>
      </c>
      <c r="K2015" s="28">
        <v>17.399999999999999</v>
      </c>
      <c r="L2015" s="8"/>
      <c r="M2015" s="8"/>
      <c r="N2015" s="8"/>
    </row>
    <row r="2016" spans="3:14" s="52" customFormat="1" ht="15" customHeight="1" x14ac:dyDescent="0.25">
      <c r="C2016" s="125"/>
      <c r="D2016" s="98"/>
      <c r="E2016" s="127"/>
      <c r="F2016" s="104"/>
      <c r="G2016" s="104"/>
      <c r="H2016" s="2" t="s">
        <v>299</v>
      </c>
      <c r="I2016" s="28">
        <v>850</v>
      </c>
      <c r="J2016" s="28">
        <v>850</v>
      </c>
      <c r="K2016" s="28">
        <v>850</v>
      </c>
      <c r="L2016" s="8"/>
      <c r="M2016" s="8"/>
      <c r="N2016" s="8"/>
    </row>
    <row r="2017" spans="1:14" s="52" customFormat="1" ht="15" customHeight="1" x14ac:dyDescent="0.25">
      <c r="C2017" s="125"/>
      <c r="D2017" s="98"/>
      <c r="E2017" s="127"/>
      <c r="F2017" s="104"/>
      <c r="G2017" s="104"/>
      <c r="H2017" s="2" t="s">
        <v>300</v>
      </c>
      <c r="I2017" s="28"/>
      <c r="J2017" s="28"/>
      <c r="K2017" s="28"/>
      <c r="L2017" s="8"/>
      <c r="M2017" s="8"/>
      <c r="N2017" s="8"/>
    </row>
    <row r="2018" spans="1:14" s="52" customFormat="1" ht="15" customHeight="1" x14ac:dyDescent="0.25">
      <c r="C2018" s="126"/>
      <c r="D2018" s="99"/>
      <c r="E2018" s="127"/>
      <c r="F2018" s="105"/>
      <c r="G2018" s="105"/>
      <c r="H2018" s="2" t="s">
        <v>190</v>
      </c>
      <c r="I2018" s="28"/>
      <c r="J2018" s="28"/>
      <c r="K2018" s="28"/>
      <c r="L2018" s="8"/>
      <c r="M2018" s="8"/>
      <c r="N2018" s="8"/>
    </row>
    <row r="2019" spans="1:14" s="52" customFormat="1" ht="18" customHeight="1" x14ac:dyDescent="0.25">
      <c r="C2019" s="122" t="s">
        <v>122</v>
      </c>
      <c r="D2019" s="110" t="s">
        <v>123</v>
      </c>
      <c r="E2019" s="123" t="s">
        <v>224</v>
      </c>
      <c r="F2019" s="116">
        <v>2021</v>
      </c>
      <c r="G2019" s="116">
        <v>2023</v>
      </c>
      <c r="H2019" s="17" t="s">
        <v>297</v>
      </c>
      <c r="I2019" s="32">
        <f>I2020+I2021+I2022+I2023</f>
        <v>9420.4999999999982</v>
      </c>
      <c r="J2019" s="32">
        <f>J2020+J2021+J2022+J2023</f>
        <v>10000</v>
      </c>
      <c r="K2019" s="32">
        <f>K2020+K2021+K2022+K2023</f>
        <v>10000</v>
      </c>
      <c r="L2019" s="8"/>
      <c r="M2019" s="8"/>
      <c r="N2019" s="8"/>
    </row>
    <row r="2020" spans="1:14" s="52" customFormat="1" ht="18.75" customHeight="1" x14ac:dyDescent="0.25">
      <c r="C2020" s="122"/>
      <c r="D2020" s="111"/>
      <c r="E2020" s="123"/>
      <c r="F2020" s="117"/>
      <c r="G2020" s="117"/>
      <c r="H2020" s="17" t="s">
        <v>298</v>
      </c>
      <c r="I2020" s="32">
        <f>I2025</f>
        <v>9420.4999999999982</v>
      </c>
      <c r="J2020" s="32">
        <f>J2025</f>
        <v>10000</v>
      </c>
      <c r="K2020" s="32">
        <f>K2025</f>
        <v>10000</v>
      </c>
      <c r="L2020" s="8"/>
      <c r="M2020" s="8"/>
      <c r="N2020" s="8"/>
    </row>
    <row r="2021" spans="1:14" s="52" customFormat="1" ht="18.75" customHeight="1" x14ac:dyDescent="0.25">
      <c r="C2021" s="122"/>
      <c r="D2021" s="111"/>
      <c r="E2021" s="123"/>
      <c r="F2021" s="117"/>
      <c r="G2021" s="117"/>
      <c r="H2021" s="17" t="s">
        <v>299</v>
      </c>
      <c r="I2021" s="32">
        <v>0</v>
      </c>
      <c r="J2021" s="32">
        <v>0</v>
      </c>
      <c r="K2021" s="32">
        <v>0</v>
      </c>
      <c r="L2021" s="8"/>
      <c r="M2021" s="8"/>
      <c r="N2021" s="8"/>
    </row>
    <row r="2022" spans="1:14" s="52" customFormat="1" ht="17.25" customHeight="1" x14ac:dyDescent="0.25">
      <c r="C2022" s="122"/>
      <c r="D2022" s="111"/>
      <c r="E2022" s="123"/>
      <c r="F2022" s="117"/>
      <c r="G2022" s="117"/>
      <c r="H2022" s="17" t="s">
        <v>300</v>
      </c>
      <c r="I2022" s="32">
        <v>0</v>
      </c>
      <c r="J2022" s="32">
        <v>0</v>
      </c>
      <c r="K2022" s="32">
        <v>0</v>
      </c>
      <c r="L2022" s="8"/>
      <c r="M2022" s="8"/>
      <c r="N2022" s="8"/>
    </row>
    <row r="2023" spans="1:14" s="52" customFormat="1" ht="18" customHeight="1" x14ac:dyDescent="0.25">
      <c r="C2023" s="122"/>
      <c r="D2023" s="112"/>
      <c r="E2023" s="123"/>
      <c r="F2023" s="118"/>
      <c r="G2023" s="118"/>
      <c r="H2023" s="17" t="s">
        <v>190</v>
      </c>
      <c r="I2023" s="32">
        <v>0</v>
      </c>
      <c r="J2023" s="32">
        <v>0</v>
      </c>
      <c r="K2023" s="32">
        <v>0</v>
      </c>
      <c r="L2023" s="8"/>
      <c r="M2023" s="8"/>
      <c r="N2023" s="8"/>
    </row>
    <row r="2024" spans="1:14" s="52" customFormat="1" ht="15.75" customHeight="1" x14ac:dyDescent="0.25">
      <c r="A2024" s="12"/>
      <c r="B2024" s="12"/>
      <c r="C2024" s="81" t="s">
        <v>124</v>
      </c>
      <c r="D2024" s="97" t="s">
        <v>37</v>
      </c>
      <c r="E2024" s="109" t="s">
        <v>224</v>
      </c>
      <c r="F2024" s="84">
        <v>2021</v>
      </c>
      <c r="G2024" s="84">
        <v>2023</v>
      </c>
      <c r="H2024" s="2" t="s">
        <v>297</v>
      </c>
      <c r="I2024" s="28">
        <f>I2025+I2026+I2027+I2028</f>
        <v>9420.4999999999982</v>
      </c>
      <c r="J2024" s="28">
        <f>J2025+J2026+J2027+J2028</f>
        <v>10000</v>
      </c>
      <c r="K2024" s="28">
        <f>K2025+K2026+K2027+K2028</f>
        <v>10000</v>
      </c>
      <c r="L2024" s="8"/>
      <c r="M2024" s="8"/>
      <c r="N2024" s="8"/>
    </row>
    <row r="2025" spans="1:14" s="52" customFormat="1" ht="15.75" customHeight="1" x14ac:dyDescent="0.25">
      <c r="A2025" s="8"/>
      <c r="B2025" s="8"/>
      <c r="C2025" s="81"/>
      <c r="D2025" s="98"/>
      <c r="E2025" s="109"/>
      <c r="F2025" s="85"/>
      <c r="G2025" s="85"/>
      <c r="H2025" s="2" t="s">
        <v>298</v>
      </c>
      <c r="I2025" s="28">
        <f>I2030+I2035+I2040+I2045+I2050+I2055+I2060+I2065+I2070+I2075+I2080+I2085+I2090</f>
        <v>9420.4999999999982</v>
      </c>
      <c r="J2025" s="28">
        <f t="shared" ref="J2025:K2025" si="199">J2030+J2035+J2040+J2045+J2050+J2055+J2060+J2065+J2070+J2075+J2080+J2085+J2090</f>
        <v>10000</v>
      </c>
      <c r="K2025" s="28">
        <f t="shared" si="199"/>
        <v>10000</v>
      </c>
      <c r="L2025" s="8"/>
      <c r="M2025" s="8"/>
      <c r="N2025" s="8"/>
    </row>
    <row r="2026" spans="1:14" s="52" customFormat="1" ht="17.25" customHeight="1" x14ac:dyDescent="0.25">
      <c r="A2026" s="8"/>
      <c r="B2026" s="8"/>
      <c r="C2026" s="81"/>
      <c r="D2026" s="98"/>
      <c r="E2026" s="109"/>
      <c r="F2026" s="85"/>
      <c r="G2026" s="85"/>
      <c r="H2026" s="2" t="s">
        <v>299</v>
      </c>
      <c r="I2026" s="28">
        <v>0</v>
      </c>
      <c r="J2026" s="28">
        <v>0</v>
      </c>
      <c r="K2026" s="28">
        <v>0</v>
      </c>
      <c r="L2026" s="8"/>
      <c r="M2026" s="8"/>
      <c r="N2026" s="8"/>
    </row>
    <row r="2027" spans="1:14" s="52" customFormat="1" ht="15" customHeight="1" x14ac:dyDescent="0.25">
      <c r="A2027" s="8"/>
      <c r="B2027" s="8"/>
      <c r="C2027" s="81"/>
      <c r="D2027" s="98"/>
      <c r="E2027" s="109"/>
      <c r="F2027" s="85"/>
      <c r="G2027" s="85"/>
      <c r="H2027" s="2" t="s">
        <v>300</v>
      </c>
      <c r="I2027" s="28">
        <v>0</v>
      </c>
      <c r="J2027" s="28">
        <v>0</v>
      </c>
      <c r="K2027" s="28">
        <v>0</v>
      </c>
      <c r="L2027" s="8"/>
      <c r="M2027" s="8"/>
      <c r="N2027" s="8"/>
    </row>
    <row r="2028" spans="1:14" s="52" customFormat="1" ht="33.75" customHeight="1" x14ac:dyDescent="0.25">
      <c r="A2028" s="8"/>
      <c r="B2028" s="8"/>
      <c r="C2028" s="81"/>
      <c r="D2028" s="99"/>
      <c r="E2028" s="109"/>
      <c r="F2028" s="86"/>
      <c r="G2028" s="86"/>
      <c r="H2028" s="2" t="s">
        <v>190</v>
      </c>
      <c r="I2028" s="28">
        <v>0</v>
      </c>
      <c r="J2028" s="28">
        <v>0</v>
      </c>
      <c r="K2028" s="28">
        <v>0</v>
      </c>
      <c r="L2028" s="8"/>
      <c r="M2028" s="8"/>
      <c r="N2028" s="8"/>
    </row>
    <row r="2029" spans="1:14" s="52" customFormat="1" ht="15.75" customHeight="1" x14ac:dyDescent="0.25">
      <c r="A2029" s="8"/>
      <c r="B2029" s="8"/>
      <c r="C2029" s="81" t="s">
        <v>125</v>
      </c>
      <c r="D2029" s="97" t="s">
        <v>126</v>
      </c>
      <c r="E2029" s="83" t="s">
        <v>924</v>
      </c>
      <c r="F2029" s="84">
        <v>2021</v>
      </c>
      <c r="G2029" s="84">
        <v>2023</v>
      </c>
      <c r="H2029" s="2" t="s">
        <v>297</v>
      </c>
      <c r="I2029" s="28">
        <f>I2030</f>
        <v>1278.0999999999999</v>
      </c>
      <c r="J2029" s="28">
        <f>J2030</f>
        <v>1100</v>
      </c>
      <c r="K2029" s="28">
        <f>K2030</f>
        <v>1100</v>
      </c>
      <c r="L2029" s="8"/>
      <c r="M2029" s="8"/>
      <c r="N2029" s="8"/>
    </row>
    <row r="2030" spans="1:14" s="52" customFormat="1" ht="15" customHeight="1" x14ac:dyDescent="0.25">
      <c r="A2030" s="8"/>
      <c r="B2030" s="8"/>
      <c r="C2030" s="81"/>
      <c r="D2030" s="98"/>
      <c r="E2030" s="83"/>
      <c r="F2030" s="85"/>
      <c r="G2030" s="85"/>
      <c r="H2030" s="2" t="s">
        <v>298</v>
      </c>
      <c r="I2030" s="28">
        <v>1278.0999999999999</v>
      </c>
      <c r="J2030" s="28">
        <v>1100</v>
      </c>
      <c r="K2030" s="28">
        <v>1100</v>
      </c>
      <c r="L2030" s="8"/>
      <c r="M2030" s="8"/>
      <c r="N2030" s="8"/>
    </row>
    <row r="2031" spans="1:14" s="52" customFormat="1" ht="22.5" customHeight="1" x14ac:dyDescent="0.25">
      <c r="A2031" s="8"/>
      <c r="B2031" s="8"/>
      <c r="C2031" s="81"/>
      <c r="D2031" s="98"/>
      <c r="E2031" s="83"/>
      <c r="F2031" s="85"/>
      <c r="G2031" s="85"/>
      <c r="H2031" s="2" t="s">
        <v>299</v>
      </c>
      <c r="I2031" s="28">
        <v>0</v>
      </c>
      <c r="J2031" s="28">
        <v>0</v>
      </c>
      <c r="K2031" s="28">
        <v>0</v>
      </c>
      <c r="L2031" s="8"/>
      <c r="M2031" s="8"/>
      <c r="N2031" s="8"/>
    </row>
    <row r="2032" spans="1:14" s="52" customFormat="1" ht="20.25" customHeight="1" x14ac:dyDescent="0.25">
      <c r="A2032" s="8"/>
      <c r="B2032" s="8"/>
      <c r="C2032" s="81"/>
      <c r="D2032" s="98"/>
      <c r="E2032" s="83"/>
      <c r="F2032" s="85"/>
      <c r="G2032" s="85"/>
      <c r="H2032" s="2" t="s">
        <v>300</v>
      </c>
      <c r="I2032" s="28">
        <v>0</v>
      </c>
      <c r="J2032" s="28">
        <v>0</v>
      </c>
      <c r="K2032" s="28">
        <v>0</v>
      </c>
      <c r="L2032" s="8"/>
      <c r="M2032" s="8"/>
      <c r="N2032" s="8"/>
    </row>
    <row r="2033" spans="1:14" s="52" customFormat="1" ht="166.5" customHeight="1" x14ac:dyDescent="0.25">
      <c r="A2033" s="8"/>
      <c r="B2033" s="8"/>
      <c r="C2033" s="81"/>
      <c r="D2033" s="99"/>
      <c r="E2033" s="83"/>
      <c r="F2033" s="86"/>
      <c r="G2033" s="86"/>
      <c r="H2033" s="2" t="s">
        <v>190</v>
      </c>
      <c r="I2033" s="28">
        <v>0</v>
      </c>
      <c r="J2033" s="28">
        <v>0</v>
      </c>
      <c r="K2033" s="28">
        <v>0</v>
      </c>
      <c r="L2033" s="8"/>
      <c r="M2033" s="8"/>
      <c r="N2033" s="8"/>
    </row>
    <row r="2034" spans="1:14" s="52" customFormat="1" ht="15.75" customHeight="1" x14ac:dyDescent="0.25">
      <c r="A2034" s="8"/>
      <c r="B2034" s="8"/>
      <c r="C2034" s="81" t="s">
        <v>127</v>
      </c>
      <c r="D2034" s="97" t="s">
        <v>417</v>
      </c>
      <c r="E2034" s="83" t="s">
        <v>418</v>
      </c>
      <c r="F2034" s="84">
        <v>2021</v>
      </c>
      <c r="G2034" s="84">
        <v>2023</v>
      </c>
      <c r="H2034" s="2" t="s">
        <v>297</v>
      </c>
      <c r="I2034" s="28">
        <f>I2035</f>
        <v>0</v>
      </c>
      <c r="J2034" s="28">
        <f t="shared" ref="J2034:K2034" si="200">J2035</f>
        <v>200</v>
      </c>
      <c r="K2034" s="28">
        <f t="shared" si="200"/>
        <v>200</v>
      </c>
      <c r="L2034" s="8"/>
      <c r="M2034" s="8"/>
      <c r="N2034" s="8"/>
    </row>
    <row r="2035" spans="1:14" s="52" customFormat="1" ht="17.25" customHeight="1" x14ac:dyDescent="0.25">
      <c r="A2035" s="8"/>
      <c r="B2035" s="8"/>
      <c r="C2035" s="81"/>
      <c r="D2035" s="98"/>
      <c r="E2035" s="83"/>
      <c r="F2035" s="85"/>
      <c r="G2035" s="85"/>
      <c r="H2035" s="2" t="s">
        <v>298</v>
      </c>
      <c r="I2035" s="28">
        <v>0</v>
      </c>
      <c r="J2035" s="28">
        <v>200</v>
      </c>
      <c r="K2035" s="28">
        <v>200</v>
      </c>
      <c r="L2035" s="8"/>
      <c r="M2035" s="8"/>
      <c r="N2035" s="8"/>
    </row>
    <row r="2036" spans="1:14" s="52" customFormat="1" ht="18" customHeight="1" x14ac:dyDescent="0.25">
      <c r="A2036" s="8"/>
      <c r="B2036" s="8"/>
      <c r="C2036" s="81"/>
      <c r="D2036" s="98"/>
      <c r="E2036" s="83"/>
      <c r="F2036" s="85"/>
      <c r="G2036" s="85"/>
      <c r="H2036" s="2" t="s">
        <v>299</v>
      </c>
      <c r="I2036" s="28">
        <v>0</v>
      </c>
      <c r="J2036" s="28">
        <v>0</v>
      </c>
      <c r="K2036" s="28">
        <v>0</v>
      </c>
      <c r="L2036" s="8"/>
      <c r="M2036" s="8"/>
      <c r="N2036" s="8"/>
    </row>
    <row r="2037" spans="1:14" s="52" customFormat="1" ht="16.5" customHeight="1" x14ac:dyDescent="0.25">
      <c r="A2037" s="8"/>
      <c r="B2037" s="8"/>
      <c r="C2037" s="81"/>
      <c r="D2037" s="98"/>
      <c r="E2037" s="83"/>
      <c r="F2037" s="85"/>
      <c r="G2037" s="85"/>
      <c r="H2037" s="2" t="s">
        <v>300</v>
      </c>
      <c r="I2037" s="28">
        <v>0</v>
      </c>
      <c r="J2037" s="28">
        <v>0</v>
      </c>
      <c r="K2037" s="28">
        <v>0</v>
      </c>
      <c r="L2037" s="8"/>
      <c r="M2037" s="8"/>
      <c r="N2037" s="8"/>
    </row>
    <row r="2038" spans="1:14" s="52" customFormat="1" ht="33" customHeight="1" x14ac:dyDescent="0.25">
      <c r="A2038" s="8"/>
      <c r="B2038" s="8"/>
      <c r="C2038" s="81"/>
      <c r="D2038" s="99"/>
      <c r="E2038" s="83"/>
      <c r="F2038" s="86"/>
      <c r="G2038" s="86"/>
      <c r="H2038" s="2" t="s">
        <v>190</v>
      </c>
      <c r="I2038" s="28">
        <v>0</v>
      </c>
      <c r="J2038" s="28">
        <v>0</v>
      </c>
      <c r="K2038" s="28">
        <v>0</v>
      </c>
      <c r="L2038" s="8"/>
      <c r="M2038" s="8"/>
      <c r="N2038" s="8"/>
    </row>
    <row r="2039" spans="1:14" s="52" customFormat="1" ht="38.25" customHeight="1" x14ac:dyDescent="0.25">
      <c r="A2039" s="8"/>
      <c r="B2039" s="8"/>
      <c r="C2039" s="81" t="s">
        <v>128</v>
      </c>
      <c r="D2039" s="97" t="s">
        <v>837</v>
      </c>
      <c r="E2039" s="121" t="s">
        <v>838</v>
      </c>
      <c r="F2039" s="84">
        <v>2021</v>
      </c>
      <c r="G2039" s="84">
        <v>2023</v>
      </c>
      <c r="H2039" s="2" t="s">
        <v>297</v>
      </c>
      <c r="I2039" s="28">
        <f>I2040</f>
        <v>221.5</v>
      </c>
      <c r="J2039" s="28">
        <f t="shared" ref="J2039:K2039" si="201">J2040</f>
        <v>850</v>
      </c>
      <c r="K2039" s="28">
        <f t="shared" si="201"/>
        <v>900</v>
      </c>
      <c r="L2039" s="8"/>
      <c r="M2039" s="8"/>
      <c r="N2039" s="8"/>
    </row>
    <row r="2040" spans="1:14" s="52" customFormat="1" ht="22.5" customHeight="1" x14ac:dyDescent="0.25">
      <c r="A2040" s="8"/>
      <c r="B2040" s="8"/>
      <c r="C2040" s="81"/>
      <c r="D2040" s="98"/>
      <c r="E2040" s="121"/>
      <c r="F2040" s="85"/>
      <c r="G2040" s="85"/>
      <c r="H2040" s="2" t="s">
        <v>298</v>
      </c>
      <c r="I2040" s="28">
        <v>221.5</v>
      </c>
      <c r="J2040" s="28">
        <v>850</v>
      </c>
      <c r="K2040" s="28">
        <v>900</v>
      </c>
      <c r="L2040" s="8"/>
      <c r="M2040" s="8"/>
      <c r="N2040" s="8"/>
    </row>
    <row r="2041" spans="1:14" s="52" customFormat="1" ht="19.5" customHeight="1" x14ac:dyDescent="0.25">
      <c r="A2041" s="8"/>
      <c r="B2041" s="8"/>
      <c r="C2041" s="81"/>
      <c r="D2041" s="98"/>
      <c r="E2041" s="121"/>
      <c r="F2041" s="85"/>
      <c r="G2041" s="85"/>
      <c r="H2041" s="2" t="s">
        <v>299</v>
      </c>
      <c r="I2041" s="28">
        <v>0</v>
      </c>
      <c r="J2041" s="28">
        <v>0</v>
      </c>
      <c r="K2041" s="28">
        <v>0</v>
      </c>
      <c r="L2041" s="8"/>
      <c r="M2041" s="8"/>
      <c r="N2041" s="8"/>
    </row>
    <row r="2042" spans="1:14" s="52" customFormat="1" ht="18.75" customHeight="1" x14ac:dyDescent="0.25">
      <c r="A2042" s="8"/>
      <c r="B2042" s="8"/>
      <c r="C2042" s="81"/>
      <c r="D2042" s="98"/>
      <c r="E2042" s="121"/>
      <c r="F2042" s="85"/>
      <c r="G2042" s="85"/>
      <c r="H2042" s="2" t="s">
        <v>300</v>
      </c>
      <c r="I2042" s="28">
        <v>0</v>
      </c>
      <c r="J2042" s="28">
        <v>0</v>
      </c>
      <c r="K2042" s="28">
        <v>0</v>
      </c>
      <c r="L2042" s="8"/>
      <c r="M2042" s="8"/>
      <c r="N2042" s="8"/>
    </row>
    <row r="2043" spans="1:14" s="52" customFormat="1" ht="20.25" customHeight="1" x14ac:dyDescent="0.25">
      <c r="A2043" s="8"/>
      <c r="B2043" s="8"/>
      <c r="C2043" s="81"/>
      <c r="D2043" s="99"/>
      <c r="E2043" s="121"/>
      <c r="F2043" s="86"/>
      <c r="G2043" s="86"/>
      <c r="H2043" s="2" t="s">
        <v>190</v>
      </c>
      <c r="I2043" s="28">
        <v>0</v>
      </c>
      <c r="J2043" s="28">
        <v>0</v>
      </c>
      <c r="K2043" s="28">
        <v>0</v>
      </c>
      <c r="L2043" s="8"/>
      <c r="M2043" s="8"/>
      <c r="N2043" s="8"/>
    </row>
    <row r="2044" spans="1:14" s="52" customFormat="1" ht="15" customHeight="1" x14ac:dyDescent="0.25">
      <c r="A2044" s="8"/>
      <c r="B2044" s="8"/>
      <c r="C2044" s="81" t="s">
        <v>129</v>
      </c>
      <c r="D2044" s="97" t="s">
        <v>839</v>
      </c>
      <c r="E2044" s="83" t="s">
        <v>925</v>
      </c>
      <c r="F2044" s="84">
        <v>2021</v>
      </c>
      <c r="G2044" s="84">
        <v>2023</v>
      </c>
      <c r="H2044" s="2" t="s">
        <v>297</v>
      </c>
      <c r="I2044" s="28">
        <f>I2045</f>
        <v>150</v>
      </c>
      <c r="J2044" s="28">
        <f t="shared" ref="J2044:K2044" si="202">J2045</f>
        <v>650</v>
      </c>
      <c r="K2044" s="28">
        <f t="shared" si="202"/>
        <v>700</v>
      </c>
      <c r="L2044" s="8"/>
      <c r="M2044" s="8"/>
      <c r="N2044" s="8"/>
    </row>
    <row r="2045" spans="1:14" s="52" customFormat="1" ht="30.75" customHeight="1" x14ac:dyDescent="0.25">
      <c r="A2045" s="8"/>
      <c r="B2045" s="8"/>
      <c r="C2045" s="81"/>
      <c r="D2045" s="98"/>
      <c r="E2045" s="83"/>
      <c r="F2045" s="85"/>
      <c r="G2045" s="85"/>
      <c r="H2045" s="2" t="s">
        <v>298</v>
      </c>
      <c r="I2045" s="28">
        <v>150</v>
      </c>
      <c r="J2045" s="28">
        <v>650</v>
      </c>
      <c r="K2045" s="28">
        <v>700</v>
      </c>
      <c r="L2045" s="8"/>
      <c r="M2045" s="8"/>
      <c r="N2045" s="8"/>
    </row>
    <row r="2046" spans="1:14" s="52" customFormat="1" ht="45.75" customHeight="1" x14ac:dyDescent="0.25">
      <c r="A2046" s="8"/>
      <c r="B2046" s="8"/>
      <c r="C2046" s="81"/>
      <c r="D2046" s="98"/>
      <c r="E2046" s="83"/>
      <c r="F2046" s="85"/>
      <c r="G2046" s="85"/>
      <c r="H2046" s="2" t="s">
        <v>299</v>
      </c>
      <c r="I2046" s="28">
        <v>0</v>
      </c>
      <c r="J2046" s="28">
        <v>0</v>
      </c>
      <c r="K2046" s="28">
        <v>0</v>
      </c>
      <c r="L2046" s="8"/>
      <c r="M2046" s="8"/>
      <c r="N2046" s="8"/>
    </row>
    <row r="2047" spans="1:14" s="52" customFormat="1" ht="53.25" customHeight="1" x14ac:dyDescent="0.25">
      <c r="A2047" s="8"/>
      <c r="B2047" s="8"/>
      <c r="C2047" s="81"/>
      <c r="D2047" s="98"/>
      <c r="E2047" s="83"/>
      <c r="F2047" s="85"/>
      <c r="G2047" s="85"/>
      <c r="H2047" s="2" t="s">
        <v>300</v>
      </c>
      <c r="I2047" s="28">
        <v>0</v>
      </c>
      <c r="J2047" s="28">
        <v>0</v>
      </c>
      <c r="K2047" s="28">
        <v>0</v>
      </c>
      <c r="L2047" s="8"/>
      <c r="M2047" s="8"/>
      <c r="N2047" s="8"/>
    </row>
    <row r="2048" spans="1:14" s="52" customFormat="1" ht="84.75" customHeight="1" x14ac:dyDescent="0.25">
      <c r="A2048" s="8"/>
      <c r="B2048" s="8"/>
      <c r="C2048" s="81"/>
      <c r="D2048" s="99"/>
      <c r="E2048" s="83"/>
      <c r="F2048" s="86"/>
      <c r="G2048" s="86"/>
      <c r="H2048" s="2" t="s">
        <v>190</v>
      </c>
      <c r="I2048" s="28">
        <v>0</v>
      </c>
      <c r="J2048" s="28">
        <v>0</v>
      </c>
      <c r="K2048" s="28">
        <v>0</v>
      </c>
      <c r="L2048" s="8"/>
      <c r="M2048" s="8"/>
      <c r="N2048" s="8"/>
    </row>
    <row r="2049" spans="1:14" s="52" customFormat="1" x14ac:dyDescent="0.25">
      <c r="A2049" s="24"/>
      <c r="B2049" s="24"/>
      <c r="C2049" s="81" t="s">
        <v>130</v>
      </c>
      <c r="D2049" s="97" t="s">
        <v>840</v>
      </c>
      <c r="E2049" s="83" t="s">
        <v>926</v>
      </c>
      <c r="F2049" s="84">
        <v>2021</v>
      </c>
      <c r="G2049" s="84">
        <v>2023</v>
      </c>
      <c r="H2049" s="2" t="s">
        <v>297</v>
      </c>
      <c r="I2049" s="28">
        <f>I2050</f>
        <v>5821.4</v>
      </c>
      <c r="J2049" s="28">
        <f t="shared" ref="J2049:K2049" si="203">J2050</f>
        <v>1000</v>
      </c>
      <c r="K2049" s="28">
        <f t="shared" si="203"/>
        <v>1000</v>
      </c>
      <c r="L2049" s="8"/>
      <c r="M2049" s="8"/>
      <c r="N2049" s="8"/>
    </row>
    <row r="2050" spans="1:14" s="52" customFormat="1" x14ac:dyDescent="0.25">
      <c r="A2050" s="24"/>
      <c r="B2050" s="24"/>
      <c r="C2050" s="81"/>
      <c r="D2050" s="98"/>
      <c r="E2050" s="83"/>
      <c r="F2050" s="85"/>
      <c r="G2050" s="85"/>
      <c r="H2050" s="2" t="s">
        <v>298</v>
      </c>
      <c r="I2050" s="28">
        <v>5821.4</v>
      </c>
      <c r="J2050" s="28">
        <v>1000</v>
      </c>
      <c r="K2050" s="28">
        <v>1000</v>
      </c>
      <c r="L2050" s="8"/>
      <c r="M2050" s="8"/>
      <c r="N2050" s="8"/>
    </row>
    <row r="2051" spans="1:14" s="52" customFormat="1" x14ac:dyDescent="0.25">
      <c r="A2051" s="24"/>
      <c r="B2051" s="24"/>
      <c r="C2051" s="81"/>
      <c r="D2051" s="98"/>
      <c r="E2051" s="83"/>
      <c r="F2051" s="85"/>
      <c r="G2051" s="85"/>
      <c r="H2051" s="2" t="s">
        <v>299</v>
      </c>
      <c r="I2051" s="28">
        <v>0</v>
      </c>
      <c r="J2051" s="28">
        <v>0</v>
      </c>
      <c r="K2051" s="28">
        <v>0</v>
      </c>
      <c r="L2051" s="8"/>
      <c r="M2051" s="8"/>
      <c r="N2051" s="8"/>
    </row>
    <row r="2052" spans="1:14" s="52" customFormat="1" x14ac:dyDescent="0.25">
      <c r="A2052" s="24"/>
      <c r="B2052" s="24"/>
      <c r="C2052" s="81"/>
      <c r="D2052" s="98"/>
      <c r="E2052" s="83"/>
      <c r="F2052" s="85"/>
      <c r="G2052" s="85"/>
      <c r="H2052" s="2" t="s">
        <v>300</v>
      </c>
      <c r="I2052" s="28">
        <v>0</v>
      </c>
      <c r="J2052" s="28">
        <v>0</v>
      </c>
      <c r="K2052" s="28">
        <v>0</v>
      </c>
      <c r="L2052" s="8"/>
      <c r="M2052" s="8"/>
      <c r="N2052" s="8"/>
    </row>
    <row r="2053" spans="1:14" s="52" customFormat="1" ht="127.5" customHeight="1" x14ac:dyDescent="0.25">
      <c r="A2053" s="24"/>
      <c r="B2053" s="24"/>
      <c r="C2053" s="81"/>
      <c r="D2053" s="99"/>
      <c r="E2053" s="83"/>
      <c r="F2053" s="86"/>
      <c r="G2053" s="86"/>
      <c r="H2053" s="2" t="s">
        <v>190</v>
      </c>
      <c r="I2053" s="28">
        <v>0</v>
      </c>
      <c r="J2053" s="28">
        <v>0</v>
      </c>
      <c r="K2053" s="28">
        <v>0</v>
      </c>
      <c r="L2053" s="8"/>
      <c r="M2053" s="8"/>
      <c r="N2053" s="8"/>
    </row>
    <row r="2054" spans="1:14" s="52" customFormat="1" ht="15" customHeight="1" x14ac:dyDescent="0.25">
      <c r="A2054" s="24"/>
      <c r="B2054" s="24"/>
      <c r="C2054" s="81" t="s">
        <v>131</v>
      </c>
      <c r="D2054" s="97" t="s">
        <v>841</v>
      </c>
      <c r="E2054" s="83" t="s">
        <v>849</v>
      </c>
      <c r="F2054" s="84">
        <v>2021</v>
      </c>
      <c r="G2054" s="84">
        <v>2023</v>
      </c>
      <c r="H2054" s="2" t="s">
        <v>297</v>
      </c>
      <c r="I2054" s="28">
        <f>I2055</f>
        <v>927.9</v>
      </c>
      <c r="J2054" s="28">
        <f>J2055</f>
        <v>2500</v>
      </c>
      <c r="K2054" s="28">
        <f>K2055</f>
        <v>2250</v>
      </c>
      <c r="L2054" s="8"/>
      <c r="M2054" s="8"/>
      <c r="N2054" s="8"/>
    </row>
    <row r="2055" spans="1:14" s="52" customFormat="1" x14ac:dyDescent="0.25">
      <c r="A2055" s="24"/>
      <c r="B2055" s="24"/>
      <c r="C2055" s="81"/>
      <c r="D2055" s="98"/>
      <c r="E2055" s="83"/>
      <c r="F2055" s="85"/>
      <c r="G2055" s="85"/>
      <c r="H2055" s="2" t="s">
        <v>298</v>
      </c>
      <c r="I2055" s="28">
        <v>927.9</v>
      </c>
      <c r="J2055" s="28">
        <v>2500</v>
      </c>
      <c r="K2055" s="28">
        <v>2250</v>
      </c>
      <c r="L2055" s="8"/>
      <c r="M2055" s="8"/>
      <c r="N2055" s="8"/>
    </row>
    <row r="2056" spans="1:14" s="52" customFormat="1" x14ac:dyDescent="0.25">
      <c r="A2056" s="24"/>
      <c r="B2056" s="24"/>
      <c r="C2056" s="81"/>
      <c r="D2056" s="98"/>
      <c r="E2056" s="83"/>
      <c r="F2056" s="85"/>
      <c r="G2056" s="85"/>
      <c r="H2056" s="2" t="s">
        <v>299</v>
      </c>
      <c r="I2056" s="28">
        <v>0</v>
      </c>
      <c r="J2056" s="28">
        <v>0</v>
      </c>
      <c r="K2056" s="28">
        <v>0</v>
      </c>
      <c r="L2056" s="8"/>
      <c r="M2056" s="8"/>
      <c r="N2056" s="8"/>
    </row>
    <row r="2057" spans="1:14" s="52" customFormat="1" ht="20.25" customHeight="1" x14ac:dyDescent="0.25">
      <c r="A2057" s="24"/>
      <c r="B2057" s="24"/>
      <c r="C2057" s="81"/>
      <c r="D2057" s="98"/>
      <c r="E2057" s="83"/>
      <c r="F2057" s="85"/>
      <c r="G2057" s="85"/>
      <c r="H2057" s="2" t="s">
        <v>300</v>
      </c>
      <c r="I2057" s="28">
        <v>0</v>
      </c>
      <c r="J2057" s="28">
        <v>0</v>
      </c>
      <c r="K2057" s="28">
        <v>0</v>
      </c>
      <c r="L2057" s="8"/>
      <c r="M2057" s="8"/>
      <c r="N2057" s="8"/>
    </row>
    <row r="2058" spans="1:14" s="52" customFormat="1" ht="163.5" customHeight="1" x14ac:dyDescent="0.25">
      <c r="A2058" s="24"/>
      <c r="B2058" s="24"/>
      <c r="C2058" s="81"/>
      <c r="D2058" s="99"/>
      <c r="E2058" s="83"/>
      <c r="F2058" s="86"/>
      <c r="G2058" s="86"/>
      <c r="H2058" s="2" t="s">
        <v>190</v>
      </c>
      <c r="I2058" s="28">
        <v>0</v>
      </c>
      <c r="J2058" s="28">
        <v>0</v>
      </c>
      <c r="K2058" s="28">
        <v>0</v>
      </c>
      <c r="L2058" s="8"/>
      <c r="M2058" s="8"/>
      <c r="N2058" s="8"/>
    </row>
    <row r="2059" spans="1:14" s="52" customFormat="1" ht="18.75" customHeight="1" x14ac:dyDescent="0.25">
      <c r="A2059" s="24"/>
      <c r="B2059" s="24"/>
      <c r="C2059" s="81" t="s">
        <v>132</v>
      </c>
      <c r="D2059" s="97" t="s">
        <v>842</v>
      </c>
      <c r="E2059" s="83" t="s">
        <v>850</v>
      </c>
      <c r="F2059" s="84">
        <v>2021</v>
      </c>
      <c r="G2059" s="84">
        <v>2023</v>
      </c>
      <c r="H2059" s="2" t="s">
        <v>297</v>
      </c>
      <c r="I2059" s="28">
        <f>I2060</f>
        <v>0</v>
      </c>
      <c r="J2059" s="28">
        <f t="shared" ref="J2059:K2059" si="204">J2060</f>
        <v>250</v>
      </c>
      <c r="K2059" s="28">
        <f t="shared" si="204"/>
        <v>300</v>
      </c>
      <c r="L2059" s="8"/>
      <c r="M2059" s="8"/>
      <c r="N2059" s="8"/>
    </row>
    <row r="2060" spans="1:14" s="52" customFormat="1" ht="21" customHeight="1" x14ac:dyDescent="0.25">
      <c r="A2060" s="24"/>
      <c r="B2060" s="24"/>
      <c r="C2060" s="81"/>
      <c r="D2060" s="98"/>
      <c r="E2060" s="83"/>
      <c r="F2060" s="85"/>
      <c r="G2060" s="85"/>
      <c r="H2060" s="2" t="s">
        <v>298</v>
      </c>
      <c r="I2060" s="28">
        <v>0</v>
      </c>
      <c r="J2060" s="28">
        <v>250</v>
      </c>
      <c r="K2060" s="28">
        <v>300</v>
      </c>
      <c r="L2060" s="8"/>
      <c r="M2060" s="8"/>
      <c r="N2060" s="8"/>
    </row>
    <row r="2061" spans="1:14" s="52" customFormat="1" ht="23.25" customHeight="1" x14ac:dyDescent="0.25">
      <c r="A2061" s="24"/>
      <c r="B2061" s="24"/>
      <c r="C2061" s="81"/>
      <c r="D2061" s="98"/>
      <c r="E2061" s="83"/>
      <c r="F2061" s="85"/>
      <c r="G2061" s="85"/>
      <c r="H2061" s="2" t="s">
        <v>299</v>
      </c>
      <c r="I2061" s="28">
        <v>0</v>
      </c>
      <c r="J2061" s="28">
        <v>0</v>
      </c>
      <c r="K2061" s="28">
        <v>0</v>
      </c>
      <c r="L2061" s="8"/>
      <c r="M2061" s="8"/>
      <c r="N2061" s="8"/>
    </row>
    <row r="2062" spans="1:14" s="52" customFormat="1" x14ac:dyDescent="0.25">
      <c r="A2062" s="24"/>
      <c r="B2062" s="24"/>
      <c r="C2062" s="81"/>
      <c r="D2062" s="98"/>
      <c r="E2062" s="83"/>
      <c r="F2062" s="85"/>
      <c r="G2062" s="85"/>
      <c r="H2062" s="2" t="s">
        <v>300</v>
      </c>
      <c r="I2062" s="28">
        <v>0</v>
      </c>
      <c r="J2062" s="28">
        <v>0</v>
      </c>
      <c r="K2062" s="28">
        <v>0</v>
      </c>
      <c r="L2062" s="8"/>
      <c r="M2062" s="8"/>
      <c r="N2062" s="8"/>
    </row>
    <row r="2063" spans="1:14" s="52" customFormat="1" ht="76.5" customHeight="1" x14ac:dyDescent="0.25">
      <c r="A2063" s="24"/>
      <c r="B2063" s="24"/>
      <c r="C2063" s="81"/>
      <c r="D2063" s="99"/>
      <c r="E2063" s="83"/>
      <c r="F2063" s="86"/>
      <c r="G2063" s="86"/>
      <c r="H2063" s="2" t="s">
        <v>190</v>
      </c>
      <c r="I2063" s="28">
        <v>0</v>
      </c>
      <c r="J2063" s="28">
        <v>0</v>
      </c>
      <c r="K2063" s="28">
        <v>0</v>
      </c>
      <c r="L2063" s="8"/>
      <c r="M2063" s="8"/>
      <c r="N2063" s="8"/>
    </row>
    <row r="2064" spans="1:14" s="52" customFormat="1" ht="36" customHeight="1" x14ac:dyDescent="0.25">
      <c r="A2064" s="24"/>
      <c r="B2064" s="24"/>
      <c r="C2064" s="81" t="s">
        <v>133</v>
      </c>
      <c r="D2064" s="97" t="s">
        <v>843</v>
      </c>
      <c r="E2064" s="83" t="s">
        <v>851</v>
      </c>
      <c r="F2064" s="84">
        <v>2021</v>
      </c>
      <c r="G2064" s="84">
        <v>2023</v>
      </c>
      <c r="H2064" s="2" t="s">
        <v>297</v>
      </c>
      <c r="I2064" s="28">
        <f>I2065+I2066+I2067+I2068</f>
        <v>110.3</v>
      </c>
      <c r="J2064" s="28">
        <f t="shared" ref="J2064:K2064" si="205">J2065+J2066+J2067+J2068</f>
        <v>400</v>
      </c>
      <c r="K2064" s="28">
        <f t="shared" si="205"/>
        <v>400</v>
      </c>
      <c r="L2064" s="8"/>
      <c r="M2064" s="8"/>
      <c r="N2064" s="8"/>
    </row>
    <row r="2065" spans="1:14" s="52" customFormat="1" x14ac:dyDescent="0.25">
      <c r="A2065" s="24"/>
      <c r="B2065" s="24"/>
      <c r="C2065" s="81"/>
      <c r="D2065" s="98"/>
      <c r="E2065" s="83"/>
      <c r="F2065" s="85"/>
      <c r="G2065" s="85"/>
      <c r="H2065" s="2" t="s">
        <v>298</v>
      </c>
      <c r="I2065" s="28">
        <v>110.3</v>
      </c>
      <c r="J2065" s="28">
        <v>400</v>
      </c>
      <c r="K2065" s="28">
        <v>400</v>
      </c>
      <c r="L2065" s="8"/>
      <c r="M2065" s="8"/>
      <c r="N2065" s="8"/>
    </row>
    <row r="2066" spans="1:14" s="52" customFormat="1" x14ac:dyDescent="0.25">
      <c r="A2066" s="24"/>
      <c r="B2066" s="24"/>
      <c r="C2066" s="81"/>
      <c r="D2066" s="98"/>
      <c r="E2066" s="83"/>
      <c r="F2066" s="85"/>
      <c r="G2066" s="85"/>
      <c r="H2066" s="2" t="s">
        <v>299</v>
      </c>
      <c r="I2066" s="28">
        <v>0</v>
      </c>
      <c r="J2066" s="28">
        <v>0</v>
      </c>
      <c r="K2066" s="28">
        <v>0</v>
      </c>
      <c r="L2066" s="8"/>
      <c r="M2066" s="8"/>
      <c r="N2066" s="8"/>
    </row>
    <row r="2067" spans="1:14" s="52" customFormat="1" x14ac:dyDescent="0.25">
      <c r="A2067" s="24"/>
      <c r="B2067" s="24"/>
      <c r="C2067" s="81"/>
      <c r="D2067" s="98"/>
      <c r="E2067" s="83"/>
      <c r="F2067" s="85"/>
      <c r="G2067" s="85"/>
      <c r="H2067" s="2" t="s">
        <v>300</v>
      </c>
      <c r="I2067" s="28">
        <v>0</v>
      </c>
      <c r="J2067" s="28">
        <v>0</v>
      </c>
      <c r="K2067" s="28">
        <v>0</v>
      </c>
      <c r="L2067" s="8"/>
      <c r="M2067" s="8"/>
      <c r="N2067" s="8"/>
    </row>
    <row r="2068" spans="1:14" s="52" customFormat="1" ht="98.25" customHeight="1" x14ac:dyDescent="0.25">
      <c r="A2068" s="24"/>
      <c r="B2068" s="24"/>
      <c r="C2068" s="81"/>
      <c r="D2068" s="99"/>
      <c r="E2068" s="83"/>
      <c r="F2068" s="86"/>
      <c r="G2068" s="86"/>
      <c r="H2068" s="2" t="s">
        <v>190</v>
      </c>
      <c r="I2068" s="28">
        <v>0</v>
      </c>
      <c r="J2068" s="28">
        <v>0</v>
      </c>
      <c r="K2068" s="28">
        <v>0</v>
      </c>
      <c r="L2068" s="8"/>
      <c r="M2068" s="8"/>
      <c r="N2068" s="8"/>
    </row>
    <row r="2069" spans="1:14" s="52" customFormat="1" ht="38.25" customHeight="1" x14ac:dyDescent="0.25">
      <c r="A2069" s="24"/>
      <c r="B2069" s="24"/>
      <c r="C2069" s="81" t="s">
        <v>134</v>
      </c>
      <c r="D2069" s="97" t="s">
        <v>844</v>
      </c>
      <c r="E2069" s="83" t="s">
        <v>541</v>
      </c>
      <c r="F2069" s="84">
        <v>2021</v>
      </c>
      <c r="G2069" s="84">
        <v>2023</v>
      </c>
      <c r="H2069" s="2" t="s">
        <v>297</v>
      </c>
      <c r="I2069" s="28">
        <f>I2070</f>
        <v>104.8</v>
      </c>
      <c r="J2069" s="28">
        <f t="shared" ref="J2069:K2069" si="206">J2070</f>
        <v>750</v>
      </c>
      <c r="K2069" s="28">
        <f t="shared" si="206"/>
        <v>800</v>
      </c>
      <c r="L2069" s="8"/>
      <c r="M2069" s="8"/>
      <c r="N2069" s="8"/>
    </row>
    <row r="2070" spans="1:14" s="52" customFormat="1" x14ac:dyDescent="0.25">
      <c r="A2070" s="24"/>
      <c r="B2070" s="24"/>
      <c r="C2070" s="81"/>
      <c r="D2070" s="98"/>
      <c r="E2070" s="83"/>
      <c r="F2070" s="85"/>
      <c r="G2070" s="85"/>
      <c r="H2070" s="2" t="s">
        <v>298</v>
      </c>
      <c r="I2070" s="28">
        <v>104.8</v>
      </c>
      <c r="J2070" s="28">
        <v>750</v>
      </c>
      <c r="K2070" s="28">
        <v>800</v>
      </c>
      <c r="L2070" s="8"/>
      <c r="M2070" s="8"/>
      <c r="N2070" s="8"/>
    </row>
    <row r="2071" spans="1:14" s="52" customFormat="1" x14ac:dyDescent="0.25">
      <c r="A2071" s="24"/>
      <c r="B2071" s="24"/>
      <c r="C2071" s="81"/>
      <c r="D2071" s="98"/>
      <c r="E2071" s="83"/>
      <c r="F2071" s="85"/>
      <c r="G2071" s="85"/>
      <c r="H2071" s="2" t="s">
        <v>299</v>
      </c>
      <c r="I2071" s="28">
        <v>0</v>
      </c>
      <c r="J2071" s="28">
        <v>0</v>
      </c>
      <c r="K2071" s="28">
        <v>0</v>
      </c>
      <c r="L2071" s="8"/>
      <c r="M2071" s="8"/>
      <c r="N2071" s="8"/>
    </row>
    <row r="2072" spans="1:14" s="52" customFormat="1" x14ac:dyDescent="0.25">
      <c r="A2072" s="24"/>
      <c r="B2072" s="24"/>
      <c r="C2072" s="81"/>
      <c r="D2072" s="98"/>
      <c r="E2072" s="83"/>
      <c r="F2072" s="85"/>
      <c r="G2072" s="85"/>
      <c r="H2072" s="2" t="s">
        <v>300</v>
      </c>
      <c r="I2072" s="28">
        <v>0</v>
      </c>
      <c r="J2072" s="28">
        <v>0</v>
      </c>
      <c r="K2072" s="28">
        <v>0</v>
      </c>
      <c r="L2072" s="8"/>
      <c r="M2072" s="8"/>
      <c r="N2072" s="8"/>
    </row>
    <row r="2073" spans="1:14" s="52" customFormat="1" ht="59.25" customHeight="1" x14ac:dyDescent="0.25">
      <c r="A2073" s="24"/>
      <c r="B2073" s="24"/>
      <c r="C2073" s="81"/>
      <c r="D2073" s="99"/>
      <c r="E2073" s="83"/>
      <c r="F2073" s="86"/>
      <c r="G2073" s="86"/>
      <c r="H2073" s="2" t="s">
        <v>190</v>
      </c>
      <c r="I2073" s="28">
        <v>0</v>
      </c>
      <c r="J2073" s="28">
        <v>0</v>
      </c>
      <c r="K2073" s="28">
        <v>0</v>
      </c>
      <c r="L2073" s="8"/>
      <c r="M2073" s="8"/>
      <c r="N2073" s="8"/>
    </row>
    <row r="2074" spans="1:14" s="52" customFormat="1" ht="25.5" customHeight="1" x14ac:dyDescent="0.25">
      <c r="A2074" s="24"/>
      <c r="B2074" s="24"/>
      <c r="C2074" s="81" t="s">
        <v>135</v>
      </c>
      <c r="D2074" s="97" t="s">
        <v>845</v>
      </c>
      <c r="E2074" s="91" t="s">
        <v>852</v>
      </c>
      <c r="F2074" s="84">
        <v>2021</v>
      </c>
      <c r="G2074" s="84">
        <v>2023</v>
      </c>
      <c r="H2074" s="2" t="s">
        <v>297</v>
      </c>
      <c r="I2074" s="28">
        <f>I2075</f>
        <v>0</v>
      </c>
      <c r="J2074" s="28">
        <f t="shared" ref="J2074:K2074" si="207">J2075</f>
        <v>300</v>
      </c>
      <c r="K2074" s="28">
        <f t="shared" si="207"/>
        <v>300</v>
      </c>
      <c r="L2074" s="8"/>
      <c r="M2074" s="8"/>
      <c r="N2074" s="8"/>
    </row>
    <row r="2075" spans="1:14" s="52" customFormat="1" x14ac:dyDescent="0.25">
      <c r="A2075" s="24"/>
      <c r="B2075" s="24"/>
      <c r="C2075" s="81"/>
      <c r="D2075" s="98"/>
      <c r="E2075" s="92"/>
      <c r="F2075" s="85"/>
      <c r="G2075" s="85"/>
      <c r="H2075" s="2" t="s">
        <v>298</v>
      </c>
      <c r="I2075" s="28"/>
      <c r="J2075" s="28">
        <v>300</v>
      </c>
      <c r="K2075" s="28">
        <v>300</v>
      </c>
      <c r="L2075" s="8"/>
      <c r="M2075" s="8"/>
      <c r="N2075" s="8"/>
    </row>
    <row r="2076" spans="1:14" s="52" customFormat="1" x14ac:dyDescent="0.25">
      <c r="A2076" s="24"/>
      <c r="B2076" s="24"/>
      <c r="C2076" s="81"/>
      <c r="D2076" s="98"/>
      <c r="E2076" s="92"/>
      <c r="F2076" s="85"/>
      <c r="G2076" s="85"/>
      <c r="H2076" s="2" t="s">
        <v>299</v>
      </c>
      <c r="I2076" s="28">
        <v>0</v>
      </c>
      <c r="J2076" s="28">
        <v>0</v>
      </c>
      <c r="K2076" s="28">
        <v>0</v>
      </c>
      <c r="L2076" s="8"/>
      <c r="M2076" s="8"/>
      <c r="N2076" s="8"/>
    </row>
    <row r="2077" spans="1:14" s="52" customFormat="1" x14ac:dyDescent="0.25">
      <c r="A2077" s="24"/>
      <c r="B2077" s="24"/>
      <c r="C2077" s="81"/>
      <c r="D2077" s="98"/>
      <c r="E2077" s="92"/>
      <c r="F2077" s="85"/>
      <c r="G2077" s="85"/>
      <c r="H2077" s="2" t="s">
        <v>300</v>
      </c>
      <c r="I2077" s="28">
        <v>0</v>
      </c>
      <c r="J2077" s="28">
        <v>0</v>
      </c>
      <c r="K2077" s="28">
        <v>0</v>
      </c>
      <c r="L2077" s="8"/>
      <c r="M2077" s="8"/>
      <c r="N2077" s="8"/>
    </row>
    <row r="2078" spans="1:14" s="52" customFormat="1" ht="59.25" customHeight="1" x14ac:dyDescent="0.25">
      <c r="A2078" s="24"/>
      <c r="B2078" s="24"/>
      <c r="C2078" s="81"/>
      <c r="D2078" s="99"/>
      <c r="E2078" s="93"/>
      <c r="F2078" s="86"/>
      <c r="G2078" s="86"/>
      <c r="H2078" s="2" t="s">
        <v>190</v>
      </c>
      <c r="I2078" s="28">
        <v>0</v>
      </c>
      <c r="J2078" s="28">
        <v>0</v>
      </c>
      <c r="K2078" s="28">
        <v>0</v>
      </c>
      <c r="L2078" s="8"/>
      <c r="M2078" s="8"/>
      <c r="N2078" s="8"/>
    </row>
    <row r="2079" spans="1:14" s="52" customFormat="1" ht="35.25" customHeight="1" x14ac:dyDescent="0.25">
      <c r="A2079" s="24"/>
      <c r="B2079" s="24"/>
      <c r="C2079" s="81" t="s">
        <v>136</v>
      </c>
      <c r="D2079" s="97" t="s">
        <v>846</v>
      </c>
      <c r="E2079" s="83" t="s">
        <v>853</v>
      </c>
      <c r="F2079" s="84">
        <v>2021</v>
      </c>
      <c r="G2079" s="84">
        <v>2023</v>
      </c>
      <c r="H2079" s="2" t="s">
        <v>297</v>
      </c>
      <c r="I2079" s="28">
        <f>I2080</f>
        <v>111.6</v>
      </c>
      <c r="J2079" s="28">
        <f t="shared" ref="J2079:K2079" si="208">J2080</f>
        <v>300</v>
      </c>
      <c r="K2079" s="28">
        <f t="shared" si="208"/>
        <v>350</v>
      </c>
      <c r="L2079" s="8"/>
      <c r="M2079" s="8"/>
      <c r="N2079" s="8"/>
    </row>
    <row r="2080" spans="1:14" s="52" customFormat="1" x14ac:dyDescent="0.25">
      <c r="A2080" s="24"/>
      <c r="B2080" s="24"/>
      <c r="C2080" s="81"/>
      <c r="D2080" s="98"/>
      <c r="E2080" s="83"/>
      <c r="F2080" s="85"/>
      <c r="G2080" s="85"/>
      <c r="H2080" s="2" t="s">
        <v>298</v>
      </c>
      <c r="I2080" s="28">
        <v>111.6</v>
      </c>
      <c r="J2080" s="28">
        <v>300</v>
      </c>
      <c r="K2080" s="28">
        <v>350</v>
      </c>
      <c r="L2080" s="8"/>
      <c r="M2080" s="8"/>
      <c r="N2080" s="8"/>
    </row>
    <row r="2081" spans="1:14" s="52" customFormat="1" x14ac:dyDescent="0.25">
      <c r="A2081" s="24"/>
      <c r="B2081" s="24"/>
      <c r="C2081" s="81"/>
      <c r="D2081" s="98"/>
      <c r="E2081" s="83"/>
      <c r="F2081" s="85"/>
      <c r="G2081" s="85"/>
      <c r="H2081" s="2" t="s">
        <v>299</v>
      </c>
      <c r="I2081" s="28">
        <v>0</v>
      </c>
      <c r="J2081" s="28">
        <v>0</v>
      </c>
      <c r="K2081" s="28">
        <v>0</v>
      </c>
      <c r="L2081" s="8"/>
      <c r="M2081" s="8"/>
      <c r="N2081" s="8"/>
    </row>
    <row r="2082" spans="1:14" s="52" customFormat="1" x14ac:dyDescent="0.25">
      <c r="A2082" s="24"/>
      <c r="B2082" s="24"/>
      <c r="C2082" s="81"/>
      <c r="D2082" s="98"/>
      <c r="E2082" s="83"/>
      <c r="F2082" s="85"/>
      <c r="G2082" s="85"/>
      <c r="H2082" s="2" t="s">
        <v>300</v>
      </c>
      <c r="I2082" s="28">
        <v>0</v>
      </c>
      <c r="J2082" s="28">
        <v>0</v>
      </c>
      <c r="K2082" s="28">
        <v>0</v>
      </c>
      <c r="L2082" s="8"/>
      <c r="M2082" s="8"/>
      <c r="N2082" s="8"/>
    </row>
    <row r="2083" spans="1:14" s="52" customFormat="1" ht="85.5" customHeight="1" x14ac:dyDescent="0.25">
      <c r="A2083" s="24"/>
      <c r="B2083" s="24"/>
      <c r="C2083" s="81"/>
      <c r="D2083" s="99"/>
      <c r="E2083" s="83"/>
      <c r="F2083" s="86"/>
      <c r="G2083" s="86"/>
      <c r="H2083" s="2" t="s">
        <v>190</v>
      </c>
      <c r="I2083" s="28">
        <v>0</v>
      </c>
      <c r="J2083" s="28">
        <v>0</v>
      </c>
      <c r="K2083" s="28">
        <v>0</v>
      </c>
      <c r="L2083" s="8"/>
      <c r="M2083" s="8"/>
      <c r="N2083" s="8"/>
    </row>
    <row r="2084" spans="1:14" s="52" customFormat="1" ht="27" customHeight="1" x14ac:dyDescent="0.25">
      <c r="A2084" s="8"/>
      <c r="B2084" s="8"/>
      <c r="C2084" s="94" t="s">
        <v>82</v>
      </c>
      <c r="D2084" s="97" t="s">
        <v>847</v>
      </c>
      <c r="E2084" s="83" t="s">
        <v>854</v>
      </c>
      <c r="F2084" s="84">
        <v>2021</v>
      </c>
      <c r="G2084" s="84">
        <v>2023</v>
      </c>
      <c r="H2084" s="2" t="s">
        <v>297</v>
      </c>
      <c r="I2084" s="28">
        <f>I2085</f>
        <v>474.4</v>
      </c>
      <c r="J2084" s="28">
        <f t="shared" ref="J2084:K2084" si="209">J2085</f>
        <v>1200</v>
      </c>
      <c r="K2084" s="28">
        <f t="shared" si="209"/>
        <v>1200</v>
      </c>
      <c r="L2084" s="8"/>
      <c r="M2084" s="8"/>
      <c r="N2084" s="8"/>
    </row>
    <row r="2085" spans="1:14" s="52" customFormat="1" x14ac:dyDescent="0.25">
      <c r="A2085" s="8"/>
      <c r="B2085" s="8"/>
      <c r="C2085" s="119"/>
      <c r="D2085" s="98"/>
      <c r="E2085" s="83"/>
      <c r="F2085" s="85"/>
      <c r="G2085" s="85"/>
      <c r="H2085" s="2" t="s">
        <v>298</v>
      </c>
      <c r="I2085" s="28">
        <v>474.4</v>
      </c>
      <c r="J2085" s="28">
        <v>1200</v>
      </c>
      <c r="K2085" s="28">
        <v>1200</v>
      </c>
      <c r="L2085" s="8"/>
      <c r="M2085" s="8"/>
      <c r="N2085" s="8"/>
    </row>
    <row r="2086" spans="1:14" s="52" customFormat="1" x14ac:dyDescent="0.25">
      <c r="A2086" s="8"/>
      <c r="B2086" s="8"/>
      <c r="C2086" s="119"/>
      <c r="D2086" s="98"/>
      <c r="E2086" s="83"/>
      <c r="F2086" s="85"/>
      <c r="G2086" s="85"/>
      <c r="H2086" s="2" t="s">
        <v>299</v>
      </c>
      <c r="I2086" s="28">
        <v>0</v>
      </c>
      <c r="J2086" s="28">
        <v>0</v>
      </c>
      <c r="K2086" s="28">
        <v>0</v>
      </c>
      <c r="L2086" s="8"/>
      <c r="M2086" s="8"/>
      <c r="N2086" s="8"/>
    </row>
    <row r="2087" spans="1:14" s="52" customFormat="1" x14ac:dyDescent="0.25">
      <c r="A2087" s="8"/>
      <c r="B2087" s="8"/>
      <c r="C2087" s="119"/>
      <c r="D2087" s="98"/>
      <c r="E2087" s="83"/>
      <c r="F2087" s="85"/>
      <c r="G2087" s="85"/>
      <c r="H2087" s="2" t="s">
        <v>300</v>
      </c>
      <c r="I2087" s="28">
        <v>0</v>
      </c>
      <c r="J2087" s="28">
        <v>0</v>
      </c>
      <c r="K2087" s="28">
        <v>0</v>
      </c>
      <c r="L2087" s="8"/>
      <c r="M2087" s="8"/>
      <c r="N2087" s="8"/>
    </row>
    <row r="2088" spans="1:14" s="52" customFormat="1" ht="135.75" customHeight="1" x14ac:dyDescent="0.25">
      <c r="A2088" s="8"/>
      <c r="B2088" s="8"/>
      <c r="C2088" s="120"/>
      <c r="D2088" s="99"/>
      <c r="E2088" s="83"/>
      <c r="F2088" s="86"/>
      <c r="G2088" s="86"/>
      <c r="H2088" s="2" t="s">
        <v>190</v>
      </c>
      <c r="I2088" s="28">
        <v>0</v>
      </c>
      <c r="J2088" s="28">
        <v>0</v>
      </c>
      <c r="K2088" s="28">
        <v>0</v>
      </c>
      <c r="L2088" s="8"/>
      <c r="M2088" s="8"/>
      <c r="N2088" s="8"/>
    </row>
    <row r="2089" spans="1:14" s="52" customFormat="1" ht="19.5" customHeight="1" x14ac:dyDescent="0.25">
      <c r="A2089" s="24"/>
      <c r="B2089" s="24"/>
      <c r="C2089" s="81" t="s">
        <v>137</v>
      </c>
      <c r="D2089" s="97" t="s">
        <v>848</v>
      </c>
      <c r="E2089" s="109" t="s">
        <v>361</v>
      </c>
      <c r="F2089" s="84">
        <v>2021</v>
      </c>
      <c r="G2089" s="84">
        <v>2023</v>
      </c>
      <c r="H2089" s="2" t="s">
        <v>297</v>
      </c>
      <c r="I2089" s="28">
        <f>I2090</f>
        <v>220.5</v>
      </c>
      <c r="J2089" s="28">
        <f t="shared" ref="J2089:K2089" si="210">J2090</f>
        <v>500</v>
      </c>
      <c r="K2089" s="28">
        <f t="shared" si="210"/>
        <v>500</v>
      </c>
      <c r="L2089" s="8"/>
      <c r="M2089" s="8"/>
      <c r="N2089" s="8"/>
    </row>
    <row r="2090" spans="1:14" s="52" customFormat="1" x14ac:dyDescent="0.25">
      <c r="A2090" s="24"/>
      <c r="B2090" s="24"/>
      <c r="C2090" s="81"/>
      <c r="D2090" s="98"/>
      <c r="E2090" s="109"/>
      <c r="F2090" s="85"/>
      <c r="G2090" s="85"/>
      <c r="H2090" s="2" t="s">
        <v>298</v>
      </c>
      <c r="I2090" s="28">
        <v>220.5</v>
      </c>
      <c r="J2090" s="28">
        <v>500</v>
      </c>
      <c r="K2090" s="28">
        <v>500</v>
      </c>
      <c r="L2090" s="8"/>
      <c r="M2090" s="8"/>
      <c r="N2090" s="8"/>
    </row>
    <row r="2091" spans="1:14" s="52" customFormat="1" x14ac:dyDescent="0.25">
      <c r="A2091" s="24"/>
      <c r="B2091" s="24"/>
      <c r="C2091" s="81"/>
      <c r="D2091" s="98"/>
      <c r="E2091" s="109"/>
      <c r="F2091" s="85"/>
      <c r="G2091" s="85"/>
      <c r="H2091" s="2" t="s">
        <v>299</v>
      </c>
      <c r="I2091" s="28">
        <v>0</v>
      </c>
      <c r="J2091" s="28">
        <v>0</v>
      </c>
      <c r="K2091" s="28">
        <v>0</v>
      </c>
      <c r="L2091" s="8"/>
      <c r="M2091" s="8"/>
      <c r="N2091" s="8"/>
    </row>
    <row r="2092" spans="1:14" s="52" customFormat="1" x14ac:dyDescent="0.25">
      <c r="A2092" s="24"/>
      <c r="B2092" s="24"/>
      <c r="C2092" s="81"/>
      <c r="D2092" s="98"/>
      <c r="E2092" s="109"/>
      <c r="F2092" s="85"/>
      <c r="G2092" s="85"/>
      <c r="H2092" s="2" t="s">
        <v>359</v>
      </c>
      <c r="I2092" s="28">
        <v>0</v>
      </c>
      <c r="J2092" s="28">
        <v>0</v>
      </c>
      <c r="K2092" s="28">
        <v>0</v>
      </c>
      <c r="L2092" s="8"/>
      <c r="M2092" s="8"/>
      <c r="N2092" s="8"/>
    </row>
    <row r="2093" spans="1:14" s="52" customFormat="1" ht="18.75" customHeight="1" x14ac:dyDescent="0.25">
      <c r="A2093" s="24"/>
      <c r="B2093" s="24"/>
      <c r="C2093" s="81"/>
      <c r="D2093" s="99"/>
      <c r="E2093" s="109"/>
      <c r="F2093" s="86"/>
      <c r="G2093" s="86"/>
      <c r="H2093" s="2" t="s">
        <v>190</v>
      </c>
      <c r="I2093" s="28">
        <v>0</v>
      </c>
      <c r="J2093" s="28">
        <v>0</v>
      </c>
      <c r="K2093" s="28">
        <v>0</v>
      </c>
      <c r="L2093" s="8"/>
      <c r="M2093" s="8"/>
      <c r="N2093" s="8"/>
    </row>
    <row r="2094" spans="1:14" s="52" customFormat="1" ht="19.5" customHeight="1" x14ac:dyDescent="0.25">
      <c r="A2094" s="8"/>
      <c r="B2094" s="8"/>
      <c r="C2094" s="94" t="s">
        <v>138</v>
      </c>
      <c r="D2094" s="110" t="s">
        <v>177</v>
      </c>
      <c r="E2094" s="113" t="s">
        <v>922</v>
      </c>
      <c r="F2094" s="116">
        <v>2021</v>
      </c>
      <c r="G2094" s="116">
        <v>2021</v>
      </c>
      <c r="H2094" s="17" t="s">
        <v>297</v>
      </c>
      <c r="I2094" s="53">
        <f>I2095+I2096+I2097+I2098</f>
        <v>1927.3</v>
      </c>
      <c r="J2094" s="53">
        <f>J2095+J2096+J2097+J2098</f>
        <v>0</v>
      </c>
      <c r="K2094" s="53">
        <f>K2095+K2096+K2097+K2098</f>
        <v>0</v>
      </c>
      <c r="L2094" s="8"/>
      <c r="M2094" s="8"/>
      <c r="N2094" s="8"/>
    </row>
    <row r="2095" spans="1:14" s="52" customFormat="1" ht="18.75" customHeight="1" x14ac:dyDescent="0.25">
      <c r="A2095" s="8"/>
      <c r="B2095" s="8"/>
      <c r="C2095" s="95"/>
      <c r="D2095" s="111"/>
      <c r="E2095" s="114"/>
      <c r="F2095" s="117"/>
      <c r="G2095" s="117"/>
      <c r="H2095" s="17" t="s">
        <v>298</v>
      </c>
      <c r="I2095" s="53">
        <f t="shared" ref="I2095:K2096" si="211">I2100+I2110+I2115+I2120+I2125+I2130+I2135+I2140+I2180</f>
        <v>212</v>
      </c>
      <c r="J2095" s="53">
        <f t="shared" si="211"/>
        <v>0</v>
      </c>
      <c r="K2095" s="53">
        <f t="shared" si="211"/>
        <v>0</v>
      </c>
      <c r="L2095" s="8"/>
      <c r="M2095" s="8"/>
      <c r="N2095" s="8"/>
    </row>
    <row r="2096" spans="1:14" s="52" customFormat="1" x14ac:dyDescent="0.25">
      <c r="A2096" s="8"/>
      <c r="B2096" s="8"/>
      <c r="C2096" s="95"/>
      <c r="D2096" s="111"/>
      <c r="E2096" s="114"/>
      <c r="F2096" s="117"/>
      <c r="G2096" s="117"/>
      <c r="H2096" s="17" t="s">
        <v>299</v>
      </c>
      <c r="I2096" s="53">
        <f t="shared" si="211"/>
        <v>1715.3</v>
      </c>
      <c r="J2096" s="53">
        <f t="shared" si="211"/>
        <v>0</v>
      </c>
      <c r="K2096" s="53">
        <f t="shared" si="211"/>
        <v>0</v>
      </c>
      <c r="L2096" s="8"/>
      <c r="M2096" s="8"/>
      <c r="N2096" s="8"/>
    </row>
    <row r="2097" spans="1:14" s="52" customFormat="1" ht="19.5" customHeight="1" x14ac:dyDescent="0.25">
      <c r="A2097" s="8"/>
      <c r="B2097" s="8"/>
      <c r="C2097" s="95"/>
      <c r="D2097" s="111"/>
      <c r="E2097" s="114"/>
      <c r="F2097" s="117"/>
      <c r="G2097" s="117"/>
      <c r="H2097" s="17" t="s">
        <v>300</v>
      </c>
      <c r="I2097" s="53">
        <v>0</v>
      </c>
      <c r="J2097" s="53">
        <v>0</v>
      </c>
      <c r="K2097" s="53">
        <v>0</v>
      </c>
      <c r="L2097" s="8"/>
      <c r="M2097" s="8"/>
      <c r="N2097" s="8"/>
    </row>
    <row r="2098" spans="1:14" s="52" customFormat="1" ht="29.25" customHeight="1" x14ac:dyDescent="0.25">
      <c r="A2098" s="8"/>
      <c r="B2098" s="8"/>
      <c r="C2098" s="96"/>
      <c r="D2098" s="112"/>
      <c r="E2098" s="115"/>
      <c r="F2098" s="118"/>
      <c r="G2098" s="118"/>
      <c r="H2098" s="17" t="s">
        <v>190</v>
      </c>
      <c r="I2098" s="53">
        <v>0</v>
      </c>
      <c r="J2098" s="53">
        <v>0</v>
      </c>
      <c r="K2098" s="53">
        <v>0</v>
      </c>
      <c r="L2098" s="8"/>
      <c r="M2098" s="8"/>
      <c r="N2098" s="8"/>
    </row>
    <row r="2099" spans="1:14" s="52" customFormat="1" ht="19.5" customHeight="1" x14ac:dyDescent="0.25">
      <c r="A2099" s="8"/>
      <c r="B2099" s="8"/>
      <c r="C2099" s="94" t="s">
        <v>139</v>
      </c>
      <c r="D2099" s="97" t="s">
        <v>327</v>
      </c>
      <c r="E2099" s="106" t="s">
        <v>919</v>
      </c>
      <c r="F2099" s="84">
        <v>2021</v>
      </c>
      <c r="G2099" s="84">
        <v>2021</v>
      </c>
      <c r="H2099" s="2" t="s">
        <v>297</v>
      </c>
      <c r="I2099" s="54">
        <f>I2100+I2101+I2102+I2103</f>
        <v>327.3</v>
      </c>
      <c r="J2099" s="53">
        <v>0</v>
      </c>
      <c r="K2099" s="53">
        <v>0</v>
      </c>
      <c r="L2099" s="8"/>
      <c r="M2099" s="8"/>
      <c r="N2099" s="8"/>
    </row>
    <row r="2100" spans="1:14" s="52" customFormat="1" ht="19.5" customHeight="1" x14ac:dyDescent="0.25">
      <c r="A2100" s="8"/>
      <c r="B2100" s="8"/>
      <c r="C2100" s="95"/>
      <c r="D2100" s="98"/>
      <c r="E2100" s="107"/>
      <c r="F2100" s="85"/>
      <c r="G2100" s="85"/>
      <c r="H2100" s="2" t="s">
        <v>298</v>
      </c>
      <c r="I2100" s="54">
        <f>I2105</f>
        <v>36</v>
      </c>
      <c r="J2100" s="54">
        <v>0</v>
      </c>
      <c r="K2100" s="54">
        <v>0</v>
      </c>
      <c r="L2100" s="8"/>
      <c r="M2100" s="8"/>
      <c r="N2100" s="8"/>
    </row>
    <row r="2101" spans="1:14" s="52" customFormat="1" x14ac:dyDescent="0.25">
      <c r="A2101" s="8"/>
      <c r="B2101" s="8"/>
      <c r="C2101" s="95"/>
      <c r="D2101" s="98"/>
      <c r="E2101" s="107"/>
      <c r="F2101" s="85"/>
      <c r="G2101" s="85"/>
      <c r="H2101" s="2" t="s">
        <v>299</v>
      </c>
      <c r="I2101" s="54">
        <f>I2106</f>
        <v>291.3</v>
      </c>
      <c r="J2101" s="54">
        <v>0</v>
      </c>
      <c r="K2101" s="54">
        <v>0</v>
      </c>
      <c r="L2101" s="8"/>
      <c r="M2101" s="8"/>
      <c r="N2101" s="8"/>
    </row>
    <row r="2102" spans="1:14" s="52" customFormat="1" x14ac:dyDescent="0.25">
      <c r="A2102" s="8"/>
      <c r="B2102" s="8"/>
      <c r="C2102" s="95"/>
      <c r="D2102" s="98"/>
      <c r="E2102" s="107"/>
      <c r="F2102" s="85"/>
      <c r="G2102" s="85"/>
      <c r="H2102" s="2" t="s">
        <v>300</v>
      </c>
      <c r="I2102" s="54">
        <f>I2107</f>
        <v>0</v>
      </c>
      <c r="J2102" s="54">
        <v>0</v>
      </c>
      <c r="K2102" s="54">
        <v>0</v>
      </c>
      <c r="L2102" s="8"/>
      <c r="M2102" s="8"/>
      <c r="N2102" s="8"/>
    </row>
    <row r="2103" spans="1:14" s="52" customFormat="1" ht="27.75" customHeight="1" x14ac:dyDescent="0.25">
      <c r="A2103" s="8"/>
      <c r="B2103" s="8"/>
      <c r="C2103" s="96"/>
      <c r="D2103" s="99"/>
      <c r="E2103" s="108"/>
      <c r="F2103" s="86"/>
      <c r="G2103" s="86"/>
      <c r="H2103" s="2" t="s">
        <v>190</v>
      </c>
      <c r="I2103" s="54">
        <f>I2108</f>
        <v>0</v>
      </c>
      <c r="J2103" s="54">
        <v>0</v>
      </c>
      <c r="K2103" s="54">
        <v>0</v>
      </c>
      <c r="L2103" s="8"/>
      <c r="M2103" s="8"/>
      <c r="N2103" s="8"/>
    </row>
    <row r="2104" spans="1:14" s="52" customFormat="1" ht="15" customHeight="1" x14ac:dyDescent="0.25">
      <c r="C2104" s="81" t="s">
        <v>45</v>
      </c>
      <c r="D2104" s="82" t="s">
        <v>855</v>
      </c>
      <c r="E2104" s="83" t="s">
        <v>921</v>
      </c>
      <c r="F2104" s="84">
        <v>2021</v>
      </c>
      <c r="G2104" s="84">
        <v>2021</v>
      </c>
      <c r="H2104" s="2" t="s">
        <v>297</v>
      </c>
      <c r="I2104" s="28">
        <f>I2105+I2106</f>
        <v>327.3</v>
      </c>
      <c r="J2104" s="28">
        <f>J2105</f>
        <v>0</v>
      </c>
      <c r="K2104" s="28">
        <f>K2105</f>
        <v>0</v>
      </c>
      <c r="L2104" s="8"/>
      <c r="M2104" s="8"/>
      <c r="N2104" s="8"/>
    </row>
    <row r="2105" spans="1:14" s="52" customFormat="1" x14ac:dyDescent="0.25">
      <c r="C2105" s="81"/>
      <c r="D2105" s="82"/>
      <c r="E2105" s="83"/>
      <c r="F2105" s="85"/>
      <c r="G2105" s="85"/>
      <c r="H2105" s="2" t="s">
        <v>298</v>
      </c>
      <c r="I2105" s="28">
        <v>36</v>
      </c>
      <c r="J2105" s="28"/>
      <c r="K2105" s="28"/>
      <c r="L2105" s="8"/>
      <c r="M2105" s="8"/>
      <c r="N2105" s="8"/>
    </row>
    <row r="2106" spans="1:14" s="52" customFormat="1" x14ac:dyDescent="0.25">
      <c r="C2106" s="81"/>
      <c r="D2106" s="82"/>
      <c r="E2106" s="83"/>
      <c r="F2106" s="85"/>
      <c r="G2106" s="85"/>
      <c r="H2106" s="2" t="s">
        <v>299</v>
      </c>
      <c r="I2106" s="28">
        <v>291.3</v>
      </c>
      <c r="J2106" s="28">
        <v>0</v>
      </c>
      <c r="K2106" s="28">
        <v>0</v>
      </c>
      <c r="L2106" s="8"/>
      <c r="M2106" s="8"/>
      <c r="N2106" s="8"/>
    </row>
    <row r="2107" spans="1:14" s="52" customFormat="1" x14ac:dyDescent="0.25">
      <c r="C2107" s="81"/>
      <c r="D2107" s="82"/>
      <c r="E2107" s="83"/>
      <c r="F2107" s="85"/>
      <c r="G2107" s="85"/>
      <c r="H2107" s="2" t="s">
        <v>300</v>
      </c>
      <c r="I2107" s="28">
        <v>0</v>
      </c>
      <c r="J2107" s="28">
        <v>0</v>
      </c>
      <c r="K2107" s="28">
        <v>0</v>
      </c>
      <c r="L2107" s="8"/>
      <c r="M2107" s="8"/>
      <c r="N2107" s="8"/>
    </row>
    <row r="2108" spans="1:14" s="52" customFormat="1" ht="41.25" customHeight="1" x14ac:dyDescent="0.25">
      <c r="C2108" s="81"/>
      <c r="D2108" s="82"/>
      <c r="E2108" s="83"/>
      <c r="F2108" s="86"/>
      <c r="G2108" s="86"/>
      <c r="H2108" s="2" t="s">
        <v>190</v>
      </c>
      <c r="I2108" s="28">
        <v>0</v>
      </c>
      <c r="J2108" s="28">
        <v>0</v>
      </c>
      <c r="K2108" s="28">
        <v>0</v>
      </c>
      <c r="L2108" s="8"/>
      <c r="M2108" s="8"/>
      <c r="N2108" s="8"/>
    </row>
    <row r="2109" spans="1:14" s="52" customFormat="1" hidden="1" x14ac:dyDescent="0.25">
      <c r="C2109" s="94" t="s">
        <v>140</v>
      </c>
      <c r="D2109" s="97" t="s">
        <v>415</v>
      </c>
      <c r="E2109" s="91" t="s">
        <v>920</v>
      </c>
      <c r="F2109" s="84"/>
      <c r="G2109" s="84"/>
      <c r="H2109" s="2" t="s">
        <v>297</v>
      </c>
      <c r="I2109" s="54">
        <v>0</v>
      </c>
      <c r="J2109" s="54">
        <v>0</v>
      </c>
      <c r="K2109" s="54">
        <v>0</v>
      </c>
      <c r="L2109" s="8"/>
      <c r="M2109" s="8"/>
      <c r="N2109" s="8"/>
    </row>
    <row r="2110" spans="1:14" s="52" customFormat="1" hidden="1" x14ac:dyDescent="0.25">
      <c r="C2110" s="95"/>
      <c r="D2110" s="98"/>
      <c r="E2110" s="92"/>
      <c r="F2110" s="85"/>
      <c r="G2110" s="85"/>
      <c r="H2110" s="2" t="s">
        <v>298</v>
      </c>
      <c r="I2110" s="54">
        <v>0</v>
      </c>
      <c r="J2110" s="54">
        <v>0</v>
      </c>
      <c r="K2110" s="54">
        <v>0</v>
      </c>
      <c r="L2110" s="8"/>
      <c r="M2110" s="8"/>
      <c r="N2110" s="8"/>
    </row>
    <row r="2111" spans="1:14" s="52" customFormat="1" ht="30" hidden="1" customHeight="1" x14ac:dyDescent="0.25">
      <c r="C2111" s="95"/>
      <c r="D2111" s="98"/>
      <c r="E2111" s="92"/>
      <c r="F2111" s="85"/>
      <c r="G2111" s="85"/>
      <c r="H2111" s="2" t="s">
        <v>299</v>
      </c>
      <c r="I2111" s="54">
        <v>0</v>
      </c>
      <c r="J2111" s="54">
        <v>0</v>
      </c>
      <c r="K2111" s="54">
        <v>0</v>
      </c>
      <c r="L2111" s="8"/>
      <c r="M2111" s="8"/>
      <c r="N2111" s="8"/>
    </row>
    <row r="2112" spans="1:14" s="52" customFormat="1" ht="27.75" hidden="1" customHeight="1" x14ac:dyDescent="0.25">
      <c r="C2112" s="95"/>
      <c r="D2112" s="98"/>
      <c r="E2112" s="92"/>
      <c r="F2112" s="85"/>
      <c r="G2112" s="85"/>
      <c r="H2112" s="2" t="s">
        <v>300</v>
      </c>
      <c r="I2112" s="54">
        <v>0</v>
      </c>
      <c r="J2112" s="53">
        <v>0</v>
      </c>
      <c r="K2112" s="53">
        <v>0</v>
      </c>
      <c r="L2112" s="8"/>
      <c r="M2112" s="8"/>
      <c r="N2112" s="8"/>
    </row>
    <row r="2113" spans="3:14" s="52" customFormat="1" ht="20.25" hidden="1" customHeight="1" x14ac:dyDescent="0.25">
      <c r="C2113" s="96"/>
      <c r="D2113" s="99"/>
      <c r="E2113" s="93"/>
      <c r="F2113" s="86"/>
      <c r="G2113" s="86"/>
      <c r="H2113" s="2" t="s">
        <v>190</v>
      </c>
      <c r="I2113" s="54">
        <v>0</v>
      </c>
      <c r="J2113" s="53">
        <v>0</v>
      </c>
      <c r="K2113" s="53">
        <v>0</v>
      </c>
      <c r="L2113" s="8"/>
      <c r="M2113" s="8"/>
      <c r="N2113" s="8"/>
    </row>
    <row r="2114" spans="3:14" s="52" customFormat="1" x14ac:dyDescent="0.25">
      <c r="C2114" s="94" t="s">
        <v>178</v>
      </c>
      <c r="D2114" s="97" t="s">
        <v>179</v>
      </c>
      <c r="E2114" s="91" t="s">
        <v>919</v>
      </c>
      <c r="F2114" s="84"/>
      <c r="G2114" s="84"/>
      <c r="H2114" s="2" t="s">
        <v>297</v>
      </c>
      <c r="I2114" s="54">
        <v>0</v>
      </c>
      <c r="J2114" s="53">
        <v>0</v>
      </c>
      <c r="K2114" s="53">
        <v>0</v>
      </c>
      <c r="L2114" s="8"/>
      <c r="M2114" s="8"/>
      <c r="N2114" s="8"/>
    </row>
    <row r="2115" spans="3:14" s="52" customFormat="1" x14ac:dyDescent="0.25">
      <c r="C2115" s="95"/>
      <c r="D2115" s="98"/>
      <c r="E2115" s="92"/>
      <c r="F2115" s="85"/>
      <c r="G2115" s="85"/>
      <c r="H2115" s="2" t="s">
        <v>298</v>
      </c>
      <c r="I2115" s="54">
        <v>0</v>
      </c>
      <c r="J2115" s="53">
        <v>0</v>
      </c>
      <c r="K2115" s="53">
        <v>0</v>
      </c>
      <c r="L2115" s="8"/>
      <c r="M2115" s="8"/>
      <c r="N2115" s="8"/>
    </row>
    <row r="2116" spans="3:14" s="52" customFormat="1" x14ac:dyDescent="0.25">
      <c r="C2116" s="95"/>
      <c r="D2116" s="98"/>
      <c r="E2116" s="92"/>
      <c r="F2116" s="85"/>
      <c r="G2116" s="85"/>
      <c r="H2116" s="2" t="s">
        <v>299</v>
      </c>
      <c r="I2116" s="54">
        <v>0</v>
      </c>
      <c r="J2116" s="53">
        <v>0</v>
      </c>
      <c r="K2116" s="53">
        <v>0</v>
      </c>
      <c r="L2116" s="8"/>
      <c r="M2116" s="8"/>
      <c r="N2116" s="8"/>
    </row>
    <row r="2117" spans="3:14" s="52" customFormat="1" x14ac:dyDescent="0.25">
      <c r="C2117" s="95"/>
      <c r="D2117" s="98"/>
      <c r="E2117" s="92"/>
      <c r="F2117" s="85"/>
      <c r="G2117" s="85"/>
      <c r="H2117" s="2" t="s">
        <v>300</v>
      </c>
      <c r="I2117" s="54">
        <v>0</v>
      </c>
      <c r="J2117" s="53">
        <v>0</v>
      </c>
      <c r="K2117" s="53">
        <v>0</v>
      </c>
      <c r="L2117" s="8"/>
      <c r="M2117" s="8"/>
      <c r="N2117" s="8"/>
    </row>
    <row r="2118" spans="3:14" s="52" customFormat="1" x14ac:dyDescent="0.25">
      <c r="C2118" s="96"/>
      <c r="D2118" s="99"/>
      <c r="E2118" s="93"/>
      <c r="F2118" s="86"/>
      <c r="G2118" s="86"/>
      <c r="H2118" s="2" t="s">
        <v>190</v>
      </c>
      <c r="I2118" s="54">
        <v>0</v>
      </c>
      <c r="J2118" s="53">
        <v>0</v>
      </c>
      <c r="K2118" s="53">
        <v>0</v>
      </c>
      <c r="L2118" s="8"/>
      <c r="M2118" s="8"/>
      <c r="N2118" s="8"/>
    </row>
    <row r="2119" spans="3:14" s="52" customFormat="1" x14ac:dyDescent="0.25">
      <c r="C2119" s="94" t="s">
        <v>141</v>
      </c>
      <c r="D2119" s="97" t="s">
        <v>328</v>
      </c>
      <c r="E2119" s="91" t="s">
        <v>915</v>
      </c>
      <c r="F2119" s="84"/>
      <c r="G2119" s="84"/>
      <c r="H2119" s="2" t="s">
        <v>297</v>
      </c>
      <c r="I2119" s="54">
        <v>0</v>
      </c>
      <c r="J2119" s="54">
        <v>0</v>
      </c>
      <c r="K2119" s="54">
        <v>0</v>
      </c>
      <c r="L2119" s="8"/>
      <c r="M2119" s="8"/>
      <c r="N2119" s="8"/>
    </row>
    <row r="2120" spans="3:14" s="52" customFormat="1" x14ac:dyDescent="0.25">
      <c r="C2120" s="95"/>
      <c r="D2120" s="98"/>
      <c r="E2120" s="92"/>
      <c r="F2120" s="85"/>
      <c r="G2120" s="85"/>
      <c r="H2120" s="2" t="s">
        <v>298</v>
      </c>
      <c r="I2120" s="54">
        <v>0</v>
      </c>
      <c r="J2120" s="54">
        <v>0</v>
      </c>
      <c r="K2120" s="54">
        <v>0</v>
      </c>
      <c r="L2120" s="8"/>
      <c r="M2120" s="8"/>
      <c r="N2120" s="8"/>
    </row>
    <row r="2121" spans="3:14" s="52" customFormat="1" x14ac:dyDescent="0.25">
      <c r="C2121" s="95"/>
      <c r="D2121" s="98"/>
      <c r="E2121" s="92"/>
      <c r="F2121" s="85"/>
      <c r="G2121" s="85"/>
      <c r="H2121" s="2" t="s">
        <v>299</v>
      </c>
      <c r="I2121" s="54">
        <v>0</v>
      </c>
      <c r="J2121" s="54">
        <v>0</v>
      </c>
      <c r="K2121" s="54">
        <v>0</v>
      </c>
      <c r="L2121" s="8"/>
      <c r="M2121" s="8"/>
      <c r="N2121" s="8"/>
    </row>
    <row r="2122" spans="3:14" s="52" customFormat="1" x14ac:dyDescent="0.25">
      <c r="C2122" s="95"/>
      <c r="D2122" s="98"/>
      <c r="E2122" s="92"/>
      <c r="F2122" s="85"/>
      <c r="G2122" s="85"/>
      <c r="H2122" s="2" t="s">
        <v>300</v>
      </c>
      <c r="I2122" s="54">
        <v>0</v>
      </c>
      <c r="J2122" s="54">
        <v>0</v>
      </c>
      <c r="K2122" s="54">
        <v>0</v>
      </c>
      <c r="L2122" s="8"/>
      <c r="M2122" s="8"/>
      <c r="N2122" s="8"/>
    </row>
    <row r="2123" spans="3:14" s="52" customFormat="1" x14ac:dyDescent="0.25">
      <c r="C2123" s="96"/>
      <c r="D2123" s="99"/>
      <c r="E2123" s="93"/>
      <c r="F2123" s="86"/>
      <c r="G2123" s="86"/>
      <c r="H2123" s="2" t="s">
        <v>190</v>
      </c>
      <c r="I2123" s="54">
        <v>0</v>
      </c>
      <c r="J2123" s="54">
        <v>0</v>
      </c>
      <c r="K2123" s="54">
        <v>0</v>
      </c>
      <c r="L2123" s="8"/>
      <c r="M2123" s="8"/>
      <c r="N2123" s="8"/>
    </row>
    <row r="2124" spans="3:14" s="52" customFormat="1" hidden="1" x14ac:dyDescent="0.25">
      <c r="C2124" s="94" t="s">
        <v>254</v>
      </c>
      <c r="D2124" s="97" t="s">
        <v>180</v>
      </c>
      <c r="E2124" s="91" t="s">
        <v>918</v>
      </c>
      <c r="F2124" s="84"/>
      <c r="G2124" s="84"/>
      <c r="H2124" s="2" t="s">
        <v>297</v>
      </c>
      <c r="I2124" s="54">
        <v>0</v>
      </c>
      <c r="J2124" s="54">
        <v>0</v>
      </c>
      <c r="K2124" s="54">
        <v>0</v>
      </c>
      <c r="L2124" s="8"/>
      <c r="M2124" s="8"/>
      <c r="N2124" s="8"/>
    </row>
    <row r="2125" spans="3:14" s="52" customFormat="1" hidden="1" x14ac:dyDescent="0.25">
      <c r="C2125" s="95"/>
      <c r="D2125" s="98"/>
      <c r="E2125" s="92"/>
      <c r="F2125" s="85"/>
      <c r="G2125" s="85"/>
      <c r="H2125" s="2" t="s">
        <v>298</v>
      </c>
      <c r="I2125" s="54">
        <v>0</v>
      </c>
      <c r="J2125" s="53">
        <v>0</v>
      </c>
      <c r="K2125" s="53">
        <v>0</v>
      </c>
      <c r="L2125" s="8"/>
      <c r="M2125" s="8"/>
      <c r="N2125" s="8"/>
    </row>
    <row r="2126" spans="3:14" s="52" customFormat="1" hidden="1" x14ac:dyDescent="0.25">
      <c r="C2126" s="95"/>
      <c r="D2126" s="98"/>
      <c r="E2126" s="92"/>
      <c r="F2126" s="85"/>
      <c r="G2126" s="85"/>
      <c r="H2126" s="2" t="s">
        <v>299</v>
      </c>
      <c r="I2126" s="54">
        <v>0</v>
      </c>
      <c r="J2126" s="53">
        <v>0</v>
      </c>
      <c r="K2126" s="53">
        <v>0</v>
      </c>
      <c r="L2126" s="8"/>
      <c r="M2126" s="8"/>
      <c r="N2126" s="8"/>
    </row>
    <row r="2127" spans="3:14" s="52" customFormat="1" hidden="1" x14ac:dyDescent="0.25">
      <c r="C2127" s="95"/>
      <c r="D2127" s="98"/>
      <c r="E2127" s="92"/>
      <c r="F2127" s="85"/>
      <c r="G2127" s="85"/>
      <c r="H2127" s="2" t="s">
        <v>300</v>
      </c>
      <c r="I2127" s="54">
        <v>0</v>
      </c>
      <c r="J2127" s="53">
        <v>0</v>
      </c>
      <c r="K2127" s="53">
        <v>0</v>
      </c>
      <c r="L2127" s="8"/>
      <c r="M2127" s="8"/>
      <c r="N2127" s="8"/>
    </row>
    <row r="2128" spans="3:14" s="52" customFormat="1" hidden="1" x14ac:dyDescent="0.25">
      <c r="C2128" s="96"/>
      <c r="D2128" s="99"/>
      <c r="E2128" s="93"/>
      <c r="F2128" s="86"/>
      <c r="G2128" s="86"/>
      <c r="H2128" s="2" t="s">
        <v>190</v>
      </c>
      <c r="I2128" s="54">
        <v>0</v>
      </c>
      <c r="J2128" s="54"/>
      <c r="K2128" s="54"/>
      <c r="L2128" s="8"/>
      <c r="M2128" s="8"/>
      <c r="N2128" s="8"/>
    </row>
    <row r="2129" spans="3:14" s="52" customFormat="1" hidden="1" x14ac:dyDescent="0.25">
      <c r="C2129" s="94" t="s">
        <v>255</v>
      </c>
      <c r="D2129" s="97" t="s">
        <v>256</v>
      </c>
      <c r="E2129" s="91" t="s">
        <v>918</v>
      </c>
      <c r="F2129" s="103"/>
      <c r="G2129" s="103"/>
      <c r="H2129" s="2" t="s">
        <v>297</v>
      </c>
      <c r="I2129" s="54">
        <v>0</v>
      </c>
      <c r="J2129" s="28">
        <v>0</v>
      </c>
      <c r="K2129" s="28">
        <v>0</v>
      </c>
      <c r="L2129" s="8"/>
      <c r="M2129" s="8"/>
      <c r="N2129" s="8"/>
    </row>
    <row r="2130" spans="3:14" s="52" customFormat="1" hidden="1" x14ac:dyDescent="0.25">
      <c r="C2130" s="95"/>
      <c r="D2130" s="98"/>
      <c r="E2130" s="92"/>
      <c r="F2130" s="104"/>
      <c r="G2130" s="104"/>
      <c r="H2130" s="2" t="s">
        <v>298</v>
      </c>
      <c r="I2130" s="54">
        <v>0</v>
      </c>
      <c r="J2130" s="28">
        <v>0</v>
      </c>
      <c r="K2130" s="28">
        <v>0</v>
      </c>
      <c r="L2130" s="8"/>
      <c r="M2130" s="8"/>
      <c r="N2130" s="8"/>
    </row>
    <row r="2131" spans="3:14" s="52" customFormat="1" hidden="1" x14ac:dyDescent="0.25">
      <c r="C2131" s="95"/>
      <c r="D2131" s="98"/>
      <c r="E2131" s="92"/>
      <c r="F2131" s="104"/>
      <c r="G2131" s="104"/>
      <c r="H2131" s="2" t="s">
        <v>299</v>
      </c>
      <c r="I2131" s="54">
        <v>0</v>
      </c>
      <c r="J2131" s="28">
        <v>0</v>
      </c>
      <c r="K2131" s="28">
        <v>0</v>
      </c>
      <c r="L2131" s="8"/>
      <c r="M2131" s="8"/>
      <c r="N2131" s="8"/>
    </row>
    <row r="2132" spans="3:14" s="52" customFormat="1" hidden="1" x14ac:dyDescent="0.25">
      <c r="C2132" s="95"/>
      <c r="D2132" s="98"/>
      <c r="E2132" s="92"/>
      <c r="F2132" s="104"/>
      <c r="G2132" s="104"/>
      <c r="H2132" s="2" t="s">
        <v>300</v>
      </c>
      <c r="I2132" s="54">
        <v>0</v>
      </c>
      <c r="J2132" s="28">
        <v>0</v>
      </c>
      <c r="K2132" s="28">
        <v>0</v>
      </c>
      <c r="L2132" s="8"/>
      <c r="M2132" s="8"/>
      <c r="N2132" s="8"/>
    </row>
    <row r="2133" spans="3:14" s="52" customFormat="1" hidden="1" x14ac:dyDescent="0.25">
      <c r="C2133" s="96"/>
      <c r="D2133" s="99"/>
      <c r="E2133" s="93"/>
      <c r="F2133" s="105"/>
      <c r="G2133" s="105"/>
      <c r="H2133" s="2" t="s">
        <v>190</v>
      </c>
      <c r="I2133" s="54">
        <v>0</v>
      </c>
      <c r="J2133" s="28">
        <v>0</v>
      </c>
      <c r="K2133" s="28">
        <v>0</v>
      </c>
      <c r="L2133" s="8"/>
      <c r="M2133" s="8"/>
      <c r="N2133" s="8"/>
    </row>
    <row r="2134" spans="3:14" s="52" customFormat="1" x14ac:dyDescent="0.25">
      <c r="C2134" s="94" t="s">
        <v>257</v>
      </c>
      <c r="D2134" s="97" t="s">
        <v>258</v>
      </c>
      <c r="E2134" s="91" t="s">
        <v>918</v>
      </c>
      <c r="F2134" s="84"/>
      <c r="G2134" s="84"/>
      <c r="H2134" s="2" t="s">
        <v>297</v>
      </c>
      <c r="I2134" s="54">
        <v>0</v>
      </c>
      <c r="J2134" s="54">
        <v>0</v>
      </c>
      <c r="K2134" s="54">
        <v>0</v>
      </c>
      <c r="L2134" s="8"/>
      <c r="M2134" s="8"/>
      <c r="N2134" s="8"/>
    </row>
    <row r="2135" spans="3:14" s="52" customFormat="1" x14ac:dyDescent="0.25">
      <c r="C2135" s="95"/>
      <c r="D2135" s="98"/>
      <c r="E2135" s="92"/>
      <c r="F2135" s="85"/>
      <c r="G2135" s="85"/>
      <c r="H2135" s="2" t="s">
        <v>298</v>
      </c>
      <c r="I2135" s="54">
        <v>0</v>
      </c>
      <c r="J2135" s="54">
        <v>0</v>
      </c>
      <c r="K2135" s="54">
        <v>0</v>
      </c>
      <c r="L2135" s="8"/>
      <c r="M2135" s="8"/>
      <c r="N2135" s="8"/>
    </row>
    <row r="2136" spans="3:14" s="52" customFormat="1" x14ac:dyDescent="0.25">
      <c r="C2136" s="95"/>
      <c r="D2136" s="98"/>
      <c r="E2136" s="92"/>
      <c r="F2136" s="85"/>
      <c r="G2136" s="85"/>
      <c r="H2136" s="2" t="s">
        <v>299</v>
      </c>
      <c r="I2136" s="54">
        <v>0</v>
      </c>
      <c r="J2136" s="54">
        <v>0</v>
      </c>
      <c r="K2136" s="54">
        <v>0</v>
      </c>
      <c r="L2136" s="8"/>
      <c r="M2136" s="8"/>
      <c r="N2136" s="8"/>
    </row>
    <row r="2137" spans="3:14" s="52" customFormat="1" x14ac:dyDescent="0.25">
      <c r="C2137" s="95"/>
      <c r="D2137" s="98"/>
      <c r="E2137" s="92"/>
      <c r="F2137" s="85"/>
      <c r="G2137" s="85"/>
      <c r="H2137" s="2" t="s">
        <v>300</v>
      </c>
      <c r="I2137" s="54">
        <v>0</v>
      </c>
      <c r="J2137" s="54">
        <v>0</v>
      </c>
      <c r="K2137" s="54">
        <v>0</v>
      </c>
      <c r="L2137" s="8"/>
      <c r="M2137" s="8"/>
      <c r="N2137" s="8"/>
    </row>
    <row r="2138" spans="3:14" s="52" customFormat="1" x14ac:dyDescent="0.25">
      <c r="C2138" s="96"/>
      <c r="D2138" s="99"/>
      <c r="E2138" s="93"/>
      <c r="F2138" s="86"/>
      <c r="G2138" s="86"/>
      <c r="H2138" s="2" t="s">
        <v>190</v>
      </c>
      <c r="I2138" s="54">
        <v>0</v>
      </c>
      <c r="J2138" s="54">
        <v>0</v>
      </c>
      <c r="K2138" s="54">
        <v>0</v>
      </c>
      <c r="L2138" s="8"/>
      <c r="M2138" s="8"/>
      <c r="N2138" s="8"/>
    </row>
    <row r="2139" spans="3:14" s="52" customFormat="1" ht="15" customHeight="1" x14ac:dyDescent="0.25">
      <c r="C2139" s="94" t="s">
        <v>952</v>
      </c>
      <c r="D2139" s="97" t="s">
        <v>893</v>
      </c>
      <c r="E2139" s="91" t="s">
        <v>918</v>
      </c>
      <c r="F2139" s="84">
        <v>2021</v>
      </c>
      <c r="G2139" s="84">
        <v>2021</v>
      </c>
      <c r="H2139" s="2" t="s">
        <v>297</v>
      </c>
      <c r="I2139" s="54">
        <f>I2140+I2141+I2142+I2143</f>
        <v>1200</v>
      </c>
      <c r="J2139" s="54">
        <f>J2140+J2141+J2142+J2143</f>
        <v>0</v>
      </c>
      <c r="K2139" s="54">
        <f>K2140+K2141+K2142+K2143</f>
        <v>0</v>
      </c>
      <c r="L2139" s="8"/>
      <c r="M2139" s="8"/>
      <c r="N2139" s="8"/>
    </row>
    <row r="2140" spans="3:14" s="52" customFormat="1" ht="22.5" customHeight="1" x14ac:dyDescent="0.25">
      <c r="C2140" s="95"/>
      <c r="D2140" s="98"/>
      <c r="E2140" s="92"/>
      <c r="F2140" s="85"/>
      <c r="G2140" s="85"/>
      <c r="H2140" s="2" t="s">
        <v>298</v>
      </c>
      <c r="I2140" s="54">
        <f>I2145+I2150+I2155+I2160+I2165+I2170+I2175</f>
        <v>132</v>
      </c>
      <c r="J2140" s="54">
        <f t="shared" ref="I2140:K2143" si="212">J2145+J2150+J2155+J2160+J2165+J2170</f>
        <v>0</v>
      </c>
      <c r="K2140" s="54">
        <f t="shared" si="212"/>
        <v>0</v>
      </c>
      <c r="L2140" s="8"/>
      <c r="M2140" s="8"/>
      <c r="N2140" s="8"/>
    </row>
    <row r="2141" spans="3:14" s="52" customFormat="1" ht="28.5" customHeight="1" x14ac:dyDescent="0.25">
      <c r="C2141" s="95"/>
      <c r="D2141" s="98"/>
      <c r="E2141" s="92"/>
      <c r="F2141" s="85"/>
      <c r="G2141" s="85"/>
      <c r="H2141" s="2" t="s">
        <v>299</v>
      </c>
      <c r="I2141" s="54">
        <f>I2146+I2151+I2156+I2161+I2166+I2171+I2176</f>
        <v>1068</v>
      </c>
      <c r="J2141" s="54">
        <f t="shared" si="212"/>
        <v>0</v>
      </c>
      <c r="K2141" s="54">
        <f t="shared" si="212"/>
        <v>0</v>
      </c>
      <c r="L2141" s="8"/>
      <c r="M2141" s="8"/>
      <c r="N2141" s="8"/>
    </row>
    <row r="2142" spans="3:14" s="52" customFormat="1" ht="24" customHeight="1" x14ac:dyDescent="0.25">
      <c r="C2142" s="95"/>
      <c r="D2142" s="98"/>
      <c r="E2142" s="92"/>
      <c r="F2142" s="85"/>
      <c r="G2142" s="85"/>
      <c r="H2142" s="2" t="s">
        <v>300</v>
      </c>
      <c r="I2142" s="54">
        <f t="shared" si="212"/>
        <v>0</v>
      </c>
      <c r="J2142" s="54">
        <f t="shared" si="212"/>
        <v>0</v>
      </c>
      <c r="K2142" s="54">
        <f t="shared" si="212"/>
        <v>0</v>
      </c>
      <c r="L2142" s="8"/>
      <c r="M2142" s="8"/>
      <c r="N2142" s="8"/>
    </row>
    <row r="2143" spans="3:14" s="52" customFormat="1" x14ac:dyDescent="0.25">
      <c r="C2143" s="96"/>
      <c r="D2143" s="99"/>
      <c r="E2143" s="93"/>
      <c r="F2143" s="86"/>
      <c r="G2143" s="86"/>
      <c r="H2143" s="2" t="s">
        <v>190</v>
      </c>
      <c r="I2143" s="54">
        <f t="shared" si="212"/>
        <v>0</v>
      </c>
      <c r="J2143" s="54">
        <f t="shared" si="212"/>
        <v>0</v>
      </c>
      <c r="K2143" s="54">
        <f t="shared" si="212"/>
        <v>0</v>
      </c>
      <c r="L2143" s="8"/>
      <c r="M2143" s="8"/>
      <c r="N2143" s="8"/>
    </row>
    <row r="2144" spans="3:14" s="52" customFormat="1" ht="15" customHeight="1" x14ac:dyDescent="0.25">
      <c r="C2144" s="94" t="s">
        <v>953</v>
      </c>
      <c r="D2144" s="97" t="s">
        <v>573</v>
      </c>
      <c r="E2144" s="91" t="s">
        <v>918</v>
      </c>
      <c r="F2144" s="84">
        <v>2021</v>
      </c>
      <c r="G2144" s="84">
        <v>2021</v>
      </c>
      <c r="H2144" s="2" t="s">
        <v>297</v>
      </c>
      <c r="I2144" s="54">
        <f>I2145+I2146</f>
        <v>100</v>
      </c>
      <c r="J2144" s="54">
        <f>J2145+J2146</f>
        <v>0</v>
      </c>
      <c r="K2144" s="54">
        <f>K2145+K2146</f>
        <v>0</v>
      </c>
      <c r="L2144" s="8"/>
      <c r="M2144" s="8"/>
      <c r="N2144" s="8"/>
    </row>
    <row r="2145" spans="3:14" s="52" customFormat="1" ht="19.5" customHeight="1" x14ac:dyDescent="0.25">
      <c r="C2145" s="95"/>
      <c r="D2145" s="98"/>
      <c r="E2145" s="92"/>
      <c r="F2145" s="85"/>
      <c r="G2145" s="85"/>
      <c r="H2145" s="2" t="s">
        <v>298</v>
      </c>
      <c r="I2145" s="54">
        <v>11</v>
      </c>
      <c r="J2145" s="54"/>
      <c r="K2145" s="54">
        <v>0</v>
      </c>
      <c r="L2145" s="8"/>
      <c r="M2145" s="8"/>
      <c r="N2145" s="8"/>
    </row>
    <row r="2146" spans="3:14" s="52" customFormat="1" ht="14.25" customHeight="1" x14ac:dyDescent="0.25">
      <c r="C2146" s="95"/>
      <c r="D2146" s="98"/>
      <c r="E2146" s="92"/>
      <c r="F2146" s="85"/>
      <c r="G2146" s="85"/>
      <c r="H2146" s="2" t="s">
        <v>299</v>
      </c>
      <c r="I2146" s="54">
        <v>89</v>
      </c>
      <c r="J2146" s="54">
        <v>0</v>
      </c>
      <c r="K2146" s="54">
        <v>0</v>
      </c>
      <c r="L2146" s="8"/>
      <c r="M2146" s="8"/>
      <c r="N2146" s="8"/>
    </row>
    <row r="2147" spans="3:14" s="52" customFormat="1" ht="20.25" customHeight="1" x14ac:dyDescent="0.25">
      <c r="C2147" s="95"/>
      <c r="D2147" s="98"/>
      <c r="E2147" s="92"/>
      <c r="F2147" s="85"/>
      <c r="G2147" s="85"/>
      <c r="H2147" s="2" t="s">
        <v>300</v>
      </c>
      <c r="I2147" s="54">
        <v>0</v>
      </c>
      <c r="J2147" s="54">
        <v>0</v>
      </c>
      <c r="K2147" s="54">
        <v>0</v>
      </c>
      <c r="L2147" s="8"/>
      <c r="M2147" s="8"/>
      <c r="N2147" s="8"/>
    </row>
    <row r="2148" spans="3:14" s="52" customFormat="1" ht="16.5" customHeight="1" x14ac:dyDescent="0.25">
      <c r="C2148" s="96"/>
      <c r="D2148" s="99"/>
      <c r="E2148" s="93"/>
      <c r="F2148" s="86"/>
      <c r="G2148" s="86"/>
      <c r="H2148" s="2" t="s">
        <v>190</v>
      </c>
      <c r="I2148" s="54">
        <v>0</v>
      </c>
      <c r="J2148" s="54">
        <v>0</v>
      </c>
      <c r="K2148" s="54">
        <v>0</v>
      </c>
      <c r="L2148" s="8"/>
      <c r="M2148" s="8"/>
      <c r="N2148" s="8"/>
    </row>
    <row r="2149" spans="3:14" s="52" customFormat="1" ht="15" customHeight="1" x14ac:dyDescent="0.25">
      <c r="C2149" s="81" t="s">
        <v>954</v>
      </c>
      <c r="D2149" s="82" t="s">
        <v>523</v>
      </c>
      <c r="E2149" s="83" t="s">
        <v>918</v>
      </c>
      <c r="F2149" s="84">
        <v>2021</v>
      </c>
      <c r="G2149" s="84">
        <v>2021</v>
      </c>
      <c r="H2149" s="2" t="s">
        <v>297</v>
      </c>
      <c r="I2149" s="54">
        <f>I2150+I2151</f>
        <v>200</v>
      </c>
      <c r="J2149" s="54">
        <f>J2150+J2151</f>
        <v>0</v>
      </c>
      <c r="K2149" s="54">
        <f>K2150+K2151</f>
        <v>0</v>
      </c>
      <c r="L2149" s="8"/>
      <c r="M2149" s="8"/>
      <c r="N2149" s="8"/>
    </row>
    <row r="2150" spans="3:14" s="52" customFormat="1" x14ac:dyDescent="0.25">
      <c r="C2150" s="81"/>
      <c r="D2150" s="82"/>
      <c r="E2150" s="83"/>
      <c r="F2150" s="85"/>
      <c r="G2150" s="85"/>
      <c r="H2150" s="2" t="s">
        <v>298</v>
      </c>
      <c r="I2150" s="54">
        <v>22</v>
      </c>
      <c r="J2150" s="54">
        <v>0</v>
      </c>
      <c r="K2150" s="54">
        <v>0</v>
      </c>
      <c r="L2150" s="8"/>
      <c r="M2150" s="8"/>
      <c r="N2150" s="8"/>
    </row>
    <row r="2151" spans="3:14" s="52" customFormat="1" x14ac:dyDescent="0.25">
      <c r="C2151" s="81"/>
      <c r="D2151" s="82"/>
      <c r="E2151" s="83"/>
      <c r="F2151" s="85"/>
      <c r="G2151" s="85"/>
      <c r="H2151" s="2" t="s">
        <v>299</v>
      </c>
      <c r="I2151" s="54">
        <v>178</v>
      </c>
      <c r="J2151" s="54">
        <v>0</v>
      </c>
      <c r="K2151" s="54">
        <v>0</v>
      </c>
      <c r="L2151" s="8"/>
      <c r="M2151" s="8"/>
      <c r="N2151" s="8"/>
    </row>
    <row r="2152" spans="3:14" s="52" customFormat="1" x14ac:dyDescent="0.25">
      <c r="C2152" s="81"/>
      <c r="D2152" s="82"/>
      <c r="E2152" s="83"/>
      <c r="F2152" s="85"/>
      <c r="G2152" s="85"/>
      <c r="H2152" s="2" t="s">
        <v>300</v>
      </c>
      <c r="I2152" s="54">
        <v>0</v>
      </c>
      <c r="J2152" s="54">
        <v>0</v>
      </c>
      <c r="K2152" s="54">
        <v>0</v>
      </c>
      <c r="L2152" s="8"/>
      <c r="M2152" s="8"/>
      <c r="N2152" s="8"/>
    </row>
    <row r="2153" spans="3:14" s="52" customFormat="1" ht="18" customHeight="1" x14ac:dyDescent="0.25">
      <c r="C2153" s="81"/>
      <c r="D2153" s="82"/>
      <c r="E2153" s="83"/>
      <c r="F2153" s="86"/>
      <c r="G2153" s="86"/>
      <c r="H2153" s="2" t="s">
        <v>190</v>
      </c>
      <c r="I2153" s="54">
        <v>0</v>
      </c>
      <c r="J2153" s="54">
        <v>0</v>
      </c>
      <c r="K2153" s="54">
        <v>0</v>
      </c>
      <c r="L2153" s="8"/>
      <c r="M2153" s="8"/>
      <c r="N2153" s="8"/>
    </row>
    <row r="2154" spans="3:14" s="52" customFormat="1" ht="15" customHeight="1" x14ac:dyDescent="0.25">
      <c r="C2154" s="81" t="s">
        <v>955</v>
      </c>
      <c r="D2154" s="82" t="s">
        <v>574</v>
      </c>
      <c r="E2154" s="83" t="s">
        <v>918</v>
      </c>
      <c r="F2154" s="84">
        <v>2021</v>
      </c>
      <c r="G2154" s="84">
        <v>2021</v>
      </c>
      <c r="H2154" s="2" t="s">
        <v>297</v>
      </c>
      <c r="I2154" s="54">
        <f>I2155+I2156</f>
        <v>100</v>
      </c>
      <c r="J2154" s="54">
        <f>J2155+J2156</f>
        <v>0</v>
      </c>
      <c r="K2154" s="54">
        <f>K2155+K2156</f>
        <v>0</v>
      </c>
      <c r="L2154" s="8"/>
      <c r="M2154" s="8"/>
      <c r="N2154" s="8"/>
    </row>
    <row r="2155" spans="3:14" s="52" customFormat="1" x14ac:dyDescent="0.25">
      <c r="C2155" s="81"/>
      <c r="D2155" s="82"/>
      <c r="E2155" s="83"/>
      <c r="F2155" s="85"/>
      <c r="G2155" s="85"/>
      <c r="H2155" s="2" t="s">
        <v>298</v>
      </c>
      <c r="I2155" s="54">
        <v>11</v>
      </c>
      <c r="J2155" s="54">
        <v>0</v>
      </c>
      <c r="K2155" s="54">
        <v>0</v>
      </c>
      <c r="L2155" s="8"/>
      <c r="M2155" s="8"/>
      <c r="N2155" s="8"/>
    </row>
    <row r="2156" spans="3:14" s="52" customFormat="1" x14ac:dyDescent="0.25">
      <c r="C2156" s="81"/>
      <c r="D2156" s="82"/>
      <c r="E2156" s="83"/>
      <c r="F2156" s="85"/>
      <c r="G2156" s="85"/>
      <c r="H2156" s="2" t="s">
        <v>299</v>
      </c>
      <c r="I2156" s="54">
        <v>89</v>
      </c>
      <c r="J2156" s="54">
        <v>0</v>
      </c>
      <c r="K2156" s="54">
        <v>0</v>
      </c>
      <c r="L2156" s="8"/>
      <c r="M2156" s="8"/>
      <c r="N2156" s="8"/>
    </row>
    <row r="2157" spans="3:14" s="52" customFormat="1" x14ac:dyDescent="0.25">
      <c r="C2157" s="81"/>
      <c r="D2157" s="82"/>
      <c r="E2157" s="83"/>
      <c r="F2157" s="85"/>
      <c r="G2157" s="85"/>
      <c r="H2157" s="2" t="s">
        <v>300</v>
      </c>
      <c r="I2157" s="54">
        <v>0</v>
      </c>
      <c r="J2157" s="54">
        <v>0</v>
      </c>
      <c r="K2157" s="54">
        <v>0</v>
      </c>
      <c r="L2157" s="8"/>
      <c r="M2157" s="8"/>
      <c r="N2157" s="8"/>
    </row>
    <row r="2158" spans="3:14" s="52" customFormat="1" ht="18.75" customHeight="1" x14ac:dyDescent="0.25">
      <c r="C2158" s="81"/>
      <c r="D2158" s="82"/>
      <c r="E2158" s="83"/>
      <c r="F2158" s="86"/>
      <c r="G2158" s="86"/>
      <c r="H2158" s="2" t="s">
        <v>190</v>
      </c>
      <c r="I2158" s="54">
        <v>0</v>
      </c>
      <c r="J2158" s="54">
        <v>0</v>
      </c>
      <c r="K2158" s="54">
        <v>0</v>
      </c>
      <c r="L2158" s="8"/>
      <c r="M2158" s="8"/>
      <c r="N2158" s="8"/>
    </row>
    <row r="2159" spans="3:14" s="52" customFormat="1" ht="15" customHeight="1" x14ac:dyDescent="0.25">
      <c r="C2159" s="81" t="s">
        <v>956</v>
      </c>
      <c r="D2159" s="82" t="s">
        <v>575</v>
      </c>
      <c r="E2159" s="83" t="s">
        <v>918</v>
      </c>
      <c r="F2159" s="84">
        <v>2021</v>
      </c>
      <c r="G2159" s="84">
        <v>2021</v>
      </c>
      <c r="H2159" s="2" t="s">
        <v>297</v>
      </c>
      <c r="I2159" s="54">
        <f>I2160+I2161</f>
        <v>100</v>
      </c>
      <c r="J2159" s="54">
        <f>J2160+J2161</f>
        <v>0</v>
      </c>
      <c r="K2159" s="54">
        <f>K2160+K2161</f>
        <v>0</v>
      </c>
      <c r="L2159" s="8"/>
      <c r="M2159" s="8"/>
      <c r="N2159" s="8"/>
    </row>
    <row r="2160" spans="3:14" s="52" customFormat="1" ht="17.25" customHeight="1" x14ac:dyDescent="0.25">
      <c r="C2160" s="81"/>
      <c r="D2160" s="82"/>
      <c r="E2160" s="83"/>
      <c r="F2160" s="85"/>
      <c r="G2160" s="85"/>
      <c r="H2160" s="2" t="s">
        <v>298</v>
      </c>
      <c r="I2160" s="54">
        <v>11</v>
      </c>
      <c r="J2160" s="54">
        <v>0</v>
      </c>
      <c r="K2160" s="54">
        <v>0</v>
      </c>
      <c r="L2160" s="8"/>
      <c r="M2160" s="8"/>
      <c r="N2160" s="8"/>
    </row>
    <row r="2161" spans="3:14" s="52" customFormat="1" x14ac:dyDescent="0.25">
      <c r="C2161" s="81"/>
      <c r="D2161" s="82"/>
      <c r="E2161" s="83"/>
      <c r="F2161" s="85"/>
      <c r="G2161" s="85"/>
      <c r="H2161" s="2" t="s">
        <v>299</v>
      </c>
      <c r="I2161" s="54">
        <v>89</v>
      </c>
      <c r="J2161" s="54">
        <v>0</v>
      </c>
      <c r="K2161" s="54">
        <v>0</v>
      </c>
      <c r="L2161" s="8"/>
      <c r="M2161" s="8"/>
      <c r="N2161" s="8"/>
    </row>
    <row r="2162" spans="3:14" s="52" customFormat="1" x14ac:dyDescent="0.25">
      <c r="C2162" s="81"/>
      <c r="D2162" s="82"/>
      <c r="E2162" s="83"/>
      <c r="F2162" s="85"/>
      <c r="G2162" s="85"/>
      <c r="H2162" s="2" t="s">
        <v>300</v>
      </c>
      <c r="I2162" s="54">
        <v>0</v>
      </c>
      <c r="J2162" s="54">
        <v>0</v>
      </c>
      <c r="K2162" s="54">
        <v>0</v>
      </c>
      <c r="L2162" s="8"/>
      <c r="M2162" s="8"/>
      <c r="N2162" s="8"/>
    </row>
    <row r="2163" spans="3:14" s="52" customFormat="1" ht="19.5" customHeight="1" x14ac:dyDescent="0.25">
      <c r="C2163" s="81"/>
      <c r="D2163" s="82"/>
      <c r="E2163" s="83"/>
      <c r="F2163" s="86"/>
      <c r="G2163" s="86"/>
      <c r="H2163" s="2" t="s">
        <v>190</v>
      </c>
      <c r="I2163" s="54">
        <v>0</v>
      </c>
      <c r="J2163" s="54">
        <v>0</v>
      </c>
      <c r="K2163" s="54">
        <v>0</v>
      </c>
      <c r="L2163" s="8"/>
      <c r="M2163" s="8"/>
      <c r="N2163" s="8"/>
    </row>
    <row r="2164" spans="3:14" s="52" customFormat="1" ht="15" customHeight="1" x14ac:dyDescent="0.25">
      <c r="C2164" s="94" t="s">
        <v>957</v>
      </c>
      <c r="D2164" s="100" t="s">
        <v>856</v>
      </c>
      <c r="E2164" s="83" t="s">
        <v>918</v>
      </c>
      <c r="F2164" s="84">
        <v>2021</v>
      </c>
      <c r="G2164" s="84">
        <v>2021</v>
      </c>
      <c r="H2164" s="2" t="s">
        <v>297</v>
      </c>
      <c r="I2164" s="54">
        <f>I2165+I2166</f>
        <v>100</v>
      </c>
      <c r="J2164" s="54">
        <f>J2165+J2166</f>
        <v>0</v>
      </c>
      <c r="K2164" s="54">
        <f>K2165+K2166</f>
        <v>0</v>
      </c>
      <c r="L2164" s="8"/>
      <c r="M2164" s="8"/>
      <c r="N2164" s="8"/>
    </row>
    <row r="2165" spans="3:14" s="52" customFormat="1" ht="17.25" customHeight="1" x14ac:dyDescent="0.25">
      <c r="C2165" s="95"/>
      <c r="D2165" s="101"/>
      <c r="E2165" s="83"/>
      <c r="F2165" s="85"/>
      <c r="G2165" s="85"/>
      <c r="H2165" s="2" t="s">
        <v>298</v>
      </c>
      <c r="I2165" s="54">
        <v>11</v>
      </c>
      <c r="J2165" s="54">
        <v>0</v>
      </c>
      <c r="K2165" s="54">
        <v>0</v>
      </c>
      <c r="L2165" s="8"/>
      <c r="M2165" s="8"/>
      <c r="N2165" s="8"/>
    </row>
    <row r="2166" spans="3:14" s="52" customFormat="1" x14ac:dyDescent="0.25">
      <c r="C2166" s="95"/>
      <c r="D2166" s="101"/>
      <c r="E2166" s="83"/>
      <c r="F2166" s="85"/>
      <c r="G2166" s="85"/>
      <c r="H2166" s="2" t="s">
        <v>299</v>
      </c>
      <c r="I2166" s="54">
        <v>89</v>
      </c>
      <c r="J2166" s="54">
        <v>0</v>
      </c>
      <c r="K2166" s="54">
        <v>0</v>
      </c>
      <c r="L2166" s="8"/>
      <c r="M2166" s="8"/>
      <c r="N2166" s="8"/>
    </row>
    <row r="2167" spans="3:14" s="52" customFormat="1" x14ac:dyDescent="0.25">
      <c r="C2167" s="95"/>
      <c r="D2167" s="101"/>
      <c r="E2167" s="83"/>
      <c r="F2167" s="85"/>
      <c r="G2167" s="85"/>
      <c r="H2167" s="2" t="s">
        <v>300</v>
      </c>
      <c r="I2167" s="54">
        <v>0</v>
      </c>
      <c r="J2167" s="54">
        <v>0</v>
      </c>
      <c r="K2167" s="54">
        <v>0</v>
      </c>
      <c r="L2167" s="8"/>
      <c r="M2167" s="8"/>
      <c r="N2167" s="8"/>
    </row>
    <row r="2168" spans="3:14" s="52" customFormat="1" ht="120.75" customHeight="1" x14ac:dyDescent="0.25">
      <c r="C2168" s="96"/>
      <c r="D2168" s="102"/>
      <c r="E2168" s="83"/>
      <c r="F2168" s="86"/>
      <c r="G2168" s="86"/>
      <c r="H2168" s="2" t="s">
        <v>190</v>
      </c>
      <c r="I2168" s="54">
        <v>0</v>
      </c>
      <c r="J2168" s="54">
        <v>0</v>
      </c>
      <c r="K2168" s="54">
        <v>0</v>
      </c>
      <c r="L2168" s="8"/>
      <c r="M2168" s="8"/>
      <c r="N2168" s="8"/>
    </row>
    <row r="2169" spans="3:14" s="52" customFormat="1" ht="17.25" customHeight="1" x14ac:dyDescent="0.25">
      <c r="C2169" s="94" t="s">
        <v>958</v>
      </c>
      <c r="D2169" s="100" t="s">
        <v>894</v>
      </c>
      <c r="E2169" s="83" t="s">
        <v>915</v>
      </c>
      <c r="F2169" s="84">
        <v>2021</v>
      </c>
      <c r="G2169" s="84">
        <v>2021</v>
      </c>
      <c r="H2169" s="2" t="s">
        <v>297</v>
      </c>
      <c r="I2169" s="54">
        <f>I2170+I2171</f>
        <v>300</v>
      </c>
      <c r="J2169" s="54">
        <f>J2170+J2171</f>
        <v>0</v>
      </c>
      <c r="K2169" s="54">
        <f>K2170+K2171</f>
        <v>0</v>
      </c>
      <c r="L2169" s="8"/>
      <c r="M2169" s="8"/>
      <c r="N2169" s="8"/>
    </row>
    <row r="2170" spans="3:14" s="52" customFormat="1" x14ac:dyDescent="0.25">
      <c r="C2170" s="95"/>
      <c r="D2170" s="101"/>
      <c r="E2170" s="83"/>
      <c r="F2170" s="85"/>
      <c r="G2170" s="85"/>
      <c r="H2170" s="2" t="s">
        <v>298</v>
      </c>
      <c r="I2170" s="54">
        <v>33</v>
      </c>
      <c r="J2170" s="54">
        <v>0</v>
      </c>
      <c r="K2170" s="54">
        <v>0</v>
      </c>
      <c r="L2170" s="8"/>
      <c r="M2170" s="8"/>
      <c r="N2170" s="8"/>
    </row>
    <row r="2171" spans="3:14" s="52" customFormat="1" x14ac:dyDescent="0.25">
      <c r="C2171" s="95"/>
      <c r="D2171" s="101"/>
      <c r="E2171" s="83"/>
      <c r="F2171" s="85"/>
      <c r="G2171" s="85"/>
      <c r="H2171" s="2" t="s">
        <v>299</v>
      </c>
      <c r="I2171" s="54">
        <v>267</v>
      </c>
      <c r="J2171" s="54">
        <v>0</v>
      </c>
      <c r="K2171" s="54">
        <v>0</v>
      </c>
      <c r="L2171" s="8"/>
      <c r="M2171" s="8"/>
      <c r="N2171" s="8"/>
    </row>
    <row r="2172" spans="3:14" s="52" customFormat="1" x14ac:dyDescent="0.25">
      <c r="C2172" s="95"/>
      <c r="D2172" s="101"/>
      <c r="E2172" s="83"/>
      <c r="F2172" s="85"/>
      <c r="G2172" s="85"/>
      <c r="H2172" s="2" t="s">
        <v>300</v>
      </c>
      <c r="I2172" s="54">
        <v>0</v>
      </c>
      <c r="J2172" s="54">
        <v>0</v>
      </c>
      <c r="K2172" s="54">
        <v>0</v>
      </c>
      <c r="L2172" s="8"/>
      <c r="M2172" s="8"/>
      <c r="N2172" s="8"/>
    </row>
    <row r="2173" spans="3:14" s="52" customFormat="1" ht="16.5" customHeight="1" x14ac:dyDescent="0.25">
      <c r="C2173" s="96"/>
      <c r="D2173" s="102"/>
      <c r="E2173" s="83"/>
      <c r="F2173" s="86"/>
      <c r="G2173" s="86"/>
      <c r="H2173" s="2" t="s">
        <v>190</v>
      </c>
      <c r="I2173" s="54">
        <v>0</v>
      </c>
      <c r="J2173" s="54">
        <v>0</v>
      </c>
      <c r="K2173" s="54">
        <v>0</v>
      </c>
      <c r="L2173" s="8"/>
      <c r="M2173" s="8"/>
      <c r="N2173" s="8"/>
    </row>
    <row r="2174" spans="3:14" s="52" customFormat="1" x14ac:dyDescent="0.25">
      <c r="C2174" s="94" t="s">
        <v>959</v>
      </c>
      <c r="D2174" s="100" t="s">
        <v>857</v>
      </c>
      <c r="E2174" s="83" t="s">
        <v>918</v>
      </c>
      <c r="F2174" s="84">
        <v>2021</v>
      </c>
      <c r="G2174" s="84">
        <v>2021</v>
      </c>
      <c r="H2174" s="2" t="s">
        <v>297</v>
      </c>
      <c r="I2174" s="54">
        <f>I2175+I2176</f>
        <v>300</v>
      </c>
      <c r="J2174" s="54">
        <f>J2175+J2176</f>
        <v>0</v>
      </c>
      <c r="K2174" s="54">
        <f>K2175+K2176</f>
        <v>0</v>
      </c>
      <c r="L2174" s="8"/>
      <c r="M2174" s="8"/>
      <c r="N2174" s="8"/>
    </row>
    <row r="2175" spans="3:14" s="52" customFormat="1" x14ac:dyDescent="0.25">
      <c r="C2175" s="95"/>
      <c r="D2175" s="101"/>
      <c r="E2175" s="83"/>
      <c r="F2175" s="85"/>
      <c r="G2175" s="85"/>
      <c r="H2175" s="2" t="s">
        <v>298</v>
      </c>
      <c r="I2175" s="54">
        <v>33</v>
      </c>
      <c r="J2175" s="54">
        <v>0</v>
      </c>
      <c r="K2175" s="54">
        <v>0</v>
      </c>
      <c r="L2175" s="8"/>
      <c r="M2175" s="8"/>
      <c r="N2175" s="8"/>
    </row>
    <row r="2176" spans="3:14" s="52" customFormat="1" x14ac:dyDescent="0.25">
      <c r="C2176" s="95"/>
      <c r="D2176" s="101"/>
      <c r="E2176" s="83"/>
      <c r="F2176" s="85"/>
      <c r="G2176" s="85"/>
      <c r="H2176" s="2" t="s">
        <v>299</v>
      </c>
      <c r="I2176" s="54">
        <v>267</v>
      </c>
      <c r="J2176" s="54">
        <v>0</v>
      </c>
      <c r="K2176" s="54">
        <v>0</v>
      </c>
      <c r="L2176" s="8"/>
      <c r="M2176" s="8"/>
      <c r="N2176" s="8"/>
    </row>
    <row r="2177" spans="3:14" s="52" customFormat="1" x14ac:dyDescent="0.25">
      <c r="C2177" s="95"/>
      <c r="D2177" s="101"/>
      <c r="E2177" s="83"/>
      <c r="F2177" s="85"/>
      <c r="G2177" s="85"/>
      <c r="H2177" s="2" t="s">
        <v>300</v>
      </c>
      <c r="I2177" s="54">
        <v>0</v>
      </c>
      <c r="J2177" s="54">
        <v>0</v>
      </c>
      <c r="K2177" s="54">
        <v>0</v>
      </c>
      <c r="L2177" s="8"/>
      <c r="M2177" s="8"/>
      <c r="N2177" s="8"/>
    </row>
    <row r="2178" spans="3:14" s="52" customFormat="1" ht="20.25" customHeight="1" x14ac:dyDescent="0.25">
      <c r="C2178" s="96"/>
      <c r="D2178" s="102"/>
      <c r="E2178" s="83"/>
      <c r="F2178" s="86"/>
      <c r="G2178" s="86"/>
      <c r="H2178" s="2" t="s">
        <v>190</v>
      </c>
      <c r="I2178" s="54">
        <v>0</v>
      </c>
      <c r="J2178" s="54">
        <v>0</v>
      </c>
      <c r="K2178" s="54">
        <v>0</v>
      </c>
      <c r="L2178" s="8"/>
      <c r="M2178" s="8"/>
      <c r="N2178" s="8"/>
    </row>
    <row r="2179" spans="3:14" s="52" customFormat="1" ht="22.5" customHeight="1" x14ac:dyDescent="0.25">
      <c r="C2179" s="94" t="s">
        <v>960</v>
      </c>
      <c r="D2179" s="97" t="s">
        <v>895</v>
      </c>
      <c r="E2179" s="91" t="s">
        <v>918</v>
      </c>
      <c r="F2179" s="84">
        <v>2021</v>
      </c>
      <c r="G2179" s="84">
        <v>2021</v>
      </c>
      <c r="H2179" s="2" t="s">
        <v>297</v>
      </c>
      <c r="I2179" s="54">
        <f>I2180+I2181</f>
        <v>400</v>
      </c>
      <c r="J2179" s="54">
        <v>0</v>
      </c>
      <c r="K2179" s="54">
        <v>0</v>
      </c>
      <c r="L2179" s="8"/>
      <c r="M2179" s="8"/>
      <c r="N2179" s="8"/>
    </row>
    <row r="2180" spans="3:14" s="52" customFormat="1" ht="25.5" customHeight="1" x14ac:dyDescent="0.25">
      <c r="C2180" s="95"/>
      <c r="D2180" s="98"/>
      <c r="E2180" s="92"/>
      <c r="F2180" s="85"/>
      <c r="G2180" s="85"/>
      <c r="H2180" s="2" t="s">
        <v>298</v>
      </c>
      <c r="I2180" s="54">
        <f>I2185+I2190</f>
        <v>44</v>
      </c>
      <c r="J2180" s="54">
        <v>0</v>
      </c>
      <c r="K2180" s="54">
        <v>0</v>
      </c>
      <c r="L2180" s="8"/>
      <c r="M2180" s="8"/>
      <c r="N2180" s="8"/>
    </row>
    <row r="2181" spans="3:14" s="52" customFormat="1" ht="29.25" customHeight="1" x14ac:dyDescent="0.25">
      <c r="C2181" s="95"/>
      <c r="D2181" s="98"/>
      <c r="E2181" s="92"/>
      <c r="F2181" s="85"/>
      <c r="G2181" s="85"/>
      <c r="H2181" s="2" t="s">
        <v>299</v>
      </c>
      <c r="I2181" s="54">
        <f>I2186+I2191</f>
        <v>356</v>
      </c>
      <c r="J2181" s="54">
        <v>0</v>
      </c>
      <c r="K2181" s="54">
        <v>0</v>
      </c>
      <c r="L2181" s="8"/>
      <c r="M2181" s="8"/>
      <c r="N2181" s="8"/>
    </row>
    <row r="2182" spans="3:14" s="52" customFormat="1" x14ac:dyDescent="0.25">
      <c r="C2182" s="95"/>
      <c r="D2182" s="98"/>
      <c r="E2182" s="92"/>
      <c r="F2182" s="85"/>
      <c r="G2182" s="85"/>
      <c r="H2182" s="2" t="s">
        <v>300</v>
      </c>
      <c r="I2182" s="54">
        <f>I2187+I2192</f>
        <v>0</v>
      </c>
      <c r="J2182" s="54">
        <v>0</v>
      </c>
      <c r="K2182" s="54">
        <v>0</v>
      </c>
      <c r="L2182" s="8"/>
      <c r="M2182" s="8"/>
      <c r="N2182" s="8"/>
    </row>
    <row r="2183" spans="3:14" s="52" customFormat="1" ht="18.75" customHeight="1" x14ac:dyDescent="0.25">
      <c r="C2183" s="96"/>
      <c r="D2183" s="99"/>
      <c r="E2183" s="93"/>
      <c r="F2183" s="86"/>
      <c r="G2183" s="86"/>
      <c r="H2183" s="2" t="s">
        <v>190</v>
      </c>
      <c r="I2183" s="54">
        <f>I2188+I2193</f>
        <v>0</v>
      </c>
      <c r="J2183" s="54">
        <v>0</v>
      </c>
      <c r="K2183" s="54">
        <v>0</v>
      </c>
      <c r="L2183" s="8"/>
      <c r="M2183" s="8"/>
      <c r="N2183" s="8"/>
    </row>
    <row r="2184" spans="3:14" s="52" customFormat="1" ht="15" customHeight="1" x14ac:dyDescent="0.25">
      <c r="C2184" s="81" t="s">
        <v>961</v>
      </c>
      <c r="D2184" s="82" t="s">
        <v>858</v>
      </c>
      <c r="E2184" s="83" t="s">
        <v>918</v>
      </c>
      <c r="F2184" s="84">
        <v>2021</v>
      </c>
      <c r="G2184" s="84">
        <v>2021</v>
      </c>
      <c r="H2184" s="2" t="s">
        <v>297</v>
      </c>
      <c r="I2184" s="54">
        <f>I2185+I2186</f>
        <v>100</v>
      </c>
      <c r="J2184" s="54">
        <v>0</v>
      </c>
      <c r="K2184" s="54">
        <v>0</v>
      </c>
      <c r="L2184" s="8"/>
      <c r="M2184" s="8"/>
      <c r="N2184" s="8"/>
    </row>
    <row r="2185" spans="3:14" s="52" customFormat="1" x14ac:dyDescent="0.25">
      <c r="C2185" s="81"/>
      <c r="D2185" s="82"/>
      <c r="E2185" s="83"/>
      <c r="F2185" s="85"/>
      <c r="G2185" s="85"/>
      <c r="H2185" s="2" t="s">
        <v>298</v>
      </c>
      <c r="I2185" s="54">
        <v>11</v>
      </c>
      <c r="J2185" s="54">
        <v>0</v>
      </c>
      <c r="K2185" s="54">
        <v>0</v>
      </c>
      <c r="L2185" s="8"/>
      <c r="M2185" s="8"/>
      <c r="N2185" s="8"/>
    </row>
    <row r="2186" spans="3:14" s="52" customFormat="1" x14ac:dyDescent="0.25">
      <c r="C2186" s="81"/>
      <c r="D2186" s="82"/>
      <c r="E2186" s="83"/>
      <c r="F2186" s="85"/>
      <c r="G2186" s="85"/>
      <c r="H2186" s="2" t="s">
        <v>299</v>
      </c>
      <c r="I2186" s="54">
        <v>89</v>
      </c>
      <c r="J2186" s="54">
        <v>0</v>
      </c>
      <c r="K2186" s="54">
        <v>0</v>
      </c>
      <c r="L2186" s="8"/>
      <c r="M2186" s="8"/>
      <c r="N2186" s="8"/>
    </row>
    <row r="2187" spans="3:14" s="52" customFormat="1" x14ac:dyDescent="0.25">
      <c r="C2187" s="81"/>
      <c r="D2187" s="82"/>
      <c r="E2187" s="83"/>
      <c r="F2187" s="85"/>
      <c r="G2187" s="85"/>
      <c r="H2187" s="2" t="s">
        <v>300</v>
      </c>
      <c r="I2187" s="54">
        <v>0</v>
      </c>
      <c r="J2187" s="54">
        <v>0</v>
      </c>
      <c r="K2187" s="54">
        <v>0</v>
      </c>
      <c r="L2187" s="8"/>
      <c r="M2187" s="8"/>
      <c r="N2187" s="8"/>
    </row>
    <row r="2188" spans="3:14" s="52" customFormat="1" ht="14.25" customHeight="1" x14ac:dyDescent="0.25">
      <c r="C2188" s="81"/>
      <c r="D2188" s="82"/>
      <c r="E2188" s="83"/>
      <c r="F2188" s="86"/>
      <c r="G2188" s="86"/>
      <c r="H2188" s="2" t="s">
        <v>190</v>
      </c>
      <c r="I2188" s="54">
        <v>0</v>
      </c>
      <c r="J2188" s="54">
        <v>0</v>
      </c>
      <c r="K2188" s="54">
        <v>0</v>
      </c>
      <c r="L2188" s="8"/>
      <c r="M2188" s="8"/>
      <c r="N2188" s="8"/>
    </row>
    <row r="2189" spans="3:14" s="52" customFormat="1" ht="15" customHeight="1" x14ac:dyDescent="0.25">
      <c r="C2189" s="81" t="s">
        <v>962</v>
      </c>
      <c r="D2189" s="82" t="s">
        <v>859</v>
      </c>
      <c r="E2189" s="83" t="s">
        <v>918</v>
      </c>
      <c r="F2189" s="84">
        <v>2021</v>
      </c>
      <c r="G2189" s="84">
        <v>2021</v>
      </c>
      <c r="H2189" s="2" t="s">
        <v>297</v>
      </c>
      <c r="I2189" s="54">
        <f>I2190+I2191</f>
        <v>300</v>
      </c>
      <c r="J2189" s="54">
        <v>0</v>
      </c>
      <c r="K2189" s="54">
        <v>0</v>
      </c>
      <c r="L2189" s="8"/>
      <c r="M2189" s="8"/>
      <c r="N2189" s="8"/>
    </row>
    <row r="2190" spans="3:14" s="52" customFormat="1" x14ac:dyDescent="0.25">
      <c r="C2190" s="81"/>
      <c r="D2190" s="82"/>
      <c r="E2190" s="83"/>
      <c r="F2190" s="85"/>
      <c r="G2190" s="85"/>
      <c r="H2190" s="2" t="s">
        <v>298</v>
      </c>
      <c r="I2190" s="54">
        <v>33</v>
      </c>
      <c r="J2190" s="54">
        <v>0</v>
      </c>
      <c r="K2190" s="54">
        <v>0</v>
      </c>
      <c r="L2190" s="8"/>
      <c r="M2190" s="8"/>
      <c r="N2190" s="8"/>
    </row>
    <row r="2191" spans="3:14" s="52" customFormat="1" x14ac:dyDescent="0.25">
      <c r="C2191" s="81"/>
      <c r="D2191" s="82"/>
      <c r="E2191" s="83"/>
      <c r="F2191" s="85"/>
      <c r="G2191" s="85"/>
      <c r="H2191" s="2" t="s">
        <v>299</v>
      </c>
      <c r="I2191" s="54">
        <v>267</v>
      </c>
      <c r="J2191" s="54">
        <v>0</v>
      </c>
      <c r="K2191" s="54">
        <v>0</v>
      </c>
      <c r="L2191" s="8"/>
      <c r="M2191" s="8"/>
      <c r="N2191" s="8"/>
    </row>
    <row r="2192" spans="3:14" s="52" customFormat="1" ht="18" customHeight="1" x14ac:dyDescent="0.25">
      <c r="C2192" s="81"/>
      <c r="D2192" s="82"/>
      <c r="E2192" s="83"/>
      <c r="F2192" s="85"/>
      <c r="G2192" s="85"/>
      <c r="H2192" s="2" t="s">
        <v>300</v>
      </c>
      <c r="I2192" s="54">
        <v>0</v>
      </c>
      <c r="J2192" s="54">
        <v>0</v>
      </c>
      <c r="K2192" s="54">
        <v>0</v>
      </c>
      <c r="L2192" s="8"/>
      <c r="M2192" s="8"/>
      <c r="N2192" s="8"/>
    </row>
    <row r="2193" spans="3:14" s="52" customFormat="1" ht="15" customHeight="1" x14ac:dyDescent="0.25">
      <c r="C2193" s="81"/>
      <c r="D2193" s="82"/>
      <c r="E2193" s="83"/>
      <c r="F2193" s="86"/>
      <c r="G2193" s="86"/>
      <c r="H2193" s="2" t="s">
        <v>190</v>
      </c>
      <c r="I2193" s="54">
        <v>0</v>
      </c>
      <c r="J2193" s="54">
        <v>0</v>
      </c>
      <c r="K2193" s="54">
        <v>0</v>
      </c>
      <c r="L2193" s="8"/>
      <c r="M2193" s="8"/>
      <c r="N2193" s="8"/>
    </row>
    <row r="2194" spans="3:14" s="52" customFormat="1" ht="15" customHeight="1" x14ac:dyDescent="0.25">
      <c r="C2194" s="87" t="s">
        <v>46</v>
      </c>
      <c r="D2194" s="90" t="s">
        <v>47</v>
      </c>
      <c r="E2194" s="91" t="s">
        <v>918</v>
      </c>
      <c r="F2194" s="84">
        <v>2021</v>
      </c>
      <c r="G2194" s="84">
        <v>2021</v>
      </c>
      <c r="H2194" s="2" t="s">
        <v>297</v>
      </c>
      <c r="I2194" s="54">
        <v>0</v>
      </c>
      <c r="J2194" s="54">
        <v>0</v>
      </c>
      <c r="K2194" s="54">
        <v>0</v>
      </c>
      <c r="L2194" s="8"/>
      <c r="M2194" s="8"/>
      <c r="N2194" s="8"/>
    </row>
    <row r="2195" spans="3:14" s="52" customFormat="1" ht="15" customHeight="1" x14ac:dyDescent="0.25">
      <c r="C2195" s="88"/>
      <c r="D2195" s="90"/>
      <c r="E2195" s="92"/>
      <c r="F2195" s="85"/>
      <c r="G2195" s="85"/>
      <c r="H2195" s="2" t="s">
        <v>298</v>
      </c>
      <c r="I2195" s="54">
        <v>0</v>
      </c>
      <c r="J2195" s="54">
        <v>0</v>
      </c>
      <c r="K2195" s="54">
        <v>0</v>
      </c>
      <c r="L2195" s="8"/>
      <c r="M2195" s="8"/>
      <c r="N2195" s="8"/>
    </row>
    <row r="2196" spans="3:14" s="52" customFormat="1" ht="15" customHeight="1" x14ac:dyDescent="0.25">
      <c r="C2196" s="88"/>
      <c r="D2196" s="90"/>
      <c r="E2196" s="92"/>
      <c r="F2196" s="85"/>
      <c r="G2196" s="85"/>
      <c r="H2196" s="2" t="s">
        <v>299</v>
      </c>
      <c r="I2196" s="54">
        <v>0</v>
      </c>
      <c r="J2196" s="54">
        <v>0</v>
      </c>
      <c r="K2196" s="54">
        <v>0</v>
      </c>
      <c r="L2196" s="8"/>
      <c r="M2196" s="8"/>
      <c r="N2196" s="8"/>
    </row>
    <row r="2197" spans="3:14" s="52" customFormat="1" ht="15" customHeight="1" x14ac:dyDescent="0.25">
      <c r="C2197" s="88"/>
      <c r="D2197" s="90"/>
      <c r="E2197" s="92"/>
      <c r="F2197" s="85"/>
      <c r="G2197" s="85"/>
      <c r="H2197" s="2" t="s">
        <v>300</v>
      </c>
      <c r="I2197" s="54">
        <v>0</v>
      </c>
      <c r="J2197" s="54">
        <v>0</v>
      </c>
      <c r="K2197" s="54">
        <v>0</v>
      </c>
      <c r="L2197" s="8"/>
      <c r="M2197" s="8"/>
      <c r="N2197" s="8"/>
    </row>
    <row r="2198" spans="3:14" s="52" customFormat="1" ht="15" customHeight="1" x14ac:dyDescent="0.25">
      <c r="C2198" s="89"/>
      <c r="D2198" s="90"/>
      <c r="E2198" s="93"/>
      <c r="F2198" s="86"/>
      <c r="G2198" s="86"/>
      <c r="H2198" s="2" t="s">
        <v>190</v>
      </c>
      <c r="I2198" s="54">
        <v>0</v>
      </c>
      <c r="J2198" s="54">
        <v>0</v>
      </c>
      <c r="K2198" s="54">
        <v>0</v>
      </c>
      <c r="L2198" s="8"/>
      <c r="M2198" s="8"/>
      <c r="N2198" s="8"/>
    </row>
    <row r="2199" spans="3:14" s="52" customFormat="1" ht="15" customHeight="1" x14ac:dyDescent="0.25">
      <c r="C2199" s="87" t="s">
        <v>1034</v>
      </c>
      <c r="D2199" s="90" t="s">
        <v>1039</v>
      </c>
      <c r="E2199" s="91" t="s">
        <v>918</v>
      </c>
      <c r="F2199" s="84">
        <v>2021</v>
      </c>
      <c r="G2199" s="84">
        <v>2021</v>
      </c>
      <c r="H2199" s="2" t="s">
        <v>297</v>
      </c>
      <c r="I2199" s="54"/>
      <c r="J2199" s="54"/>
      <c r="K2199" s="54"/>
      <c r="L2199" s="8"/>
      <c r="M2199" s="8"/>
      <c r="N2199" s="8"/>
    </row>
    <row r="2200" spans="3:14" s="52" customFormat="1" ht="15" customHeight="1" x14ac:dyDescent="0.25">
      <c r="C2200" s="88"/>
      <c r="D2200" s="90"/>
      <c r="E2200" s="92"/>
      <c r="F2200" s="85"/>
      <c r="G2200" s="85"/>
      <c r="H2200" s="2" t="s">
        <v>298</v>
      </c>
      <c r="I2200" s="54"/>
      <c r="J2200" s="54"/>
      <c r="K2200" s="54"/>
      <c r="L2200" s="8"/>
      <c r="M2200" s="8"/>
      <c r="N2200" s="8"/>
    </row>
    <row r="2201" spans="3:14" s="52" customFormat="1" ht="15" customHeight="1" x14ac:dyDescent="0.25">
      <c r="C2201" s="88"/>
      <c r="D2201" s="90"/>
      <c r="E2201" s="92"/>
      <c r="F2201" s="85"/>
      <c r="G2201" s="85"/>
      <c r="H2201" s="2" t="s">
        <v>299</v>
      </c>
      <c r="I2201" s="54"/>
      <c r="J2201" s="54"/>
      <c r="K2201" s="54"/>
      <c r="L2201" s="8"/>
      <c r="M2201" s="8"/>
      <c r="N2201" s="8"/>
    </row>
    <row r="2202" spans="3:14" s="52" customFormat="1" ht="15" customHeight="1" x14ac:dyDescent="0.25">
      <c r="C2202" s="88"/>
      <c r="D2202" s="90"/>
      <c r="E2202" s="92"/>
      <c r="F2202" s="85"/>
      <c r="G2202" s="85"/>
      <c r="H2202" s="2" t="s">
        <v>300</v>
      </c>
      <c r="I2202" s="54"/>
      <c r="J2202" s="54"/>
      <c r="K2202" s="54"/>
      <c r="L2202" s="8"/>
      <c r="M2202" s="8"/>
      <c r="N2202" s="8"/>
    </row>
    <row r="2203" spans="3:14" s="52" customFormat="1" ht="15" customHeight="1" x14ac:dyDescent="0.25">
      <c r="C2203" s="89"/>
      <c r="D2203" s="90"/>
      <c r="E2203" s="93"/>
      <c r="F2203" s="86"/>
      <c r="G2203" s="86"/>
      <c r="H2203" s="2" t="s">
        <v>190</v>
      </c>
      <c r="I2203" s="54"/>
      <c r="J2203" s="54"/>
      <c r="K2203" s="54"/>
      <c r="L2203" s="8"/>
      <c r="M2203" s="8"/>
      <c r="N2203" s="8"/>
    </row>
    <row r="2204" spans="3:14" s="52" customFormat="1" ht="15" customHeight="1" x14ac:dyDescent="0.25">
      <c r="C2204" s="87" t="s">
        <v>1035</v>
      </c>
      <c r="D2204" s="90" t="s">
        <v>1040</v>
      </c>
      <c r="E2204" s="91" t="s">
        <v>918</v>
      </c>
      <c r="F2204" s="84">
        <v>2021</v>
      </c>
      <c r="G2204" s="84">
        <v>2021</v>
      </c>
      <c r="H2204" s="2" t="s">
        <v>297</v>
      </c>
      <c r="I2204" s="54"/>
      <c r="J2204" s="54"/>
      <c r="K2204" s="54"/>
      <c r="L2204" s="8"/>
      <c r="M2204" s="8"/>
      <c r="N2204" s="8"/>
    </row>
    <row r="2205" spans="3:14" s="52" customFormat="1" ht="15" customHeight="1" x14ac:dyDescent="0.25">
      <c r="C2205" s="88"/>
      <c r="D2205" s="90"/>
      <c r="E2205" s="92"/>
      <c r="F2205" s="85"/>
      <c r="G2205" s="85"/>
      <c r="H2205" s="2" t="s">
        <v>298</v>
      </c>
      <c r="I2205" s="54"/>
      <c r="J2205" s="54"/>
      <c r="K2205" s="54"/>
      <c r="L2205" s="8"/>
      <c r="M2205" s="8"/>
      <c r="N2205" s="8"/>
    </row>
    <row r="2206" spans="3:14" s="52" customFormat="1" ht="15" customHeight="1" x14ac:dyDescent="0.25">
      <c r="C2206" s="88"/>
      <c r="D2206" s="90"/>
      <c r="E2206" s="92"/>
      <c r="F2206" s="85"/>
      <c r="G2206" s="85"/>
      <c r="H2206" s="2" t="s">
        <v>299</v>
      </c>
      <c r="I2206" s="54"/>
      <c r="J2206" s="54"/>
      <c r="K2206" s="54"/>
      <c r="L2206" s="8"/>
      <c r="M2206" s="8"/>
      <c r="N2206" s="8"/>
    </row>
    <row r="2207" spans="3:14" s="52" customFormat="1" ht="15" customHeight="1" x14ac:dyDescent="0.25">
      <c r="C2207" s="88"/>
      <c r="D2207" s="90"/>
      <c r="E2207" s="92"/>
      <c r="F2207" s="85"/>
      <c r="G2207" s="85"/>
      <c r="H2207" s="2" t="s">
        <v>300</v>
      </c>
      <c r="I2207" s="54"/>
      <c r="J2207" s="54"/>
      <c r="K2207" s="54"/>
      <c r="L2207" s="8"/>
      <c r="M2207" s="8"/>
      <c r="N2207" s="8"/>
    </row>
    <row r="2208" spans="3:14" s="52" customFormat="1" ht="15" customHeight="1" x14ac:dyDescent="0.25">
      <c r="C2208" s="89"/>
      <c r="D2208" s="90"/>
      <c r="E2208" s="93"/>
      <c r="F2208" s="86"/>
      <c r="G2208" s="86"/>
      <c r="H2208" s="2" t="s">
        <v>190</v>
      </c>
      <c r="I2208" s="54"/>
      <c r="J2208" s="54"/>
      <c r="K2208" s="54"/>
      <c r="L2208" s="8"/>
      <c r="M2208" s="8"/>
      <c r="N2208" s="8"/>
    </row>
    <row r="2209" spans="3:14" s="52" customFormat="1" ht="15" customHeight="1" x14ac:dyDescent="0.25">
      <c r="C2209" s="87" t="s">
        <v>1036</v>
      </c>
      <c r="D2209" s="90" t="s">
        <v>1041</v>
      </c>
      <c r="E2209" s="91" t="s">
        <v>918</v>
      </c>
      <c r="F2209" s="84">
        <v>2021</v>
      </c>
      <c r="G2209" s="84">
        <v>2021</v>
      </c>
      <c r="H2209" s="2" t="s">
        <v>297</v>
      </c>
      <c r="I2209" s="54"/>
      <c r="J2209" s="54"/>
      <c r="K2209" s="54"/>
      <c r="L2209" s="8"/>
      <c r="M2209" s="8"/>
      <c r="N2209" s="8"/>
    </row>
    <row r="2210" spans="3:14" s="52" customFormat="1" ht="15" customHeight="1" x14ac:dyDescent="0.25">
      <c r="C2210" s="88"/>
      <c r="D2210" s="90"/>
      <c r="E2210" s="92"/>
      <c r="F2210" s="85"/>
      <c r="G2210" s="85"/>
      <c r="H2210" s="2" t="s">
        <v>298</v>
      </c>
      <c r="I2210" s="54"/>
      <c r="J2210" s="54"/>
      <c r="K2210" s="54"/>
      <c r="L2210" s="8"/>
      <c r="M2210" s="8"/>
      <c r="N2210" s="8"/>
    </row>
    <row r="2211" spans="3:14" s="52" customFormat="1" ht="15" customHeight="1" x14ac:dyDescent="0.25">
      <c r="C2211" s="88"/>
      <c r="D2211" s="90"/>
      <c r="E2211" s="92"/>
      <c r="F2211" s="85"/>
      <c r="G2211" s="85"/>
      <c r="H2211" s="2" t="s">
        <v>299</v>
      </c>
      <c r="I2211" s="54"/>
      <c r="J2211" s="54"/>
      <c r="K2211" s="54"/>
      <c r="L2211" s="8"/>
      <c r="M2211" s="8"/>
      <c r="N2211" s="8"/>
    </row>
    <row r="2212" spans="3:14" s="52" customFormat="1" ht="15" customHeight="1" x14ac:dyDescent="0.25">
      <c r="C2212" s="88"/>
      <c r="D2212" s="90"/>
      <c r="E2212" s="92"/>
      <c r="F2212" s="85"/>
      <c r="G2212" s="85"/>
      <c r="H2212" s="2" t="s">
        <v>300</v>
      </c>
      <c r="I2212" s="54"/>
      <c r="J2212" s="54"/>
      <c r="K2212" s="54"/>
      <c r="L2212" s="8"/>
      <c r="M2212" s="8"/>
      <c r="N2212" s="8"/>
    </row>
    <row r="2213" spans="3:14" s="52" customFormat="1" ht="15" customHeight="1" x14ac:dyDescent="0.25">
      <c r="C2213" s="89"/>
      <c r="D2213" s="90"/>
      <c r="E2213" s="93"/>
      <c r="F2213" s="86"/>
      <c r="G2213" s="86"/>
      <c r="H2213" s="2" t="s">
        <v>190</v>
      </c>
      <c r="I2213" s="54"/>
      <c r="J2213" s="54"/>
      <c r="K2213" s="54"/>
      <c r="L2213" s="8"/>
      <c r="M2213" s="8"/>
      <c r="N2213" s="8"/>
    </row>
    <row r="2214" spans="3:14" s="52" customFormat="1" ht="15" customHeight="1" x14ac:dyDescent="0.25">
      <c r="C2214" s="87" t="s">
        <v>1037</v>
      </c>
      <c r="D2214" s="90" t="s">
        <v>1042</v>
      </c>
      <c r="E2214" s="91" t="s">
        <v>918</v>
      </c>
      <c r="F2214" s="84">
        <v>2021</v>
      </c>
      <c r="G2214" s="84">
        <v>2021</v>
      </c>
      <c r="H2214" s="2" t="s">
        <v>297</v>
      </c>
      <c r="I2214" s="54"/>
      <c r="J2214" s="54"/>
      <c r="K2214" s="54"/>
      <c r="L2214" s="8"/>
      <c r="M2214" s="8"/>
      <c r="N2214" s="8"/>
    </row>
    <row r="2215" spans="3:14" s="52" customFormat="1" ht="15" customHeight="1" x14ac:dyDescent="0.25">
      <c r="C2215" s="88"/>
      <c r="D2215" s="90"/>
      <c r="E2215" s="92"/>
      <c r="F2215" s="85"/>
      <c r="G2215" s="85"/>
      <c r="H2215" s="2" t="s">
        <v>298</v>
      </c>
      <c r="I2215" s="54"/>
      <c r="J2215" s="54"/>
      <c r="K2215" s="54"/>
      <c r="L2215" s="8"/>
      <c r="M2215" s="8"/>
      <c r="N2215" s="8"/>
    </row>
    <row r="2216" spans="3:14" s="52" customFormat="1" ht="15" customHeight="1" x14ac:dyDescent="0.25">
      <c r="C2216" s="88"/>
      <c r="D2216" s="90"/>
      <c r="E2216" s="92"/>
      <c r="F2216" s="85"/>
      <c r="G2216" s="85"/>
      <c r="H2216" s="2" t="s">
        <v>299</v>
      </c>
      <c r="I2216" s="54"/>
      <c r="J2216" s="54"/>
      <c r="K2216" s="54"/>
      <c r="L2216" s="8"/>
      <c r="M2216" s="8"/>
      <c r="N2216" s="8"/>
    </row>
    <row r="2217" spans="3:14" s="52" customFormat="1" ht="15" customHeight="1" x14ac:dyDescent="0.25">
      <c r="C2217" s="88"/>
      <c r="D2217" s="90"/>
      <c r="E2217" s="92"/>
      <c r="F2217" s="85"/>
      <c r="G2217" s="85"/>
      <c r="H2217" s="2" t="s">
        <v>300</v>
      </c>
      <c r="I2217" s="54"/>
      <c r="J2217" s="54"/>
      <c r="K2217" s="54"/>
      <c r="L2217" s="8"/>
      <c r="M2217" s="8"/>
      <c r="N2217" s="8"/>
    </row>
    <row r="2218" spans="3:14" s="52" customFormat="1" ht="15" customHeight="1" x14ac:dyDescent="0.25">
      <c r="C2218" s="89"/>
      <c r="D2218" s="90"/>
      <c r="E2218" s="93"/>
      <c r="F2218" s="86"/>
      <c r="G2218" s="86"/>
      <c r="H2218" s="2" t="s">
        <v>190</v>
      </c>
      <c r="I2218" s="54"/>
      <c r="J2218" s="54"/>
      <c r="K2218" s="54"/>
      <c r="L2218" s="8"/>
      <c r="M2218" s="8"/>
      <c r="N2218" s="8"/>
    </row>
    <row r="2219" spans="3:14" s="52" customFormat="1" ht="15" customHeight="1" x14ac:dyDescent="0.25">
      <c r="C2219" s="87" t="s">
        <v>1038</v>
      </c>
      <c r="D2219" s="90" t="s">
        <v>1043</v>
      </c>
      <c r="E2219" s="91" t="s">
        <v>918</v>
      </c>
      <c r="F2219" s="84">
        <v>2021</v>
      </c>
      <c r="G2219" s="84">
        <v>2021</v>
      </c>
      <c r="H2219" s="2" t="s">
        <v>297</v>
      </c>
      <c r="I2219" s="54"/>
      <c r="J2219" s="54"/>
      <c r="K2219" s="54"/>
      <c r="L2219" s="8"/>
      <c r="M2219" s="8"/>
      <c r="N2219" s="8"/>
    </row>
    <row r="2220" spans="3:14" s="52" customFormat="1" x14ac:dyDescent="0.25">
      <c r="C2220" s="88"/>
      <c r="D2220" s="90"/>
      <c r="E2220" s="92"/>
      <c r="F2220" s="85"/>
      <c r="G2220" s="85"/>
      <c r="H2220" s="2" t="s">
        <v>298</v>
      </c>
      <c r="I2220" s="54"/>
      <c r="J2220" s="54"/>
      <c r="K2220" s="54"/>
      <c r="L2220" s="8"/>
      <c r="M2220" s="8"/>
      <c r="N2220" s="8"/>
    </row>
    <row r="2221" spans="3:14" s="52" customFormat="1" x14ac:dyDescent="0.25">
      <c r="C2221" s="88"/>
      <c r="D2221" s="90"/>
      <c r="E2221" s="92"/>
      <c r="F2221" s="85"/>
      <c r="G2221" s="85"/>
      <c r="H2221" s="2" t="s">
        <v>299</v>
      </c>
      <c r="I2221" s="54"/>
      <c r="J2221" s="54"/>
      <c r="K2221" s="54"/>
      <c r="L2221" s="8"/>
      <c r="M2221" s="8"/>
      <c r="N2221" s="8"/>
    </row>
    <row r="2222" spans="3:14" s="52" customFormat="1" x14ac:dyDescent="0.25">
      <c r="C2222" s="88"/>
      <c r="D2222" s="90"/>
      <c r="E2222" s="92"/>
      <c r="F2222" s="85"/>
      <c r="G2222" s="85"/>
      <c r="H2222" s="2" t="s">
        <v>300</v>
      </c>
      <c r="I2222" s="54"/>
      <c r="J2222" s="54"/>
      <c r="K2222" s="54"/>
      <c r="L2222" s="8"/>
      <c r="M2222" s="8"/>
      <c r="N2222" s="8"/>
    </row>
    <row r="2223" spans="3:14" s="52" customFormat="1" ht="15.75" customHeight="1" x14ac:dyDescent="0.25">
      <c r="C2223" s="89"/>
      <c r="D2223" s="90"/>
      <c r="E2223" s="93"/>
      <c r="F2223" s="86"/>
      <c r="G2223" s="86"/>
      <c r="H2223" s="2" t="s">
        <v>190</v>
      </c>
      <c r="I2223" s="54"/>
      <c r="J2223" s="54"/>
      <c r="K2223" s="54"/>
      <c r="L2223" s="8"/>
      <c r="M2223" s="8"/>
      <c r="N2223" s="8"/>
    </row>
    <row r="2224" spans="3:14" s="52" customFormat="1" hidden="1" x14ac:dyDescent="0.25">
      <c r="C2224" s="5"/>
      <c r="D2224" s="6"/>
      <c r="E2224" s="6"/>
      <c r="F2224" s="6"/>
      <c r="G2224" s="6"/>
      <c r="H2224" s="55"/>
      <c r="I2224" s="10"/>
      <c r="J2224" s="10"/>
      <c r="K2224" s="10"/>
      <c r="L2224" s="8"/>
      <c r="M2224" s="8"/>
      <c r="N2224" s="8"/>
    </row>
    <row r="2225" spans="3:14" s="52" customFormat="1" hidden="1" x14ac:dyDescent="0.25">
      <c r="C2225" s="5"/>
      <c r="D2225" s="6"/>
      <c r="E2225" s="6"/>
      <c r="F2225" s="6"/>
      <c r="G2225" s="6"/>
      <c r="H2225" s="55"/>
      <c r="I2225" s="10"/>
      <c r="J2225" s="10"/>
      <c r="K2225" s="10"/>
      <c r="L2225" s="8"/>
      <c r="M2225" s="8"/>
      <c r="N2225" s="8"/>
    </row>
    <row r="2226" spans="3:14" s="52" customFormat="1" hidden="1" x14ac:dyDescent="0.25">
      <c r="C2226" s="5"/>
      <c r="D2226" s="56" t="s">
        <v>620</v>
      </c>
      <c r="E2226" s="6"/>
      <c r="F2226" s="6"/>
      <c r="G2226" s="6"/>
      <c r="H2226" s="55"/>
      <c r="I2226" s="10"/>
      <c r="J2226" s="10"/>
      <c r="K2226" s="10"/>
      <c r="L2226" s="8"/>
      <c r="M2226" s="8"/>
      <c r="N2226" s="8"/>
    </row>
    <row r="2227" spans="3:14" s="52" customFormat="1" hidden="1" x14ac:dyDescent="0.25">
      <c r="C2227" s="5"/>
      <c r="D2227" s="56"/>
      <c r="E2227" s="6"/>
      <c r="F2227" s="6"/>
      <c r="G2227" s="6"/>
      <c r="H2227" s="55"/>
      <c r="I2227" s="10"/>
      <c r="J2227" s="10"/>
      <c r="K2227" s="10"/>
      <c r="L2227" s="8"/>
      <c r="M2227" s="8"/>
      <c r="N2227" s="8"/>
    </row>
    <row r="2228" spans="3:14" s="52" customFormat="1" ht="15.75" hidden="1" x14ac:dyDescent="0.25">
      <c r="C2228" s="5"/>
      <c r="D2228" s="78" t="s">
        <v>613</v>
      </c>
      <c r="E2228" s="79"/>
      <c r="F2228" s="75" t="s">
        <v>616</v>
      </c>
      <c r="G2228" s="75"/>
      <c r="H2228" s="80" t="s">
        <v>617</v>
      </c>
      <c r="I2228" s="77"/>
      <c r="J2228" s="77"/>
      <c r="K2228" s="77"/>
      <c r="L2228" s="8"/>
      <c r="M2228" s="8"/>
      <c r="N2228" s="8"/>
    </row>
    <row r="2229" spans="3:14" s="52" customFormat="1" ht="15.75" hidden="1" x14ac:dyDescent="0.25">
      <c r="C2229" s="8"/>
      <c r="D2229" s="57"/>
      <c r="E2229" s="58"/>
      <c r="F2229" s="6"/>
      <c r="G2229" s="6"/>
      <c r="H2229" s="59"/>
      <c r="I2229" s="10"/>
      <c r="J2229" s="10"/>
      <c r="K2229" s="10"/>
      <c r="L2229" s="8"/>
      <c r="M2229" s="8"/>
      <c r="N2229" s="8"/>
    </row>
    <row r="2230" spans="3:14" s="52" customFormat="1" ht="15.75" hidden="1" x14ac:dyDescent="0.25">
      <c r="C2230" s="8"/>
      <c r="D2230" s="57"/>
      <c r="E2230" s="58"/>
      <c r="F2230" s="6"/>
      <c r="G2230" s="6"/>
      <c r="H2230" s="59"/>
      <c r="I2230" s="10"/>
      <c r="J2230" s="10"/>
      <c r="K2230" s="10"/>
      <c r="L2230" s="8"/>
      <c r="M2230" s="8"/>
      <c r="N2230" s="8"/>
    </row>
    <row r="2231" spans="3:14" s="52" customFormat="1" ht="35.25" hidden="1" customHeight="1" x14ac:dyDescent="0.25">
      <c r="C2231" s="8"/>
      <c r="D2231" s="73" t="s">
        <v>614</v>
      </c>
      <c r="E2231" s="74"/>
      <c r="F2231" s="75" t="s">
        <v>616</v>
      </c>
      <c r="G2231" s="75"/>
      <c r="H2231" s="76" t="s">
        <v>612</v>
      </c>
      <c r="I2231" s="77"/>
      <c r="J2231" s="77"/>
      <c r="K2231" s="77"/>
      <c r="L2231" s="8"/>
      <c r="M2231" s="8"/>
      <c r="N2231" s="8"/>
    </row>
    <row r="2232" spans="3:14" s="52" customFormat="1" ht="15.75" hidden="1" x14ac:dyDescent="0.25">
      <c r="C2232" s="8"/>
      <c r="D2232" s="57"/>
      <c r="E2232" s="58"/>
      <c r="F2232" s="6"/>
      <c r="G2232" s="6"/>
      <c r="H2232" s="59"/>
      <c r="I2232" s="10"/>
      <c r="J2232" s="10"/>
      <c r="K2232" s="10"/>
      <c r="L2232" s="8"/>
      <c r="M2232" s="8"/>
      <c r="N2232" s="8"/>
    </row>
    <row r="2233" spans="3:14" s="52" customFormat="1" ht="15.75" hidden="1" x14ac:dyDescent="0.25">
      <c r="C2233" s="8"/>
      <c r="D2233" s="57"/>
      <c r="E2233" s="58"/>
      <c r="F2233" s="6"/>
      <c r="G2233" s="6"/>
      <c r="H2233" s="59"/>
      <c r="I2233" s="10"/>
      <c r="J2233" s="10"/>
      <c r="K2233" s="10"/>
      <c r="L2233" s="8"/>
      <c r="M2233" s="8"/>
      <c r="N2233" s="8"/>
    </row>
    <row r="2234" spans="3:14" s="52" customFormat="1" ht="29.25" hidden="1" customHeight="1" x14ac:dyDescent="0.25">
      <c r="C2234" s="8"/>
      <c r="D2234" s="73" t="s">
        <v>615</v>
      </c>
      <c r="E2234" s="74"/>
      <c r="F2234" s="75" t="s">
        <v>616</v>
      </c>
      <c r="G2234" s="75"/>
      <c r="H2234" s="76" t="s">
        <v>618</v>
      </c>
      <c r="I2234" s="77"/>
      <c r="J2234" s="77"/>
      <c r="K2234" s="77"/>
      <c r="L2234" s="8"/>
      <c r="M2234" s="8"/>
      <c r="N2234" s="8"/>
    </row>
    <row r="2235" spans="3:14" s="52" customFormat="1" ht="15.75" hidden="1" x14ac:dyDescent="0.25">
      <c r="C2235" s="8"/>
      <c r="D2235" s="57"/>
      <c r="E2235" s="58"/>
      <c r="F2235" s="6"/>
      <c r="G2235" s="6"/>
      <c r="H2235" s="59"/>
      <c r="I2235" s="10"/>
      <c r="J2235" s="10"/>
      <c r="K2235" s="10"/>
      <c r="L2235" s="8"/>
      <c r="M2235" s="8"/>
      <c r="N2235" s="8"/>
    </row>
    <row r="2236" spans="3:14" s="52" customFormat="1" ht="15.75" hidden="1" x14ac:dyDescent="0.25">
      <c r="C2236" s="8"/>
      <c r="D2236" s="57"/>
      <c r="E2236" s="58"/>
      <c r="F2236" s="6"/>
      <c r="G2236" s="6"/>
      <c r="H2236" s="59"/>
      <c r="I2236" s="10"/>
      <c r="J2236" s="10"/>
      <c r="K2236" s="10"/>
      <c r="L2236" s="8"/>
      <c r="M2236" s="8"/>
      <c r="N2236" s="8"/>
    </row>
    <row r="2237" spans="3:14" s="52" customFormat="1" ht="37.5" hidden="1" customHeight="1" x14ac:dyDescent="0.25">
      <c r="C2237" s="8"/>
      <c r="D2237" s="73" t="s">
        <v>1022</v>
      </c>
      <c r="E2237" s="74"/>
      <c r="F2237" s="75" t="s">
        <v>616</v>
      </c>
      <c r="G2237" s="75"/>
      <c r="H2237" s="76" t="s">
        <v>619</v>
      </c>
      <c r="I2237" s="77"/>
      <c r="J2237" s="77"/>
      <c r="K2237" s="77"/>
      <c r="L2237" s="8"/>
      <c r="M2237" s="8"/>
      <c r="N2237" s="8"/>
    </row>
    <row r="2238" spans="3:14" hidden="1" x14ac:dyDescent="0.25"/>
    <row r="2239" spans="3:14" hidden="1" x14ac:dyDescent="0.25"/>
  </sheetData>
  <mergeCells count="2226">
    <mergeCell ref="E1999:E2003"/>
    <mergeCell ref="F1999:F2003"/>
    <mergeCell ref="G1999:G2003"/>
    <mergeCell ref="C2194:C2198"/>
    <mergeCell ref="D2194:D2198"/>
    <mergeCell ref="E2194:E2198"/>
    <mergeCell ref="F2194:F2198"/>
    <mergeCell ref="G2194:G2198"/>
    <mergeCell ref="C2199:C2203"/>
    <mergeCell ref="D2199:D2203"/>
    <mergeCell ref="E2199:E2203"/>
    <mergeCell ref="F2199:F2203"/>
    <mergeCell ref="G2199:G2203"/>
    <mergeCell ref="C2204:C2208"/>
    <mergeCell ref="D2204:D2208"/>
    <mergeCell ref="E2204:E2208"/>
    <mergeCell ref="F2204:F2208"/>
    <mergeCell ref="G2204:G2208"/>
    <mergeCell ref="H8:K8"/>
    <mergeCell ref="C10:C15"/>
    <mergeCell ref="D10:D15"/>
    <mergeCell ref="E10:E15"/>
    <mergeCell ref="F10:F15"/>
    <mergeCell ref="G10:G15"/>
    <mergeCell ref="I1:K1"/>
    <mergeCell ref="I2:K2"/>
    <mergeCell ref="I3:K3"/>
    <mergeCell ref="C5:I5"/>
    <mergeCell ref="C6:K6"/>
    <mergeCell ref="C8:C9"/>
    <mergeCell ref="D8:D9"/>
    <mergeCell ref="E8:E9"/>
    <mergeCell ref="F8:F9"/>
    <mergeCell ref="G8:G9"/>
    <mergeCell ref="C28:C32"/>
    <mergeCell ref="D28:D32"/>
    <mergeCell ref="E28:E32"/>
    <mergeCell ref="F28:F32"/>
    <mergeCell ref="G28:G32"/>
    <mergeCell ref="C33:C37"/>
    <mergeCell ref="D33:D37"/>
    <mergeCell ref="E33:E37"/>
    <mergeCell ref="F33:F37"/>
    <mergeCell ref="G33:G37"/>
    <mergeCell ref="C17:C22"/>
    <mergeCell ref="D17:D22"/>
    <mergeCell ref="E17:E22"/>
    <mergeCell ref="F17:F22"/>
    <mergeCell ref="G17:G22"/>
    <mergeCell ref="C23:C27"/>
    <mergeCell ref="D23:D27"/>
    <mergeCell ref="E23:E27"/>
    <mergeCell ref="F23:F27"/>
    <mergeCell ref="G23:G27"/>
    <mergeCell ref="C48:C52"/>
    <mergeCell ref="D48:D52"/>
    <mergeCell ref="E48:E52"/>
    <mergeCell ref="F48:F52"/>
    <mergeCell ref="G48:G52"/>
    <mergeCell ref="C53:C57"/>
    <mergeCell ref="D53:D57"/>
    <mergeCell ref="E53:E57"/>
    <mergeCell ref="F53:F57"/>
    <mergeCell ref="G53:G57"/>
    <mergeCell ref="C38:C42"/>
    <mergeCell ref="D38:D42"/>
    <mergeCell ref="E38:E42"/>
    <mergeCell ref="F38:F42"/>
    <mergeCell ref="G38:G42"/>
    <mergeCell ref="C43:C47"/>
    <mergeCell ref="D43:D47"/>
    <mergeCell ref="E43:E47"/>
    <mergeCell ref="F43:F47"/>
    <mergeCell ref="G43:G47"/>
    <mergeCell ref="C68:C72"/>
    <mergeCell ref="D68:D72"/>
    <mergeCell ref="E68:E72"/>
    <mergeCell ref="F68:F72"/>
    <mergeCell ref="G68:G72"/>
    <mergeCell ref="C73:C77"/>
    <mergeCell ref="D73:D77"/>
    <mergeCell ref="E73:E77"/>
    <mergeCell ref="F73:F77"/>
    <mergeCell ref="G73:G77"/>
    <mergeCell ref="C58:C62"/>
    <mergeCell ref="D58:D62"/>
    <mergeCell ref="E58:E62"/>
    <mergeCell ref="F58:F62"/>
    <mergeCell ref="G58:G62"/>
    <mergeCell ref="C63:C67"/>
    <mergeCell ref="D63:D67"/>
    <mergeCell ref="E63:E67"/>
    <mergeCell ref="F63:F67"/>
    <mergeCell ref="G63:G67"/>
    <mergeCell ref="C88:C92"/>
    <mergeCell ref="D88:D92"/>
    <mergeCell ref="E88:E92"/>
    <mergeCell ref="F88:F92"/>
    <mergeCell ref="G88:G92"/>
    <mergeCell ref="C93:C97"/>
    <mergeCell ref="D93:D97"/>
    <mergeCell ref="E93:E97"/>
    <mergeCell ref="F93:F97"/>
    <mergeCell ref="G93:G97"/>
    <mergeCell ref="C78:C82"/>
    <mergeCell ref="D78:D82"/>
    <mergeCell ref="E78:E82"/>
    <mergeCell ref="F78:F82"/>
    <mergeCell ref="G78:G82"/>
    <mergeCell ref="C83:C87"/>
    <mergeCell ref="D83:D87"/>
    <mergeCell ref="E83:E87"/>
    <mergeCell ref="F83:F87"/>
    <mergeCell ref="G83:G87"/>
    <mergeCell ref="C108:C112"/>
    <mergeCell ref="D108:D112"/>
    <mergeCell ref="E108:E112"/>
    <mergeCell ref="F108:F112"/>
    <mergeCell ref="G108:G112"/>
    <mergeCell ref="C113:C117"/>
    <mergeCell ref="D113:D117"/>
    <mergeCell ref="E113:E117"/>
    <mergeCell ref="F113:F117"/>
    <mergeCell ref="G113:G117"/>
    <mergeCell ref="C98:C102"/>
    <mergeCell ref="D98:D102"/>
    <mergeCell ref="E98:E102"/>
    <mergeCell ref="F98:F102"/>
    <mergeCell ref="G98:G102"/>
    <mergeCell ref="C103:C107"/>
    <mergeCell ref="D103:D107"/>
    <mergeCell ref="E103:E107"/>
    <mergeCell ref="F103:F107"/>
    <mergeCell ref="G103:G107"/>
    <mergeCell ref="C128:C132"/>
    <mergeCell ref="D128:D132"/>
    <mergeCell ref="E128:E132"/>
    <mergeCell ref="F128:F132"/>
    <mergeCell ref="G128:G132"/>
    <mergeCell ref="C133:C137"/>
    <mergeCell ref="D133:D137"/>
    <mergeCell ref="E133:E137"/>
    <mergeCell ref="F133:F137"/>
    <mergeCell ref="G133:G137"/>
    <mergeCell ref="C118:C122"/>
    <mergeCell ref="D118:D122"/>
    <mergeCell ref="E118:E122"/>
    <mergeCell ref="F118:F122"/>
    <mergeCell ref="G118:G122"/>
    <mergeCell ref="C123:C127"/>
    <mergeCell ref="D123:D127"/>
    <mergeCell ref="E123:E127"/>
    <mergeCell ref="F123:F127"/>
    <mergeCell ref="G123:G127"/>
    <mergeCell ref="C148:C152"/>
    <mergeCell ref="D148:D152"/>
    <mergeCell ref="E148:E152"/>
    <mergeCell ref="F148:F152"/>
    <mergeCell ref="G148:G152"/>
    <mergeCell ref="C153:C157"/>
    <mergeCell ref="D153:D157"/>
    <mergeCell ref="E153:E157"/>
    <mergeCell ref="F153:F157"/>
    <mergeCell ref="G153:G157"/>
    <mergeCell ref="C138:C142"/>
    <mergeCell ref="D138:D142"/>
    <mergeCell ref="E138:E142"/>
    <mergeCell ref="F138:F142"/>
    <mergeCell ref="G138:G142"/>
    <mergeCell ref="C143:C147"/>
    <mergeCell ref="D143:D147"/>
    <mergeCell ref="E143:E147"/>
    <mergeCell ref="F143:F147"/>
    <mergeCell ref="G143:G147"/>
    <mergeCell ref="C168:C172"/>
    <mergeCell ref="D168:D172"/>
    <mergeCell ref="E168:E172"/>
    <mergeCell ref="F168:F172"/>
    <mergeCell ref="G168:G172"/>
    <mergeCell ref="C173:C177"/>
    <mergeCell ref="D173:D177"/>
    <mergeCell ref="E173:E177"/>
    <mergeCell ref="F173:F177"/>
    <mergeCell ref="G173:G177"/>
    <mergeCell ref="C158:C162"/>
    <mergeCell ref="D158:D162"/>
    <mergeCell ref="E158:E162"/>
    <mergeCell ref="F158:F162"/>
    <mergeCell ref="G158:G162"/>
    <mergeCell ref="C163:C167"/>
    <mergeCell ref="D163:D167"/>
    <mergeCell ref="E163:E167"/>
    <mergeCell ref="F163:F167"/>
    <mergeCell ref="G163:G167"/>
    <mergeCell ref="C188:C192"/>
    <mergeCell ref="D188:D192"/>
    <mergeCell ref="E188:E192"/>
    <mergeCell ref="F188:F192"/>
    <mergeCell ref="G188:G192"/>
    <mergeCell ref="C193:C197"/>
    <mergeCell ref="D193:D197"/>
    <mergeCell ref="E193:E197"/>
    <mergeCell ref="F193:F197"/>
    <mergeCell ref="G193:G197"/>
    <mergeCell ref="C178:C182"/>
    <mergeCell ref="D178:D182"/>
    <mergeCell ref="E178:E182"/>
    <mergeCell ref="F178:F182"/>
    <mergeCell ref="G178:G182"/>
    <mergeCell ref="C183:C187"/>
    <mergeCell ref="D183:D187"/>
    <mergeCell ref="E183:E187"/>
    <mergeCell ref="F183:F187"/>
    <mergeCell ref="G183:G187"/>
    <mergeCell ref="C208:C212"/>
    <mergeCell ref="D208:D212"/>
    <mergeCell ref="E208:E212"/>
    <mergeCell ref="F208:F212"/>
    <mergeCell ref="G208:G212"/>
    <mergeCell ref="C213:C217"/>
    <mergeCell ref="D213:D217"/>
    <mergeCell ref="E213:E217"/>
    <mergeCell ref="F213:F217"/>
    <mergeCell ref="G213:G217"/>
    <mergeCell ref="C198:C202"/>
    <mergeCell ref="D198:D202"/>
    <mergeCell ref="E198:E202"/>
    <mergeCell ref="F198:F202"/>
    <mergeCell ref="G198:G202"/>
    <mergeCell ref="C203:C207"/>
    <mergeCell ref="D203:D207"/>
    <mergeCell ref="E203:E207"/>
    <mergeCell ref="F203:F207"/>
    <mergeCell ref="G203:G207"/>
    <mergeCell ref="C228:C232"/>
    <mergeCell ref="D228:D232"/>
    <mergeCell ref="E228:E232"/>
    <mergeCell ref="F228:F232"/>
    <mergeCell ref="G228:G232"/>
    <mergeCell ref="C233:C237"/>
    <mergeCell ref="D233:D237"/>
    <mergeCell ref="E233:E237"/>
    <mergeCell ref="F233:F237"/>
    <mergeCell ref="G233:G237"/>
    <mergeCell ref="C218:C222"/>
    <mergeCell ref="D218:D222"/>
    <mergeCell ref="E218:E222"/>
    <mergeCell ref="F218:F222"/>
    <mergeCell ref="G218:G222"/>
    <mergeCell ref="C223:C227"/>
    <mergeCell ref="D223:D227"/>
    <mergeCell ref="E223:E227"/>
    <mergeCell ref="F223:F227"/>
    <mergeCell ref="G223:G227"/>
    <mergeCell ref="C248:C252"/>
    <mergeCell ref="D248:D252"/>
    <mergeCell ref="E248:E252"/>
    <mergeCell ref="F248:F252"/>
    <mergeCell ref="G248:G252"/>
    <mergeCell ref="C253:C257"/>
    <mergeCell ref="D253:D257"/>
    <mergeCell ref="E253:E257"/>
    <mergeCell ref="F253:F257"/>
    <mergeCell ref="G253:G257"/>
    <mergeCell ref="C238:C242"/>
    <mergeCell ref="D238:D242"/>
    <mergeCell ref="E238:E242"/>
    <mergeCell ref="F238:F242"/>
    <mergeCell ref="G238:G242"/>
    <mergeCell ref="C243:C247"/>
    <mergeCell ref="D243:D247"/>
    <mergeCell ref="E243:E247"/>
    <mergeCell ref="F243:F247"/>
    <mergeCell ref="G243:G247"/>
    <mergeCell ref="C268:C272"/>
    <mergeCell ref="D268:D272"/>
    <mergeCell ref="E268:E272"/>
    <mergeCell ref="F268:F272"/>
    <mergeCell ref="G268:G272"/>
    <mergeCell ref="C273:C277"/>
    <mergeCell ref="D273:D277"/>
    <mergeCell ref="E273:E277"/>
    <mergeCell ref="F273:F277"/>
    <mergeCell ref="G273:G277"/>
    <mergeCell ref="C258:C262"/>
    <mergeCell ref="D258:D262"/>
    <mergeCell ref="E258:E262"/>
    <mergeCell ref="F258:F262"/>
    <mergeCell ref="G258:G262"/>
    <mergeCell ref="C263:C267"/>
    <mergeCell ref="D263:D267"/>
    <mergeCell ref="E263:E267"/>
    <mergeCell ref="F263:F267"/>
    <mergeCell ref="G263:G267"/>
    <mergeCell ref="C288:C292"/>
    <mergeCell ref="D288:D292"/>
    <mergeCell ref="E288:E292"/>
    <mergeCell ref="F288:F292"/>
    <mergeCell ref="G288:G292"/>
    <mergeCell ref="C293:C297"/>
    <mergeCell ref="D293:D297"/>
    <mergeCell ref="E293:E297"/>
    <mergeCell ref="F293:F297"/>
    <mergeCell ref="G293:G297"/>
    <mergeCell ref="C278:C282"/>
    <mergeCell ref="D278:D282"/>
    <mergeCell ref="E278:E282"/>
    <mergeCell ref="F278:F282"/>
    <mergeCell ref="G278:G282"/>
    <mergeCell ref="C283:C287"/>
    <mergeCell ref="D283:D287"/>
    <mergeCell ref="E283:E287"/>
    <mergeCell ref="F283:F287"/>
    <mergeCell ref="G283:G287"/>
    <mergeCell ref="C308:C312"/>
    <mergeCell ref="D308:D312"/>
    <mergeCell ref="E308:E312"/>
    <mergeCell ref="F308:F312"/>
    <mergeCell ref="G308:G312"/>
    <mergeCell ref="C313:C317"/>
    <mergeCell ref="D313:D317"/>
    <mergeCell ref="E313:E317"/>
    <mergeCell ref="F313:F317"/>
    <mergeCell ref="G313:G317"/>
    <mergeCell ref="C298:C302"/>
    <mergeCell ref="D298:D302"/>
    <mergeCell ref="E298:E302"/>
    <mergeCell ref="F298:F302"/>
    <mergeCell ref="G298:G302"/>
    <mergeCell ref="C303:C307"/>
    <mergeCell ref="D303:D307"/>
    <mergeCell ref="E303:E307"/>
    <mergeCell ref="F303:F307"/>
    <mergeCell ref="G303:G307"/>
    <mergeCell ref="C328:C332"/>
    <mergeCell ref="D328:D332"/>
    <mergeCell ref="E328:E332"/>
    <mergeCell ref="F328:F332"/>
    <mergeCell ref="G328:G332"/>
    <mergeCell ref="C333:C337"/>
    <mergeCell ref="D333:D337"/>
    <mergeCell ref="E333:E337"/>
    <mergeCell ref="F333:F337"/>
    <mergeCell ref="G333:G337"/>
    <mergeCell ref="C318:C322"/>
    <mergeCell ref="D318:D322"/>
    <mergeCell ref="E318:E322"/>
    <mergeCell ref="F318:F322"/>
    <mergeCell ref="G318:G322"/>
    <mergeCell ref="C323:C327"/>
    <mergeCell ref="D323:D327"/>
    <mergeCell ref="E323:E327"/>
    <mergeCell ref="F323:F327"/>
    <mergeCell ref="G323:G327"/>
    <mergeCell ref="C348:C352"/>
    <mergeCell ref="D348:D352"/>
    <mergeCell ref="E348:E352"/>
    <mergeCell ref="F348:F352"/>
    <mergeCell ref="G348:G352"/>
    <mergeCell ref="C353:C357"/>
    <mergeCell ref="D353:D357"/>
    <mergeCell ref="E353:E357"/>
    <mergeCell ref="F353:F357"/>
    <mergeCell ref="G353:G357"/>
    <mergeCell ref="C338:C342"/>
    <mergeCell ref="D338:D342"/>
    <mergeCell ref="E338:E342"/>
    <mergeCell ref="F338:F342"/>
    <mergeCell ref="G338:G342"/>
    <mergeCell ref="C343:C347"/>
    <mergeCell ref="D343:D347"/>
    <mergeCell ref="E343:E347"/>
    <mergeCell ref="F343:F347"/>
    <mergeCell ref="G343:G347"/>
    <mergeCell ref="C368:C372"/>
    <mergeCell ref="D368:D372"/>
    <mergeCell ref="E368:E372"/>
    <mergeCell ref="F368:F372"/>
    <mergeCell ref="G368:G372"/>
    <mergeCell ref="C373:C377"/>
    <mergeCell ref="D373:D377"/>
    <mergeCell ref="E373:E377"/>
    <mergeCell ref="F373:F377"/>
    <mergeCell ref="G373:G377"/>
    <mergeCell ref="C358:C362"/>
    <mergeCell ref="D358:D362"/>
    <mergeCell ref="E358:E362"/>
    <mergeCell ref="F358:F362"/>
    <mergeCell ref="G358:G362"/>
    <mergeCell ref="C363:C367"/>
    <mergeCell ref="D363:D367"/>
    <mergeCell ref="E363:E367"/>
    <mergeCell ref="F363:F367"/>
    <mergeCell ref="G363:G367"/>
    <mergeCell ref="C388:C392"/>
    <mergeCell ref="D388:D392"/>
    <mergeCell ref="E388:E392"/>
    <mergeCell ref="F388:F392"/>
    <mergeCell ref="G388:G392"/>
    <mergeCell ref="C393:C397"/>
    <mergeCell ref="D393:D397"/>
    <mergeCell ref="E393:E397"/>
    <mergeCell ref="F393:F397"/>
    <mergeCell ref="G393:G397"/>
    <mergeCell ref="C378:C382"/>
    <mergeCell ref="D378:D382"/>
    <mergeCell ref="E378:E382"/>
    <mergeCell ref="F378:F382"/>
    <mergeCell ref="G378:G382"/>
    <mergeCell ref="C383:C387"/>
    <mergeCell ref="D383:D387"/>
    <mergeCell ref="E383:E387"/>
    <mergeCell ref="F383:F387"/>
    <mergeCell ref="G383:G387"/>
    <mergeCell ref="C408:C412"/>
    <mergeCell ref="D408:D412"/>
    <mergeCell ref="E408:E412"/>
    <mergeCell ref="F408:F412"/>
    <mergeCell ref="G408:G412"/>
    <mergeCell ref="C413:C417"/>
    <mergeCell ref="D413:D417"/>
    <mergeCell ref="E413:E417"/>
    <mergeCell ref="F413:F417"/>
    <mergeCell ref="G413:G417"/>
    <mergeCell ref="C398:C402"/>
    <mergeCell ref="D398:D402"/>
    <mergeCell ref="E398:E402"/>
    <mergeCell ref="F398:F402"/>
    <mergeCell ref="G398:G402"/>
    <mergeCell ref="C403:C407"/>
    <mergeCell ref="D403:D407"/>
    <mergeCell ref="E403:E407"/>
    <mergeCell ref="F403:F407"/>
    <mergeCell ref="G403:G407"/>
    <mergeCell ref="C428:C432"/>
    <mergeCell ref="D428:D432"/>
    <mergeCell ref="E428:E432"/>
    <mergeCell ref="F428:F432"/>
    <mergeCell ref="G428:G432"/>
    <mergeCell ref="C433:C437"/>
    <mergeCell ref="D433:D437"/>
    <mergeCell ref="E433:E437"/>
    <mergeCell ref="F433:F437"/>
    <mergeCell ref="G433:G437"/>
    <mergeCell ref="C418:C422"/>
    <mergeCell ref="D418:D422"/>
    <mergeCell ref="E418:E422"/>
    <mergeCell ref="F418:F422"/>
    <mergeCell ref="G418:G422"/>
    <mergeCell ref="C423:C427"/>
    <mergeCell ref="D423:D427"/>
    <mergeCell ref="E423:E427"/>
    <mergeCell ref="F423:F427"/>
    <mergeCell ref="G423:G427"/>
    <mergeCell ref="C448:C452"/>
    <mergeCell ref="D448:D452"/>
    <mergeCell ref="E448:E452"/>
    <mergeCell ref="F448:F452"/>
    <mergeCell ref="G448:G452"/>
    <mergeCell ref="C453:C457"/>
    <mergeCell ref="D453:D457"/>
    <mergeCell ref="E453:E457"/>
    <mergeCell ref="F453:F457"/>
    <mergeCell ref="G453:G457"/>
    <mergeCell ref="C438:C442"/>
    <mergeCell ref="D438:D442"/>
    <mergeCell ref="E438:E442"/>
    <mergeCell ref="F438:F442"/>
    <mergeCell ref="G438:G442"/>
    <mergeCell ref="C443:C447"/>
    <mergeCell ref="D443:D447"/>
    <mergeCell ref="E443:E447"/>
    <mergeCell ref="F443:F447"/>
    <mergeCell ref="G443:G447"/>
    <mergeCell ref="C468:C472"/>
    <mergeCell ref="D468:D472"/>
    <mergeCell ref="E468:E472"/>
    <mergeCell ref="F468:F472"/>
    <mergeCell ref="G468:G472"/>
    <mergeCell ref="C473:C477"/>
    <mergeCell ref="D473:D477"/>
    <mergeCell ref="E473:E477"/>
    <mergeCell ref="F473:F477"/>
    <mergeCell ref="G473:G477"/>
    <mergeCell ref="C458:C462"/>
    <mergeCell ref="D458:D462"/>
    <mergeCell ref="E458:E462"/>
    <mergeCell ref="F458:F462"/>
    <mergeCell ref="G458:G462"/>
    <mergeCell ref="C463:C467"/>
    <mergeCell ref="D463:D467"/>
    <mergeCell ref="E463:E467"/>
    <mergeCell ref="F463:F467"/>
    <mergeCell ref="G463:G467"/>
    <mergeCell ref="C488:C492"/>
    <mergeCell ref="D488:D492"/>
    <mergeCell ref="E488:E492"/>
    <mergeCell ref="F488:F492"/>
    <mergeCell ref="G488:G492"/>
    <mergeCell ref="C493:C497"/>
    <mergeCell ref="D493:D497"/>
    <mergeCell ref="E493:E497"/>
    <mergeCell ref="F493:F497"/>
    <mergeCell ref="G493:G497"/>
    <mergeCell ref="C478:C482"/>
    <mergeCell ref="D478:D482"/>
    <mergeCell ref="E478:E482"/>
    <mergeCell ref="F478:F482"/>
    <mergeCell ref="G478:G482"/>
    <mergeCell ref="C483:C487"/>
    <mergeCell ref="D483:D487"/>
    <mergeCell ref="E483:E487"/>
    <mergeCell ref="F483:F487"/>
    <mergeCell ref="G483:G487"/>
    <mergeCell ref="C508:C512"/>
    <mergeCell ref="D508:D512"/>
    <mergeCell ref="E508:E512"/>
    <mergeCell ref="F508:F512"/>
    <mergeCell ref="G508:G512"/>
    <mergeCell ref="C513:C517"/>
    <mergeCell ref="D513:D517"/>
    <mergeCell ref="E513:E517"/>
    <mergeCell ref="F513:F517"/>
    <mergeCell ref="G513:G517"/>
    <mergeCell ref="C498:C502"/>
    <mergeCell ref="D498:D502"/>
    <mergeCell ref="E498:E502"/>
    <mergeCell ref="F498:F502"/>
    <mergeCell ref="G498:G502"/>
    <mergeCell ref="C503:C507"/>
    <mergeCell ref="D503:D507"/>
    <mergeCell ref="E503:E507"/>
    <mergeCell ref="F503:F507"/>
    <mergeCell ref="G503:G507"/>
    <mergeCell ref="C528:C532"/>
    <mergeCell ref="D528:D532"/>
    <mergeCell ref="E528:E532"/>
    <mergeCell ref="F528:F532"/>
    <mergeCell ref="G528:G532"/>
    <mergeCell ref="C533:C537"/>
    <mergeCell ref="D533:D537"/>
    <mergeCell ref="E533:E537"/>
    <mergeCell ref="F533:F537"/>
    <mergeCell ref="G533:G537"/>
    <mergeCell ref="C518:C522"/>
    <mergeCell ref="D518:D522"/>
    <mergeCell ref="E518:E522"/>
    <mergeCell ref="F518:F522"/>
    <mergeCell ref="G518:G522"/>
    <mergeCell ref="C523:C527"/>
    <mergeCell ref="D523:D527"/>
    <mergeCell ref="E523:E527"/>
    <mergeCell ref="F523:F527"/>
    <mergeCell ref="G523:G527"/>
    <mergeCell ref="C548:C552"/>
    <mergeCell ref="D548:D552"/>
    <mergeCell ref="E548:E552"/>
    <mergeCell ref="F548:F552"/>
    <mergeCell ref="G548:G552"/>
    <mergeCell ref="C553:C557"/>
    <mergeCell ref="D553:D557"/>
    <mergeCell ref="E553:E557"/>
    <mergeCell ref="F553:F557"/>
    <mergeCell ref="G553:G557"/>
    <mergeCell ref="C538:C542"/>
    <mergeCell ref="D538:D542"/>
    <mergeCell ref="E538:E542"/>
    <mergeCell ref="F538:F542"/>
    <mergeCell ref="G538:G542"/>
    <mergeCell ref="C543:C547"/>
    <mergeCell ref="D543:D547"/>
    <mergeCell ref="E543:E547"/>
    <mergeCell ref="F543:F547"/>
    <mergeCell ref="G543:G547"/>
    <mergeCell ref="C568:C572"/>
    <mergeCell ref="D568:D572"/>
    <mergeCell ref="E568:E572"/>
    <mergeCell ref="F568:F572"/>
    <mergeCell ref="G568:G572"/>
    <mergeCell ref="C573:C577"/>
    <mergeCell ref="D573:D577"/>
    <mergeCell ref="E573:E577"/>
    <mergeCell ref="F573:F577"/>
    <mergeCell ref="G573:G577"/>
    <mergeCell ref="C558:C562"/>
    <mergeCell ref="D558:D562"/>
    <mergeCell ref="E558:E562"/>
    <mergeCell ref="F558:F562"/>
    <mergeCell ref="G558:G562"/>
    <mergeCell ref="C563:C567"/>
    <mergeCell ref="D563:D567"/>
    <mergeCell ref="E563:E567"/>
    <mergeCell ref="F563:F567"/>
    <mergeCell ref="G563:G567"/>
    <mergeCell ref="C588:C592"/>
    <mergeCell ref="D588:D592"/>
    <mergeCell ref="E588:E592"/>
    <mergeCell ref="F588:F592"/>
    <mergeCell ref="G588:G592"/>
    <mergeCell ref="C593:C597"/>
    <mergeCell ref="D593:D597"/>
    <mergeCell ref="E593:E597"/>
    <mergeCell ref="F593:F597"/>
    <mergeCell ref="G593:G597"/>
    <mergeCell ref="C578:C582"/>
    <mergeCell ref="D578:D582"/>
    <mergeCell ref="E578:E582"/>
    <mergeCell ref="F578:F582"/>
    <mergeCell ref="G578:G582"/>
    <mergeCell ref="C583:C587"/>
    <mergeCell ref="D583:D587"/>
    <mergeCell ref="E583:E587"/>
    <mergeCell ref="F583:F587"/>
    <mergeCell ref="G583:G587"/>
    <mergeCell ref="C608:C612"/>
    <mergeCell ref="D608:D612"/>
    <mergeCell ref="E608:E612"/>
    <mergeCell ref="F608:F612"/>
    <mergeCell ref="G608:G612"/>
    <mergeCell ref="C613:C617"/>
    <mergeCell ref="D613:D617"/>
    <mergeCell ref="E613:E617"/>
    <mergeCell ref="F613:F617"/>
    <mergeCell ref="G613:G617"/>
    <mergeCell ref="C598:C602"/>
    <mergeCell ref="D598:D602"/>
    <mergeCell ref="E598:E602"/>
    <mergeCell ref="F598:F602"/>
    <mergeCell ref="G598:G602"/>
    <mergeCell ref="C603:C607"/>
    <mergeCell ref="D603:D607"/>
    <mergeCell ref="E603:E607"/>
    <mergeCell ref="F603:F607"/>
    <mergeCell ref="G603:G607"/>
    <mergeCell ref="C628:C632"/>
    <mergeCell ref="D628:D632"/>
    <mergeCell ref="E628:E632"/>
    <mergeCell ref="F628:F632"/>
    <mergeCell ref="G628:G632"/>
    <mergeCell ref="C633:C637"/>
    <mergeCell ref="D633:D637"/>
    <mergeCell ref="E633:E637"/>
    <mergeCell ref="F633:F637"/>
    <mergeCell ref="G633:G637"/>
    <mergeCell ref="C618:C622"/>
    <mergeCell ref="D618:D622"/>
    <mergeCell ref="E618:E622"/>
    <mergeCell ref="F618:F622"/>
    <mergeCell ref="G618:G622"/>
    <mergeCell ref="C623:C627"/>
    <mergeCell ref="D623:D627"/>
    <mergeCell ref="E623:E627"/>
    <mergeCell ref="F623:F627"/>
    <mergeCell ref="G623:G627"/>
    <mergeCell ref="C648:C652"/>
    <mergeCell ref="D648:D652"/>
    <mergeCell ref="E648:E652"/>
    <mergeCell ref="F648:F652"/>
    <mergeCell ref="G648:G652"/>
    <mergeCell ref="C653:C657"/>
    <mergeCell ref="D653:D657"/>
    <mergeCell ref="E653:E657"/>
    <mergeCell ref="F653:F657"/>
    <mergeCell ref="G653:G657"/>
    <mergeCell ref="C638:C642"/>
    <mergeCell ref="D638:D642"/>
    <mergeCell ref="E638:E642"/>
    <mergeCell ref="F638:F642"/>
    <mergeCell ref="G638:G642"/>
    <mergeCell ref="C643:C647"/>
    <mergeCell ref="D643:D647"/>
    <mergeCell ref="E643:E647"/>
    <mergeCell ref="F643:F647"/>
    <mergeCell ref="G643:G647"/>
    <mergeCell ref="C668:C672"/>
    <mergeCell ref="D668:D672"/>
    <mergeCell ref="E668:E672"/>
    <mergeCell ref="F668:F672"/>
    <mergeCell ref="G668:G672"/>
    <mergeCell ref="C673:C677"/>
    <mergeCell ref="D673:D677"/>
    <mergeCell ref="E673:E677"/>
    <mergeCell ref="F673:F677"/>
    <mergeCell ref="G673:G677"/>
    <mergeCell ref="C658:C662"/>
    <mergeCell ref="D658:D662"/>
    <mergeCell ref="E658:E662"/>
    <mergeCell ref="F658:F662"/>
    <mergeCell ref="G658:G662"/>
    <mergeCell ref="C663:C667"/>
    <mergeCell ref="D663:D667"/>
    <mergeCell ref="E663:E667"/>
    <mergeCell ref="F663:F667"/>
    <mergeCell ref="G663:G667"/>
    <mergeCell ref="C688:C692"/>
    <mergeCell ref="D688:D692"/>
    <mergeCell ref="E688:E692"/>
    <mergeCell ref="F688:F692"/>
    <mergeCell ref="G688:G692"/>
    <mergeCell ref="C693:C697"/>
    <mergeCell ref="D693:D697"/>
    <mergeCell ref="E693:E697"/>
    <mergeCell ref="F693:F697"/>
    <mergeCell ref="G693:G697"/>
    <mergeCell ref="C678:C682"/>
    <mergeCell ref="D678:D682"/>
    <mergeCell ref="E678:E682"/>
    <mergeCell ref="F678:F682"/>
    <mergeCell ref="G678:G682"/>
    <mergeCell ref="C683:C687"/>
    <mergeCell ref="D683:D687"/>
    <mergeCell ref="E683:E687"/>
    <mergeCell ref="F683:F687"/>
    <mergeCell ref="G683:G687"/>
    <mergeCell ref="C708:C712"/>
    <mergeCell ref="D708:D712"/>
    <mergeCell ref="E708:E712"/>
    <mergeCell ref="F708:F712"/>
    <mergeCell ref="G708:G712"/>
    <mergeCell ref="C713:C717"/>
    <mergeCell ref="D713:D717"/>
    <mergeCell ref="E713:E717"/>
    <mergeCell ref="F713:F717"/>
    <mergeCell ref="G713:G717"/>
    <mergeCell ref="C698:C702"/>
    <mergeCell ref="D698:D702"/>
    <mergeCell ref="E698:E702"/>
    <mergeCell ref="F698:F702"/>
    <mergeCell ref="G698:G702"/>
    <mergeCell ref="C703:C707"/>
    <mergeCell ref="D703:D707"/>
    <mergeCell ref="E703:E707"/>
    <mergeCell ref="F703:F707"/>
    <mergeCell ref="G703:G707"/>
    <mergeCell ref="C728:C732"/>
    <mergeCell ref="D728:D732"/>
    <mergeCell ref="E728:E732"/>
    <mergeCell ref="F728:F732"/>
    <mergeCell ref="G728:G732"/>
    <mergeCell ref="C733:C737"/>
    <mergeCell ref="D733:D737"/>
    <mergeCell ref="E733:E736"/>
    <mergeCell ref="F733:F737"/>
    <mergeCell ref="G733:G737"/>
    <mergeCell ref="C718:C722"/>
    <mergeCell ref="D718:D722"/>
    <mergeCell ref="E718:E722"/>
    <mergeCell ref="F718:F722"/>
    <mergeCell ref="G718:G722"/>
    <mergeCell ref="C723:C727"/>
    <mergeCell ref="D723:D727"/>
    <mergeCell ref="E723:E727"/>
    <mergeCell ref="F723:F727"/>
    <mergeCell ref="G723:G726"/>
    <mergeCell ref="C748:C752"/>
    <mergeCell ref="D748:D752"/>
    <mergeCell ref="E748:E752"/>
    <mergeCell ref="F748:F752"/>
    <mergeCell ref="G748:G752"/>
    <mergeCell ref="C753:C757"/>
    <mergeCell ref="D753:D757"/>
    <mergeCell ref="E753:E757"/>
    <mergeCell ref="F753:F757"/>
    <mergeCell ref="G753:G757"/>
    <mergeCell ref="C738:C742"/>
    <mergeCell ref="D738:D742"/>
    <mergeCell ref="E738:E741"/>
    <mergeCell ref="F738:F742"/>
    <mergeCell ref="G738:G742"/>
    <mergeCell ref="C743:C747"/>
    <mergeCell ref="D743:D747"/>
    <mergeCell ref="E743:E747"/>
    <mergeCell ref="F743:F747"/>
    <mergeCell ref="G743:G747"/>
    <mergeCell ref="C768:C772"/>
    <mergeCell ref="D768:D772"/>
    <mergeCell ref="E768:E772"/>
    <mergeCell ref="F768:F772"/>
    <mergeCell ref="G768:G772"/>
    <mergeCell ref="C773:C777"/>
    <mergeCell ref="D773:D777"/>
    <mergeCell ref="E773:E777"/>
    <mergeCell ref="F773:F777"/>
    <mergeCell ref="G773:G777"/>
    <mergeCell ref="C758:C762"/>
    <mergeCell ref="D758:D762"/>
    <mergeCell ref="E758:E762"/>
    <mergeCell ref="F758:F762"/>
    <mergeCell ref="G758:G762"/>
    <mergeCell ref="C763:C767"/>
    <mergeCell ref="D763:D767"/>
    <mergeCell ref="E763:E767"/>
    <mergeCell ref="F763:F767"/>
    <mergeCell ref="G763:G767"/>
    <mergeCell ref="C788:C792"/>
    <mergeCell ref="D788:D792"/>
    <mergeCell ref="E788:E792"/>
    <mergeCell ref="F788:F792"/>
    <mergeCell ref="G788:G792"/>
    <mergeCell ref="C793:C797"/>
    <mergeCell ref="D793:D797"/>
    <mergeCell ref="E793:E797"/>
    <mergeCell ref="F793:F797"/>
    <mergeCell ref="G793:G797"/>
    <mergeCell ref="C778:C782"/>
    <mergeCell ref="D778:D782"/>
    <mergeCell ref="E778:E782"/>
    <mergeCell ref="F778:F782"/>
    <mergeCell ref="G778:G782"/>
    <mergeCell ref="C783:C787"/>
    <mergeCell ref="D783:D787"/>
    <mergeCell ref="E783:E787"/>
    <mergeCell ref="F783:F787"/>
    <mergeCell ref="G783:G787"/>
    <mergeCell ref="C808:C812"/>
    <mergeCell ref="D808:D812"/>
    <mergeCell ref="E808:E812"/>
    <mergeCell ref="F808:F812"/>
    <mergeCell ref="G808:G812"/>
    <mergeCell ref="C813:C817"/>
    <mergeCell ref="D813:D817"/>
    <mergeCell ref="E813:E817"/>
    <mergeCell ref="F813:F817"/>
    <mergeCell ref="G813:G817"/>
    <mergeCell ref="C798:C802"/>
    <mergeCell ref="D798:D802"/>
    <mergeCell ref="E798:E802"/>
    <mergeCell ref="F798:F802"/>
    <mergeCell ref="G798:G802"/>
    <mergeCell ref="C803:C807"/>
    <mergeCell ref="D803:D807"/>
    <mergeCell ref="E803:E807"/>
    <mergeCell ref="F803:F807"/>
    <mergeCell ref="G803:G807"/>
    <mergeCell ref="C828:C832"/>
    <mergeCell ref="D828:D832"/>
    <mergeCell ref="E828:E832"/>
    <mergeCell ref="F828:F832"/>
    <mergeCell ref="G828:G832"/>
    <mergeCell ref="C833:C837"/>
    <mergeCell ref="D833:D837"/>
    <mergeCell ref="E833:E837"/>
    <mergeCell ref="F833:F837"/>
    <mergeCell ref="G833:G837"/>
    <mergeCell ref="C818:C822"/>
    <mergeCell ref="D818:D822"/>
    <mergeCell ref="E818:E822"/>
    <mergeCell ref="F818:F822"/>
    <mergeCell ref="G818:G822"/>
    <mergeCell ref="C823:C827"/>
    <mergeCell ref="D823:D827"/>
    <mergeCell ref="E823:E827"/>
    <mergeCell ref="F823:F827"/>
    <mergeCell ref="G823:G827"/>
    <mergeCell ref="C848:C852"/>
    <mergeCell ref="D848:D852"/>
    <mergeCell ref="E848:E852"/>
    <mergeCell ref="F848:F852"/>
    <mergeCell ref="G848:G852"/>
    <mergeCell ref="C853:C857"/>
    <mergeCell ref="D853:D857"/>
    <mergeCell ref="E853:E857"/>
    <mergeCell ref="F853:F857"/>
    <mergeCell ref="G853:G857"/>
    <mergeCell ref="C838:C842"/>
    <mergeCell ref="D838:D842"/>
    <mergeCell ref="E838:E842"/>
    <mergeCell ref="F838:F842"/>
    <mergeCell ref="G838:G842"/>
    <mergeCell ref="C843:C847"/>
    <mergeCell ref="D843:D847"/>
    <mergeCell ref="E843:E847"/>
    <mergeCell ref="F843:F847"/>
    <mergeCell ref="G843:G847"/>
    <mergeCell ref="C868:C872"/>
    <mergeCell ref="D868:D872"/>
    <mergeCell ref="E868:E872"/>
    <mergeCell ref="F868:F872"/>
    <mergeCell ref="G868:G872"/>
    <mergeCell ref="C873:C877"/>
    <mergeCell ref="D873:D877"/>
    <mergeCell ref="E873:E877"/>
    <mergeCell ref="F873:F877"/>
    <mergeCell ref="G873:G877"/>
    <mergeCell ref="C858:C862"/>
    <mergeCell ref="D858:D862"/>
    <mergeCell ref="E858:E862"/>
    <mergeCell ref="F858:F862"/>
    <mergeCell ref="G858:G862"/>
    <mergeCell ref="C863:C867"/>
    <mergeCell ref="D863:D867"/>
    <mergeCell ref="E863:E867"/>
    <mergeCell ref="F863:F867"/>
    <mergeCell ref="G863:G867"/>
    <mergeCell ref="C888:C892"/>
    <mergeCell ref="D888:D892"/>
    <mergeCell ref="E888:E892"/>
    <mergeCell ref="F888:F892"/>
    <mergeCell ref="G888:G892"/>
    <mergeCell ref="C893:C897"/>
    <mergeCell ref="D893:D897"/>
    <mergeCell ref="E893:E897"/>
    <mergeCell ref="F893:F897"/>
    <mergeCell ref="G893:G897"/>
    <mergeCell ref="C878:C882"/>
    <mergeCell ref="D878:D882"/>
    <mergeCell ref="E878:E882"/>
    <mergeCell ref="F878:F882"/>
    <mergeCell ref="G878:G882"/>
    <mergeCell ref="C883:C887"/>
    <mergeCell ref="D883:D887"/>
    <mergeCell ref="E883:E887"/>
    <mergeCell ref="F883:F887"/>
    <mergeCell ref="G883:G887"/>
    <mergeCell ref="C908:C912"/>
    <mergeCell ref="D908:D912"/>
    <mergeCell ref="E908:E912"/>
    <mergeCell ref="F908:F912"/>
    <mergeCell ref="G908:G912"/>
    <mergeCell ref="C913:C917"/>
    <mergeCell ref="D913:D917"/>
    <mergeCell ref="E913:E917"/>
    <mergeCell ref="F913:F917"/>
    <mergeCell ref="G913:G917"/>
    <mergeCell ref="C898:C902"/>
    <mergeCell ref="D898:D902"/>
    <mergeCell ref="E898:E902"/>
    <mergeCell ref="F898:F902"/>
    <mergeCell ref="G898:G902"/>
    <mergeCell ref="C903:C907"/>
    <mergeCell ref="D903:D907"/>
    <mergeCell ref="E903:E907"/>
    <mergeCell ref="F903:F907"/>
    <mergeCell ref="G903:G907"/>
    <mergeCell ref="C928:C932"/>
    <mergeCell ref="D928:D932"/>
    <mergeCell ref="E928:E932"/>
    <mergeCell ref="F928:F932"/>
    <mergeCell ref="G928:G932"/>
    <mergeCell ref="C933:C937"/>
    <mergeCell ref="D933:D937"/>
    <mergeCell ref="E933:E937"/>
    <mergeCell ref="F933:F937"/>
    <mergeCell ref="G933:G937"/>
    <mergeCell ref="C918:C922"/>
    <mergeCell ref="D918:D922"/>
    <mergeCell ref="E918:E922"/>
    <mergeCell ref="F918:F922"/>
    <mergeCell ref="G918:G922"/>
    <mergeCell ref="C923:C927"/>
    <mergeCell ref="D923:D927"/>
    <mergeCell ref="E923:E927"/>
    <mergeCell ref="F923:F927"/>
    <mergeCell ref="G923:G927"/>
    <mergeCell ref="C948:C952"/>
    <mergeCell ref="D948:D952"/>
    <mergeCell ref="E948:E952"/>
    <mergeCell ref="F948:F952"/>
    <mergeCell ref="G948:G952"/>
    <mergeCell ref="C953:C957"/>
    <mergeCell ref="D953:D957"/>
    <mergeCell ref="E953:E957"/>
    <mergeCell ref="F953:F957"/>
    <mergeCell ref="G953:G957"/>
    <mergeCell ref="C938:C942"/>
    <mergeCell ref="D938:D942"/>
    <mergeCell ref="E938:E942"/>
    <mergeCell ref="F938:F942"/>
    <mergeCell ref="G938:G942"/>
    <mergeCell ref="C943:C947"/>
    <mergeCell ref="D943:D947"/>
    <mergeCell ref="E943:E947"/>
    <mergeCell ref="F943:F947"/>
    <mergeCell ref="G943:G947"/>
    <mergeCell ref="C968:C972"/>
    <mergeCell ref="D968:D972"/>
    <mergeCell ref="E968:E972"/>
    <mergeCell ref="F968:F972"/>
    <mergeCell ref="G968:G972"/>
    <mergeCell ref="C973:C977"/>
    <mergeCell ref="D973:D977"/>
    <mergeCell ref="E973:E977"/>
    <mergeCell ref="F973:F977"/>
    <mergeCell ref="G973:G977"/>
    <mergeCell ref="C958:C962"/>
    <mergeCell ref="D958:D962"/>
    <mergeCell ref="E958:E962"/>
    <mergeCell ref="F958:F962"/>
    <mergeCell ref="G958:G962"/>
    <mergeCell ref="C963:C967"/>
    <mergeCell ref="D963:D967"/>
    <mergeCell ref="E963:E967"/>
    <mergeCell ref="F963:F967"/>
    <mergeCell ref="G963:G967"/>
    <mergeCell ref="C988:C992"/>
    <mergeCell ref="D988:D992"/>
    <mergeCell ref="E988:E992"/>
    <mergeCell ref="F988:F992"/>
    <mergeCell ref="G988:G992"/>
    <mergeCell ref="C993:C997"/>
    <mergeCell ref="D993:D997"/>
    <mergeCell ref="E993:E997"/>
    <mergeCell ref="F993:F997"/>
    <mergeCell ref="G993:G997"/>
    <mergeCell ref="C978:C982"/>
    <mergeCell ref="D978:D982"/>
    <mergeCell ref="E978:E982"/>
    <mergeCell ref="F978:F982"/>
    <mergeCell ref="G978:G982"/>
    <mergeCell ref="C983:C987"/>
    <mergeCell ref="D983:D987"/>
    <mergeCell ref="E983:E987"/>
    <mergeCell ref="F983:F987"/>
    <mergeCell ref="G983:G987"/>
    <mergeCell ref="C1008:C1012"/>
    <mergeCell ref="D1008:D1012"/>
    <mergeCell ref="E1008:E1012"/>
    <mergeCell ref="F1008:F1012"/>
    <mergeCell ref="G1008:G1012"/>
    <mergeCell ref="C1013:C1017"/>
    <mergeCell ref="D1013:D1017"/>
    <mergeCell ref="E1013:E1017"/>
    <mergeCell ref="F1013:F1017"/>
    <mergeCell ref="G1013:G1017"/>
    <mergeCell ref="C998:C1002"/>
    <mergeCell ref="D998:D1002"/>
    <mergeCell ref="E998:E1002"/>
    <mergeCell ref="F998:F1002"/>
    <mergeCell ref="G998:G1002"/>
    <mergeCell ref="C1003:C1007"/>
    <mergeCell ref="D1003:D1007"/>
    <mergeCell ref="E1003:E1007"/>
    <mergeCell ref="F1003:F1007"/>
    <mergeCell ref="G1003:G1007"/>
    <mergeCell ref="C1028:C1032"/>
    <mergeCell ref="D1028:D1032"/>
    <mergeCell ref="E1028:E1032"/>
    <mergeCell ref="F1028:F1032"/>
    <mergeCell ref="G1028:G1032"/>
    <mergeCell ref="C1033:C1037"/>
    <mergeCell ref="D1033:D1037"/>
    <mergeCell ref="E1033:E1037"/>
    <mergeCell ref="F1033:F1037"/>
    <mergeCell ref="G1033:G1037"/>
    <mergeCell ref="C1018:C1022"/>
    <mergeCell ref="D1018:D1022"/>
    <mergeCell ref="E1018:E1022"/>
    <mergeCell ref="F1018:F1022"/>
    <mergeCell ref="G1018:G1022"/>
    <mergeCell ref="C1023:C1027"/>
    <mergeCell ref="D1023:D1027"/>
    <mergeCell ref="E1023:E1027"/>
    <mergeCell ref="F1023:F1027"/>
    <mergeCell ref="G1023:G1027"/>
    <mergeCell ref="C1048:C1052"/>
    <mergeCell ref="D1048:D1052"/>
    <mergeCell ref="E1048:E1052"/>
    <mergeCell ref="F1048:F1052"/>
    <mergeCell ref="G1048:G1052"/>
    <mergeCell ref="C1053:C1057"/>
    <mergeCell ref="D1053:D1057"/>
    <mergeCell ref="E1053:E1057"/>
    <mergeCell ref="F1053:F1057"/>
    <mergeCell ref="G1053:G1057"/>
    <mergeCell ref="C1038:C1042"/>
    <mergeCell ref="D1038:D1042"/>
    <mergeCell ref="E1038:E1042"/>
    <mergeCell ref="F1038:F1042"/>
    <mergeCell ref="G1038:G1042"/>
    <mergeCell ref="C1043:C1047"/>
    <mergeCell ref="D1043:D1047"/>
    <mergeCell ref="E1043:E1047"/>
    <mergeCell ref="F1043:F1047"/>
    <mergeCell ref="G1043:G1047"/>
    <mergeCell ref="C1068:C1072"/>
    <mergeCell ref="D1068:D1072"/>
    <mergeCell ref="E1068:E1072"/>
    <mergeCell ref="F1068:F1072"/>
    <mergeCell ref="G1068:G1072"/>
    <mergeCell ref="C1073:C1077"/>
    <mergeCell ref="D1073:D1077"/>
    <mergeCell ref="E1073:E1077"/>
    <mergeCell ref="F1073:F1077"/>
    <mergeCell ref="G1073:G1077"/>
    <mergeCell ref="C1058:C1062"/>
    <mergeCell ref="D1058:D1062"/>
    <mergeCell ref="E1058:E1062"/>
    <mergeCell ref="F1058:F1062"/>
    <mergeCell ref="G1058:G1062"/>
    <mergeCell ref="C1063:C1067"/>
    <mergeCell ref="D1063:D1067"/>
    <mergeCell ref="E1063:E1067"/>
    <mergeCell ref="F1063:F1067"/>
    <mergeCell ref="G1063:G1067"/>
    <mergeCell ref="C1088:C1092"/>
    <mergeCell ref="D1088:D1092"/>
    <mergeCell ref="E1088:E1092"/>
    <mergeCell ref="F1088:F1092"/>
    <mergeCell ref="G1088:G1092"/>
    <mergeCell ref="C1093:C1097"/>
    <mergeCell ref="D1093:D1097"/>
    <mergeCell ref="E1093:E1097"/>
    <mergeCell ref="F1093:F1097"/>
    <mergeCell ref="G1093:G1097"/>
    <mergeCell ref="C1078:C1082"/>
    <mergeCell ref="D1078:D1082"/>
    <mergeCell ref="E1078:E1082"/>
    <mergeCell ref="F1078:F1082"/>
    <mergeCell ref="G1078:G1082"/>
    <mergeCell ref="C1083:C1087"/>
    <mergeCell ref="D1083:D1087"/>
    <mergeCell ref="E1083:E1087"/>
    <mergeCell ref="F1083:F1087"/>
    <mergeCell ref="G1083:G1087"/>
    <mergeCell ref="C1108:C1112"/>
    <mergeCell ref="D1108:D1112"/>
    <mergeCell ref="E1108:E1112"/>
    <mergeCell ref="F1108:F1112"/>
    <mergeCell ref="G1108:G1112"/>
    <mergeCell ref="C1113:C1117"/>
    <mergeCell ref="D1113:D1117"/>
    <mergeCell ref="E1113:E1117"/>
    <mergeCell ref="F1113:F1117"/>
    <mergeCell ref="G1113:G1117"/>
    <mergeCell ref="C1098:C1102"/>
    <mergeCell ref="D1098:D1102"/>
    <mergeCell ref="E1098:E1102"/>
    <mergeCell ref="F1098:F1102"/>
    <mergeCell ref="G1098:G1102"/>
    <mergeCell ref="C1103:C1107"/>
    <mergeCell ref="D1103:D1107"/>
    <mergeCell ref="E1103:E1107"/>
    <mergeCell ref="F1103:F1107"/>
    <mergeCell ref="G1103:G1107"/>
    <mergeCell ref="C1128:C1132"/>
    <mergeCell ref="D1128:D1132"/>
    <mergeCell ref="E1128:E1132"/>
    <mergeCell ref="F1128:F1132"/>
    <mergeCell ref="G1128:G1132"/>
    <mergeCell ref="C1133:C1137"/>
    <mergeCell ref="D1133:D1137"/>
    <mergeCell ref="E1133:E1137"/>
    <mergeCell ref="F1133:F1137"/>
    <mergeCell ref="G1133:G1137"/>
    <mergeCell ref="C1118:C1122"/>
    <mergeCell ref="D1118:D1122"/>
    <mergeCell ref="E1118:E1122"/>
    <mergeCell ref="F1118:F1122"/>
    <mergeCell ref="G1118:G1122"/>
    <mergeCell ref="C1123:C1127"/>
    <mergeCell ref="D1123:D1127"/>
    <mergeCell ref="E1123:E1127"/>
    <mergeCell ref="F1123:F1127"/>
    <mergeCell ref="G1123:G1127"/>
    <mergeCell ref="C1149:C1158"/>
    <mergeCell ref="D1149:D1158"/>
    <mergeCell ref="E1149:E1153"/>
    <mergeCell ref="F1149:F1153"/>
    <mergeCell ref="G1149:G1153"/>
    <mergeCell ref="E1154:E1158"/>
    <mergeCell ref="F1154:F1158"/>
    <mergeCell ref="G1154:G1158"/>
    <mergeCell ref="C1138:C1142"/>
    <mergeCell ref="D1138:D1142"/>
    <mergeCell ref="E1138:E1142"/>
    <mergeCell ref="F1138:F1142"/>
    <mergeCell ref="G1138:G1142"/>
    <mergeCell ref="C1143:C1147"/>
    <mergeCell ref="D1143:D1147"/>
    <mergeCell ref="E1143:E1147"/>
    <mergeCell ref="F1143:F1147"/>
    <mergeCell ref="G1143:G1147"/>
    <mergeCell ref="C1169:C1173"/>
    <mergeCell ref="D1169:D1173"/>
    <mergeCell ref="E1169:E1173"/>
    <mergeCell ref="F1169:F1173"/>
    <mergeCell ref="G1169:G1173"/>
    <mergeCell ref="C1174:C1178"/>
    <mergeCell ref="D1174:D1178"/>
    <mergeCell ref="E1174:E1178"/>
    <mergeCell ref="F1174:F1178"/>
    <mergeCell ref="G1174:G1178"/>
    <mergeCell ref="C1159:C1163"/>
    <mergeCell ref="D1159:D1163"/>
    <mergeCell ref="E1159:E1163"/>
    <mergeCell ref="F1159:F1163"/>
    <mergeCell ref="G1159:G1163"/>
    <mergeCell ref="C1164:C1168"/>
    <mergeCell ref="D1164:D1168"/>
    <mergeCell ref="E1164:E1168"/>
    <mergeCell ref="F1164:F1168"/>
    <mergeCell ref="G1164:G1168"/>
    <mergeCell ref="C1189:C1193"/>
    <mergeCell ref="D1189:D1193"/>
    <mergeCell ref="E1189:E1193"/>
    <mergeCell ref="F1189:F1193"/>
    <mergeCell ref="G1189:G1193"/>
    <mergeCell ref="C1194:C1198"/>
    <mergeCell ref="D1194:D1198"/>
    <mergeCell ref="E1194:E1198"/>
    <mergeCell ref="F1194:F1198"/>
    <mergeCell ref="G1194:G1198"/>
    <mergeCell ref="C1179:C1183"/>
    <mergeCell ref="D1179:D1183"/>
    <mergeCell ref="E1179:E1183"/>
    <mergeCell ref="F1179:F1183"/>
    <mergeCell ref="G1179:G1183"/>
    <mergeCell ref="C1184:C1188"/>
    <mergeCell ref="D1184:D1188"/>
    <mergeCell ref="E1184:E1188"/>
    <mergeCell ref="F1184:F1188"/>
    <mergeCell ref="G1184:G1188"/>
    <mergeCell ref="C1209:C1213"/>
    <mergeCell ref="D1209:D1213"/>
    <mergeCell ref="E1209:E1213"/>
    <mergeCell ref="F1209:F1213"/>
    <mergeCell ref="G1209:G1213"/>
    <mergeCell ref="C1214:C1218"/>
    <mergeCell ref="D1214:D1218"/>
    <mergeCell ref="E1214:E1218"/>
    <mergeCell ref="F1214:F1218"/>
    <mergeCell ref="G1214:G1218"/>
    <mergeCell ref="C1199:C1203"/>
    <mergeCell ref="D1199:D1203"/>
    <mergeCell ref="E1199:E1203"/>
    <mergeCell ref="F1199:F1203"/>
    <mergeCell ref="G1199:G1203"/>
    <mergeCell ref="C1204:C1208"/>
    <mergeCell ref="D1204:D1208"/>
    <mergeCell ref="E1204:E1208"/>
    <mergeCell ref="F1204:F1208"/>
    <mergeCell ref="G1204:G1208"/>
    <mergeCell ref="C1229:C1233"/>
    <mergeCell ref="D1229:D1233"/>
    <mergeCell ref="E1229:E1233"/>
    <mergeCell ref="F1229:F1233"/>
    <mergeCell ref="G1229:G1233"/>
    <mergeCell ref="C1234:C1238"/>
    <mergeCell ref="D1234:D1238"/>
    <mergeCell ref="E1234:E1238"/>
    <mergeCell ref="F1234:F1238"/>
    <mergeCell ref="G1234:G1238"/>
    <mergeCell ref="C1219:C1223"/>
    <mergeCell ref="D1219:D1223"/>
    <mergeCell ref="E1219:E1223"/>
    <mergeCell ref="F1219:F1223"/>
    <mergeCell ref="G1219:G1223"/>
    <mergeCell ref="C1224:C1228"/>
    <mergeCell ref="D1224:D1228"/>
    <mergeCell ref="E1224:E1228"/>
    <mergeCell ref="F1224:F1228"/>
    <mergeCell ref="G1224:G1228"/>
    <mergeCell ref="C1249:C1253"/>
    <mergeCell ref="D1249:D1253"/>
    <mergeCell ref="E1249:E1253"/>
    <mergeCell ref="F1249:F1253"/>
    <mergeCell ref="G1249:G1253"/>
    <mergeCell ref="C1254:C1258"/>
    <mergeCell ref="D1254:D1258"/>
    <mergeCell ref="E1254:E1258"/>
    <mergeCell ref="F1254:F1258"/>
    <mergeCell ref="G1254:G1258"/>
    <mergeCell ref="C1239:C1243"/>
    <mergeCell ref="D1239:D1243"/>
    <mergeCell ref="E1239:E1243"/>
    <mergeCell ref="F1239:F1243"/>
    <mergeCell ref="G1239:G1243"/>
    <mergeCell ref="C1244:C1248"/>
    <mergeCell ref="D1244:D1248"/>
    <mergeCell ref="E1244:E1248"/>
    <mergeCell ref="F1244:F1248"/>
    <mergeCell ref="G1244:G1248"/>
    <mergeCell ref="C1269:C1273"/>
    <mergeCell ref="D1269:D1273"/>
    <mergeCell ref="E1269:E1273"/>
    <mergeCell ref="F1269:F1273"/>
    <mergeCell ref="G1269:G1273"/>
    <mergeCell ref="C1274:C1278"/>
    <mergeCell ref="D1274:D1278"/>
    <mergeCell ref="E1274:E1278"/>
    <mergeCell ref="F1274:F1278"/>
    <mergeCell ref="G1274:G1278"/>
    <mergeCell ref="C1259:C1263"/>
    <mergeCell ref="D1259:D1263"/>
    <mergeCell ref="E1259:E1263"/>
    <mergeCell ref="F1259:F1263"/>
    <mergeCell ref="G1259:G1263"/>
    <mergeCell ref="C1264:C1268"/>
    <mergeCell ref="D1264:D1268"/>
    <mergeCell ref="E1264:E1268"/>
    <mergeCell ref="F1264:F1268"/>
    <mergeCell ref="G1264:G1268"/>
    <mergeCell ref="C1289:C1293"/>
    <mergeCell ref="D1289:D1293"/>
    <mergeCell ref="E1289:E1293"/>
    <mergeCell ref="F1289:F1293"/>
    <mergeCell ref="G1289:G1293"/>
    <mergeCell ref="C1294:C1298"/>
    <mergeCell ref="D1294:D1298"/>
    <mergeCell ref="E1294:E1298"/>
    <mergeCell ref="F1294:F1298"/>
    <mergeCell ref="G1294:G1298"/>
    <mergeCell ref="C1279:C1283"/>
    <mergeCell ref="D1279:D1283"/>
    <mergeCell ref="E1279:E1283"/>
    <mergeCell ref="F1279:F1283"/>
    <mergeCell ref="G1279:G1283"/>
    <mergeCell ref="C1284:C1288"/>
    <mergeCell ref="D1284:D1288"/>
    <mergeCell ref="E1284:E1288"/>
    <mergeCell ref="F1284:F1288"/>
    <mergeCell ref="G1284:G1288"/>
    <mergeCell ref="C1309:C1314"/>
    <mergeCell ref="D1309:D1314"/>
    <mergeCell ref="E1309:E1314"/>
    <mergeCell ref="F1309:F1314"/>
    <mergeCell ref="G1309:G1314"/>
    <mergeCell ref="C1316:C1321"/>
    <mergeCell ref="D1316:D1321"/>
    <mergeCell ref="E1316:E1321"/>
    <mergeCell ref="F1316:F1321"/>
    <mergeCell ref="G1316:G1321"/>
    <mergeCell ref="C1299:C1303"/>
    <mergeCell ref="D1299:D1303"/>
    <mergeCell ref="E1299:E1303"/>
    <mergeCell ref="F1299:F1303"/>
    <mergeCell ref="G1299:G1303"/>
    <mergeCell ref="C1304:C1308"/>
    <mergeCell ref="D1304:D1308"/>
    <mergeCell ref="E1304:E1308"/>
    <mergeCell ref="F1304:F1308"/>
    <mergeCell ref="G1304:G1308"/>
    <mergeCell ref="C1332:C1336"/>
    <mergeCell ref="D1332:D1336"/>
    <mergeCell ref="E1332:E1336"/>
    <mergeCell ref="F1332:F1336"/>
    <mergeCell ref="G1332:G1336"/>
    <mergeCell ref="C1337:C1341"/>
    <mergeCell ref="D1337:D1341"/>
    <mergeCell ref="E1337:E1341"/>
    <mergeCell ref="F1337:F1341"/>
    <mergeCell ref="G1337:G1341"/>
    <mergeCell ref="C1322:C1326"/>
    <mergeCell ref="D1322:D1326"/>
    <mergeCell ref="E1322:E1326"/>
    <mergeCell ref="F1322:F1326"/>
    <mergeCell ref="G1322:G1326"/>
    <mergeCell ref="C1327:C1331"/>
    <mergeCell ref="D1327:D1331"/>
    <mergeCell ref="E1327:E1331"/>
    <mergeCell ref="F1327:F1331"/>
    <mergeCell ref="G1327:G1331"/>
    <mergeCell ref="C1352:C1356"/>
    <mergeCell ref="D1352:D1356"/>
    <mergeCell ref="E1352:E1356"/>
    <mergeCell ref="F1352:F1356"/>
    <mergeCell ref="G1352:G1356"/>
    <mergeCell ref="C1357:C1361"/>
    <mergeCell ref="D1357:D1361"/>
    <mergeCell ref="E1357:E1361"/>
    <mergeCell ref="F1357:F1361"/>
    <mergeCell ref="G1357:G1361"/>
    <mergeCell ref="C1342:C1346"/>
    <mergeCell ref="D1342:D1346"/>
    <mergeCell ref="E1342:E1346"/>
    <mergeCell ref="F1342:F1346"/>
    <mergeCell ref="G1342:G1346"/>
    <mergeCell ref="C1347:C1351"/>
    <mergeCell ref="D1347:D1351"/>
    <mergeCell ref="E1347:E1351"/>
    <mergeCell ref="F1347:F1351"/>
    <mergeCell ref="G1347:G1351"/>
    <mergeCell ref="C1372:C1376"/>
    <mergeCell ref="D1372:D1376"/>
    <mergeCell ref="E1372:E1376"/>
    <mergeCell ref="F1372:F1376"/>
    <mergeCell ref="G1372:G1376"/>
    <mergeCell ref="C1377:C1381"/>
    <mergeCell ref="D1377:D1381"/>
    <mergeCell ref="E1377:E1381"/>
    <mergeCell ref="F1377:F1381"/>
    <mergeCell ref="G1377:G1381"/>
    <mergeCell ref="C1362:C1366"/>
    <mergeCell ref="D1362:D1366"/>
    <mergeCell ref="E1362:E1366"/>
    <mergeCell ref="F1362:F1366"/>
    <mergeCell ref="G1362:G1366"/>
    <mergeCell ref="C1367:C1371"/>
    <mergeCell ref="D1367:D1371"/>
    <mergeCell ref="E1367:E1371"/>
    <mergeCell ref="F1367:F1371"/>
    <mergeCell ref="G1367:G1371"/>
    <mergeCell ref="C1392:C1396"/>
    <mergeCell ref="D1392:D1396"/>
    <mergeCell ref="E1392:E1396"/>
    <mergeCell ref="F1392:F1396"/>
    <mergeCell ref="G1392:G1396"/>
    <mergeCell ref="C1397:C1401"/>
    <mergeCell ref="D1397:D1401"/>
    <mergeCell ref="E1397:E1401"/>
    <mergeCell ref="F1397:F1401"/>
    <mergeCell ref="G1397:G1401"/>
    <mergeCell ref="C1382:C1386"/>
    <mergeCell ref="D1382:D1386"/>
    <mergeCell ref="E1382:E1386"/>
    <mergeCell ref="F1382:F1386"/>
    <mergeCell ref="G1382:G1386"/>
    <mergeCell ref="C1387:C1391"/>
    <mergeCell ref="D1387:D1391"/>
    <mergeCell ref="E1387:E1391"/>
    <mergeCell ref="F1387:F1391"/>
    <mergeCell ref="G1387:G1391"/>
    <mergeCell ref="C1412:C1416"/>
    <mergeCell ref="D1412:D1416"/>
    <mergeCell ref="E1412:E1416"/>
    <mergeCell ref="F1412:F1416"/>
    <mergeCell ref="G1412:G1416"/>
    <mergeCell ref="C1417:C1421"/>
    <mergeCell ref="D1417:D1421"/>
    <mergeCell ref="E1417:E1421"/>
    <mergeCell ref="F1417:F1421"/>
    <mergeCell ref="G1417:G1421"/>
    <mergeCell ref="C1402:C1406"/>
    <mergeCell ref="D1402:D1406"/>
    <mergeCell ref="E1402:E1406"/>
    <mergeCell ref="F1402:F1406"/>
    <mergeCell ref="G1402:G1406"/>
    <mergeCell ref="C1407:C1411"/>
    <mergeCell ref="D1407:D1411"/>
    <mergeCell ref="E1407:E1411"/>
    <mergeCell ref="F1407:F1411"/>
    <mergeCell ref="G1407:G1411"/>
    <mergeCell ref="C1432:C1436"/>
    <mergeCell ref="D1432:D1436"/>
    <mergeCell ref="E1432:E1436"/>
    <mergeCell ref="F1432:F1436"/>
    <mergeCell ref="G1432:G1436"/>
    <mergeCell ref="C1437:C1441"/>
    <mergeCell ref="D1437:D1441"/>
    <mergeCell ref="E1437:E1441"/>
    <mergeCell ref="F1437:F1441"/>
    <mergeCell ref="G1437:G1441"/>
    <mergeCell ref="C1422:C1426"/>
    <mergeCell ref="D1422:D1426"/>
    <mergeCell ref="E1422:E1426"/>
    <mergeCell ref="F1422:F1426"/>
    <mergeCell ref="G1422:G1426"/>
    <mergeCell ref="C1427:C1431"/>
    <mergeCell ref="D1427:D1431"/>
    <mergeCell ref="E1427:E1431"/>
    <mergeCell ref="F1427:F1431"/>
    <mergeCell ref="G1427:G1431"/>
    <mergeCell ref="C1452:C1457"/>
    <mergeCell ref="D1452:D1457"/>
    <mergeCell ref="E1452:E1457"/>
    <mergeCell ref="F1452:F1457"/>
    <mergeCell ref="G1452:G1457"/>
    <mergeCell ref="C1458:C1462"/>
    <mergeCell ref="D1458:D1462"/>
    <mergeCell ref="E1458:E1462"/>
    <mergeCell ref="F1458:F1462"/>
    <mergeCell ref="G1458:G1462"/>
    <mergeCell ref="C1442:C1446"/>
    <mergeCell ref="D1442:D1446"/>
    <mergeCell ref="E1442:E1446"/>
    <mergeCell ref="F1442:F1446"/>
    <mergeCell ref="G1442:G1446"/>
    <mergeCell ref="C1447:C1451"/>
    <mergeCell ref="D1447:D1451"/>
    <mergeCell ref="E1447:E1451"/>
    <mergeCell ref="F1447:F1451"/>
    <mergeCell ref="G1447:G1451"/>
    <mergeCell ref="C1473:C1477"/>
    <mergeCell ref="D1473:D1477"/>
    <mergeCell ref="E1473:E1477"/>
    <mergeCell ref="F1473:F1477"/>
    <mergeCell ref="G1473:G1477"/>
    <mergeCell ref="C1478:C1482"/>
    <mergeCell ref="D1478:D1482"/>
    <mergeCell ref="E1478:E1482"/>
    <mergeCell ref="F1478:F1482"/>
    <mergeCell ref="G1478:G1482"/>
    <mergeCell ref="C1463:C1467"/>
    <mergeCell ref="D1463:D1467"/>
    <mergeCell ref="E1463:E1467"/>
    <mergeCell ref="F1463:F1467"/>
    <mergeCell ref="G1463:G1467"/>
    <mergeCell ref="C1468:C1472"/>
    <mergeCell ref="D1468:D1472"/>
    <mergeCell ref="E1468:E1472"/>
    <mergeCell ref="F1468:F1472"/>
    <mergeCell ref="G1468:G1472"/>
    <mergeCell ref="C1493:C1497"/>
    <mergeCell ref="D1493:D1497"/>
    <mergeCell ref="E1493:E1497"/>
    <mergeCell ref="F1493:F1497"/>
    <mergeCell ref="G1493:G1497"/>
    <mergeCell ref="C1498:C1502"/>
    <mergeCell ref="D1498:D1502"/>
    <mergeCell ref="E1498:E1502"/>
    <mergeCell ref="F1498:F1502"/>
    <mergeCell ref="G1498:G1502"/>
    <mergeCell ref="C1483:C1487"/>
    <mergeCell ref="D1483:D1487"/>
    <mergeCell ref="E1483:E1487"/>
    <mergeCell ref="F1483:F1487"/>
    <mergeCell ref="G1483:G1487"/>
    <mergeCell ref="C1488:C1492"/>
    <mergeCell ref="D1488:D1492"/>
    <mergeCell ref="E1488:E1492"/>
    <mergeCell ref="F1488:F1492"/>
    <mergeCell ref="G1488:G1492"/>
    <mergeCell ref="C1513:C1517"/>
    <mergeCell ref="D1513:D1517"/>
    <mergeCell ref="E1513:E1517"/>
    <mergeCell ref="F1513:F1517"/>
    <mergeCell ref="G1513:G1517"/>
    <mergeCell ref="C1518:C1522"/>
    <mergeCell ref="D1518:D1522"/>
    <mergeCell ref="E1518:E1522"/>
    <mergeCell ref="F1518:F1522"/>
    <mergeCell ref="G1518:G1522"/>
    <mergeCell ref="C1503:C1507"/>
    <mergeCell ref="D1503:D1507"/>
    <mergeCell ref="E1503:E1507"/>
    <mergeCell ref="F1503:F1507"/>
    <mergeCell ref="G1503:G1507"/>
    <mergeCell ref="C1508:C1512"/>
    <mergeCell ref="D1508:D1512"/>
    <mergeCell ref="E1508:E1512"/>
    <mergeCell ref="F1508:F1512"/>
    <mergeCell ref="G1508:G1512"/>
    <mergeCell ref="C1533:C1537"/>
    <mergeCell ref="D1533:D1537"/>
    <mergeCell ref="E1533:E1537"/>
    <mergeCell ref="F1533:F1537"/>
    <mergeCell ref="G1533:G1537"/>
    <mergeCell ref="C1538:C1542"/>
    <mergeCell ref="D1538:D1542"/>
    <mergeCell ref="E1538:E1542"/>
    <mergeCell ref="F1538:F1542"/>
    <mergeCell ref="G1538:G1542"/>
    <mergeCell ref="C1523:C1527"/>
    <mergeCell ref="D1523:D1527"/>
    <mergeCell ref="E1523:E1527"/>
    <mergeCell ref="F1523:F1527"/>
    <mergeCell ref="G1523:G1527"/>
    <mergeCell ref="C1528:C1532"/>
    <mergeCell ref="D1528:D1532"/>
    <mergeCell ref="E1528:E1532"/>
    <mergeCell ref="F1528:F1532"/>
    <mergeCell ref="G1528:G1532"/>
    <mergeCell ref="C1553:C1557"/>
    <mergeCell ref="D1553:D1557"/>
    <mergeCell ref="E1553:E1557"/>
    <mergeCell ref="F1553:F1557"/>
    <mergeCell ref="G1553:G1557"/>
    <mergeCell ref="C1558:C1562"/>
    <mergeCell ref="D1558:D1562"/>
    <mergeCell ref="E1558:E1562"/>
    <mergeCell ref="F1558:F1562"/>
    <mergeCell ref="G1558:G1562"/>
    <mergeCell ref="C1543:C1547"/>
    <mergeCell ref="D1543:D1547"/>
    <mergeCell ref="E1543:E1547"/>
    <mergeCell ref="F1543:F1547"/>
    <mergeCell ref="G1543:G1547"/>
    <mergeCell ref="C1548:C1552"/>
    <mergeCell ref="D1548:D1552"/>
    <mergeCell ref="E1548:E1552"/>
    <mergeCell ref="F1548:F1552"/>
    <mergeCell ref="G1548:G1552"/>
    <mergeCell ref="C1573:C1577"/>
    <mergeCell ref="D1573:D1577"/>
    <mergeCell ref="E1573:E1577"/>
    <mergeCell ref="F1573:F1577"/>
    <mergeCell ref="G1573:G1577"/>
    <mergeCell ref="C1578:C1582"/>
    <mergeCell ref="D1578:D1582"/>
    <mergeCell ref="E1578:E1582"/>
    <mergeCell ref="F1578:F1582"/>
    <mergeCell ref="G1578:G1582"/>
    <mergeCell ref="C1563:C1567"/>
    <mergeCell ref="D1563:D1567"/>
    <mergeCell ref="E1563:E1567"/>
    <mergeCell ref="F1563:F1567"/>
    <mergeCell ref="G1563:G1567"/>
    <mergeCell ref="C1568:C1572"/>
    <mergeCell ref="D1568:D1572"/>
    <mergeCell ref="E1568:E1572"/>
    <mergeCell ref="F1568:F1572"/>
    <mergeCell ref="G1568:G1572"/>
    <mergeCell ref="C1593:C1597"/>
    <mergeCell ref="D1593:D1597"/>
    <mergeCell ref="E1593:E1597"/>
    <mergeCell ref="F1593:F1597"/>
    <mergeCell ref="G1593:G1597"/>
    <mergeCell ref="C1598:C1602"/>
    <mergeCell ref="D1598:D1602"/>
    <mergeCell ref="E1598:E1602"/>
    <mergeCell ref="F1598:F1602"/>
    <mergeCell ref="G1598:G1602"/>
    <mergeCell ref="C1583:C1587"/>
    <mergeCell ref="D1583:D1587"/>
    <mergeCell ref="E1583:E1587"/>
    <mergeCell ref="F1583:F1587"/>
    <mergeCell ref="G1583:G1587"/>
    <mergeCell ref="C1588:C1592"/>
    <mergeCell ref="D1588:D1592"/>
    <mergeCell ref="E1588:E1592"/>
    <mergeCell ref="F1588:F1592"/>
    <mergeCell ref="G1588:G1592"/>
    <mergeCell ref="C1613:C1617"/>
    <mergeCell ref="D1613:D1617"/>
    <mergeCell ref="E1613:E1617"/>
    <mergeCell ref="F1613:F1617"/>
    <mergeCell ref="G1613:G1617"/>
    <mergeCell ref="C1618:C1622"/>
    <mergeCell ref="D1618:D1622"/>
    <mergeCell ref="E1618:E1622"/>
    <mergeCell ref="F1618:F1622"/>
    <mergeCell ref="G1618:G1622"/>
    <mergeCell ref="C1603:C1607"/>
    <mergeCell ref="D1603:D1607"/>
    <mergeCell ref="E1603:E1607"/>
    <mergeCell ref="F1603:F1607"/>
    <mergeCell ref="G1603:G1607"/>
    <mergeCell ref="C1608:C1612"/>
    <mergeCell ref="D1608:D1612"/>
    <mergeCell ref="E1608:E1612"/>
    <mergeCell ref="F1608:F1612"/>
    <mergeCell ref="G1608:G1612"/>
    <mergeCell ref="C1634:C1638"/>
    <mergeCell ref="D1634:D1638"/>
    <mergeCell ref="E1634:E1638"/>
    <mergeCell ref="F1634:F1638"/>
    <mergeCell ref="G1634:G1638"/>
    <mergeCell ref="C1639:C1643"/>
    <mergeCell ref="D1639:D1643"/>
    <mergeCell ref="E1639:E1643"/>
    <mergeCell ref="F1639:F1643"/>
    <mergeCell ref="G1639:G1643"/>
    <mergeCell ref="C1623:C1627"/>
    <mergeCell ref="D1623:D1627"/>
    <mergeCell ref="E1623:E1627"/>
    <mergeCell ref="F1623:F1627"/>
    <mergeCell ref="G1623:G1627"/>
    <mergeCell ref="C1628:C1633"/>
    <mergeCell ref="D1628:D1633"/>
    <mergeCell ref="E1628:E1633"/>
    <mergeCell ref="F1628:F1633"/>
    <mergeCell ref="G1628:G1633"/>
    <mergeCell ref="C1654:C1658"/>
    <mergeCell ref="D1654:D1658"/>
    <mergeCell ref="E1654:E1658"/>
    <mergeCell ref="F1654:F1658"/>
    <mergeCell ref="G1654:G1658"/>
    <mergeCell ref="C1659:C1663"/>
    <mergeCell ref="D1659:D1663"/>
    <mergeCell ref="E1659:E1663"/>
    <mergeCell ref="F1659:F1663"/>
    <mergeCell ref="G1659:G1663"/>
    <mergeCell ref="C1644:C1648"/>
    <mergeCell ref="D1644:D1648"/>
    <mergeCell ref="E1644:E1648"/>
    <mergeCell ref="F1644:F1648"/>
    <mergeCell ref="G1644:G1648"/>
    <mergeCell ref="C1649:C1653"/>
    <mergeCell ref="D1649:D1653"/>
    <mergeCell ref="E1649:E1653"/>
    <mergeCell ref="F1649:F1653"/>
    <mergeCell ref="G1649:G1653"/>
    <mergeCell ref="C1674:C1678"/>
    <mergeCell ref="D1674:D1678"/>
    <mergeCell ref="E1674:E1678"/>
    <mergeCell ref="F1674:F1678"/>
    <mergeCell ref="G1674:G1678"/>
    <mergeCell ref="C1679:C1683"/>
    <mergeCell ref="D1679:D1683"/>
    <mergeCell ref="E1679:E1683"/>
    <mergeCell ref="F1679:F1683"/>
    <mergeCell ref="G1679:G1683"/>
    <mergeCell ref="C1664:C1668"/>
    <mergeCell ref="D1664:D1668"/>
    <mergeCell ref="E1664:E1668"/>
    <mergeCell ref="F1664:F1668"/>
    <mergeCell ref="G1664:G1668"/>
    <mergeCell ref="C1669:C1673"/>
    <mergeCell ref="D1669:D1673"/>
    <mergeCell ref="E1669:E1673"/>
    <mergeCell ref="F1669:F1673"/>
    <mergeCell ref="G1669:G1673"/>
    <mergeCell ref="C1694:C1698"/>
    <mergeCell ref="D1694:D1698"/>
    <mergeCell ref="E1694:E1698"/>
    <mergeCell ref="F1694:F1698"/>
    <mergeCell ref="G1694:G1698"/>
    <mergeCell ref="C1699:C1703"/>
    <mergeCell ref="D1699:D1703"/>
    <mergeCell ref="E1699:E1703"/>
    <mergeCell ref="F1699:F1703"/>
    <mergeCell ref="G1699:G1703"/>
    <mergeCell ref="C1684:C1688"/>
    <mergeCell ref="D1684:D1688"/>
    <mergeCell ref="E1684:E1688"/>
    <mergeCell ref="F1684:F1688"/>
    <mergeCell ref="G1684:G1688"/>
    <mergeCell ref="C1689:C1693"/>
    <mergeCell ref="D1689:D1693"/>
    <mergeCell ref="E1689:E1693"/>
    <mergeCell ref="F1689:F1693"/>
    <mergeCell ref="G1689:G1693"/>
    <mergeCell ref="C1714:C1718"/>
    <mergeCell ref="D1714:D1718"/>
    <mergeCell ref="E1714:E1718"/>
    <mergeCell ref="F1714:F1718"/>
    <mergeCell ref="G1714:G1718"/>
    <mergeCell ref="C1719:C1723"/>
    <mergeCell ref="D1719:D1723"/>
    <mergeCell ref="E1719:E1723"/>
    <mergeCell ref="F1719:F1723"/>
    <mergeCell ref="G1719:G1723"/>
    <mergeCell ref="C1704:C1708"/>
    <mergeCell ref="D1704:D1708"/>
    <mergeCell ref="E1704:E1708"/>
    <mergeCell ref="F1704:F1708"/>
    <mergeCell ref="G1704:G1708"/>
    <mergeCell ref="C1709:C1713"/>
    <mergeCell ref="D1709:D1713"/>
    <mergeCell ref="E1709:E1713"/>
    <mergeCell ref="F1709:F1713"/>
    <mergeCell ref="G1709:G1713"/>
    <mergeCell ref="C1734:C1738"/>
    <mergeCell ref="D1734:D1738"/>
    <mergeCell ref="E1734:E1738"/>
    <mergeCell ref="F1734:F1738"/>
    <mergeCell ref="G1734:G1738"/>
    <mergeCell ref="C1739:C1743"/>
    <mergeCell ref="D1739:D1743"/>
    <mergeCell ref="E1739:E1743"/>
    <mergeCell ref="F1739:F1743"/>
    <mergeCell ref="G1739:G1743"/>
    <mergeCell ref="C1724:C1728"/>
    <mergeCell ref="D1724:D1728"/>
    <mergeCell ref="E1724:E1728"/>
    <mergeCell ref="F1724:F1728"/>
    <mergeCell ref="G1724:G1728"/>
    <mergeCell ref="C1729:C1733"/>
    <mergeCell ref="D1729:D1733"/>
    <mergeCell ref="E1729:E1733"/>
    <mergeCell ref="F1729:F1733"/>
    <mergeCell ref="G1729:G1733"/>
    <mergeCell ref="C1754:C1758"/>
    <mergeCell ref="D1754:D1758"/>
    <mergeCell ref="E1754:E1758"/>
    <mergeCell ref="F1754:F1758"/>
    <mergeCell ref="G1754:G1758"/>
    <mergeCell ref="C1759:C1763"/>
    <mergeCell ref="D1759:D1763"/>
    <mergeCell ref="E1759:E1763"/>
    <mergeCell ref="F1759:F1763"/>
    <mergeCell ref="G1759:G1763"/>
    <mergeCell ref="C1744:C1748"/>
    <mergeCell ref="D1744:D1748"/>
    <mergeCell ref="E1744:E1748"/>
    <mergeCell ref="F1744:F1748"/>
    <mergeCell ref="G1744:G1748"/>
    <mergeCell ref="C1749:C1753"/>
    <mergeCell ref="D1749:D1753"/>
    <mergeCell ref="E1749:E1753"/>
    <mergeCell ref="F1749:F1753"/>
    <mergeCell ref="G1749:G1753"/>
    <mergeCell ref="C1774:C1778"/>
    <mergeCell ref="D1774:D1778"/>
    <mergeCell ref="E1774:E1778"/>
    <mergeCell ref="F1774:F1778"/>
    <mergeCell ref="G1774:G1778"/>
    <mergeCell ref="C1779:C1783"/>
    <mergeCell ref="D1779:D1783"/>
    <mergeCell ref="E1779:E1783"/>
    <mergeCell ref="F1779:F1783"/>
    <mergeCell ref="G1779:G1783"/>
    <mergeCell ref="C1764:C1768"/>
    <mergeCell ref="D1764:D1768"/>
    <mergeCell ref="E1764:E1768"/>
    <mergeCell ref="F1764:F1768"/>
    <mergeCell ref="G1764:G1768"/>
    <mergeCell ref="C1769:C1773"/>
    <mergeCell ref="D1769:D1773"/>
    <mergeCell ref="E1769:E1773"/>
    <mergeCell ref="F1769:F1773"/>
    <mergeCell ref="G1769:G1773"/>
    <mergeCell ref="C1794:C1798"/>
    <mergeCell ref="D1794:D1798"/>
    <mergeCell ref="E1794:E1798"/>
    <mergeCell ref="F1794:F1798"/>
    <mergeCell ref="G1794:G1798"/>
    <mergeCell ref="C1799:C1803"/>
    <mergeCell ref="D1799:D1803"/>
    <mergeCell ref="E1799:E1803"/>
    <mergeCell ref="F1799:F1803"/>
    <mergeCell ref="G1799:G1803"/>
    <mergeCell ref="C1784:C1788"/>
    <mergeCell ref="D1784:D1788"/>
    <mergeCell ref="E1784:E1788"/>
    <mergeCell ref="F1784:F1788"/>
    <mergeCell ref="G1784:G1788"/>
    <mergeCell ref="C1789:C1793"/>
    <mergeCell ref="D1789:D1793"/>
    <mergeCell ref="E1789:E1793"/>
    <mergeCell ref="F1789:F1793"/>
    <mergeCell ref="G1789:G1793"/>
    <mergeCell ref="C1814:C1818"/>
    <mergeCell ref="D1814:D1818"/>
    <mergeCell ref="E1814:E1818"/>
    <mergeCell ref="F1814:F1818"/>
    <mergeCell ref="G1814:G1818"/>
    <mergeCell ref="C1829:C1833"/>
    <mergeCell ref="D1829:D1833"/>
    <mergeCell ref="E1829:E1833"/>
    <mergeCell ref="F1829:F1833"/>
    <mergeCell ref="G1829:G1833"/>
    <mergeCell ref="C1804:C1808"/>
    <mergeCell ref="D1804:D1808"/>
    <mergeCell ref="E1804:E1808"/>
    <mergeCell ref="F1804:F1808"/>
    <mergeCell ref="G1804:G1808"/>
    <mergeCell ref="C1809:C1813"/>
    <mergeCell ref="D1809:D1813"/>
    <mergeCell ref="E1809:E1813"/>
    <mergeCell ref="F1809:F1813"/>
    <mergeCell ref="G1809:G1813"/>
    <mergeCell ref="C1819:C1823"/>
    <mergeCell ref="D1819:D1823"/>
    <mergeCell ref="E1819:E1823"/>
    <mergeCell ref="F1819:F1823"/>
    <mergeCell ref="G1819:G1823"/>
    <mergeCell ref="C1824:C1828"/>
    <mergeCell ref="D1824:D1828"/>
    <mergeCell ref="E1824:E1828"/>
    <mergeCell ref="F1824:F1828"/>
    <mergeCell ref="G1824:G1828"/>
    <mergeCell ref="C1844:C1848"/>
    <mergeCell ref="D1844:D1848"/>
    <mergeCell ref="E1844:E1848"/>
    <mergeCell ref="F1844:F1848"/>
    <mergeCell ref="G1844:G1848"/>
    <mergeCell ref="C1849:C1853"/>
    <mergeCell ref="D1849:D1853"/>
    <mergeCell ref="E1849:E1853"/>
    <mergeCell ref="F1849:F1853"/>
    <mergeCell ref="G1849:G1853"/>
    <mergeCell ref="C1834:C1838"/>
    <mergeCell ref="D1834:D1838"/>
    <mergeCell ref="E1834:E1838"/>
    <mergeCell ref="F1834:F1838"/>
    <mergeCell ref="G1834:G1838"/>
    <mergeCell ref="C1839:C1843"/>
    <mergeCell ref="D1839:D1843"/>
    <mergeCell ref="E1839:E1843"/>
    <mergeCell ref="F1839:F1843"/>
    <mergeCell ref="G1839:G1843"/>
    <mergeCell ref="C1864:C1868"/>
    <mergeCell ref="D1864:D1868"/>
    <mergeCell ref="E1864:E1868"/>
    <mergeCell ref="F1864:F1868"/>
    <mergeCell ref="G1864:G1868"/>
    <mergeCell ref="C1869:C1873"/>
    <mergeCell ref="D1869:D1873"/>
    <mergeCell ref="E1869:E1873"/>
    <mergeCell ref="F1869:F1873"/>
    <mergeCell ref="G1869:G1873"/>
    <mergeCell ref="C1854:C1858"/>
    <mergeCell ref="D1854:D1858"/>
    <mergeCell ref="E1854:E1858"/>
    <mergeCell ref="F1854:F1858"/>
    <mergeCell ref="G1854:G1858"/>
    <mergeCell ref="C1859:C1863"/>
    <mergeCell ref="D1859:D1863"/>
    <mergeCell ref="E1859:E1863"/>
    <mergeCell ref="F1859:F1863"/>
    <mergeCell ref="G1859:G1863"/>
    <mergeCell ref="C1884:C1888"/>
    <mergeCell ref="D1884:D1888"/>
    <mergeCell ref="E1884:E1888"/>
    <mergeCell ref="F1884:F1888"/>
    <mergeCell ref="G1884:G1888"/>
    <mergeCell ref="C1889:C1893"/>
    <mergeCell ref="D1889:D1893"/>
    <mergeCell ref="E1889:E1893"/>
    <mergeCell ref="F1889:F1893"/>
    <mergeCell ref="G1889:G1893"/>
    <mergeCell ref="C1874:C1878"/>
    <mergeCell ref="D1874:D1878"/>
    <mergeCell ref="E1874:E1878"/>
    <mergeCell ref="F1874:F1878"/>
    <mergeCell ref="G1874:G1878"/>
    <mergeCell ref="C1879:C1883"/>
    <mergeCell ref="D1879:D1883"/>
    <mergeCell ref="E1879:E1883"/>
    <mergeCell ref="F1879:F1883"/>
    <mergeCell ref="G1879:G1883"/>
    <mergeCell ref="C1904:C1908"/>
    <mergeCell ref="D1904:D1908"/>
    <mergeCell ref="E1904:E1908"/>
    <mergeCell ref="F1904:F1908"/>
    <mergeCell ref="G1904:G1908"/>
    <mergeCell ref="C1909:C1913"/>
    <mergeCell ref="D1909:D1913"/>
    <mergeCell ref="E1909:E1913"/>
    <mergeCell ref="F1909:F1913"/>
    <mergeCell ref="G1909:G1913"/>
    <mergeCell ref="C1894:C1898"/>
    <mergeCell ref="D1894:D1898"/>
    <mergeCell ref="E1894:E1898"/>
    <mergeCell ref="F1894:F1898"/>
    <mergeCell ref="G1894:G1898"/>
    <mergeCell ref="C1899:C1903"/>
    <mergeCell ref="D1899:D1903"/>
    <mergeCell ref="E1899:E1903"/>
    <mergeCell ref="F1899:F1903"/>
    <mergeCell ref="G1899:G1903"/>
    <mergeCell ref="C1924:C1928"/>
    <mergeCell ref="D1924:D1928"/>
    <mergeCell ref="E1924:E1928"/>
    <mergeCell ref="F1924:F1928"/>
    <mergeCell ref="G1924:G1928"/>
    <mergeCell ref="C1929:C1933"/>
    <mergeCell ref="D1929:D1933"/>
    <mergeCell ref="E1929:E1933"/>
    <mergeCell ref="F1929:F1933"/>
    <mergeCell ref="G1929:G1933"/>
    <mergeCell ref="C1914:C1918"/>
    <mergeCell ref="D1914:D1918"/>
    <mergeCell ref="E1914:E1918"/>
    <mergeCell ref="F1914:F1918"/>
    <mergeCell ref="G1914:G1918"/>
    <mergeCell ref="C1919:C1923"/>
    <mergeCell ref="D1919:D1923"/>
    <mergeCell ref="E1919:E1923"/>
    <mergeCell ref="F1919:F1923"/>
    <mergeCell ref="G1919:G1923"/>
    <mergeCell ref="C1944:C1948"/>
    <mergeCell ref="D1944:D1948"/>
    <mergeCell ref="E1944:E1948"/>
    <mergeCell ref="F1944:F1948"/>
    <mergeCell ref="G1944:G1948"/>
    <mergeCell ref="C1949:C1953"/>
    <mergeCell ref="D1949:D1953"/>
    <mergeCell ref="E1949:E1953"/>
    <mergeCell ref="F1949:F1953"/>
    <mergeCell ref="G1949:G1953"/>
    <mergeCell ref="C1934:C1938"/>
    <mergeCell ref="D1934:D1938"/>
    <mergeCell ref="E1934:E1938"/>
    <mergeCell ref="F1934:F1938"/>
    <mergeCell ref="G1934:G1938"/>
    <mergeCell ref="C1939:C1943"/>
    <mergeCell ref="D1939:D1943"/>
    <mergeCell ref="E1939:E1943"/>
    <mergeCell ref="F1939:F1943"/>
    <mergeCell ref="G1939:G1943"/>
    <mergeCell ref="C1964:C1968"/>
    <mergeCell ref="D1964:D1968"/>
    <mergeCell ref="E1964:E1968"/>
    <mergeCell ref="F1964:F1968"/>
    <mergeCell ref="G1964:G1968"/>
    <mergeCell ref="C1969:C1973"/>
    <mergeCell ref="D1969:D1973"/>
    <mergeCell ref="E1969:E1973"/>
    <mergeCell ref="F1969:F1973"/>
    <mergeCell ref="G1969:G1973"/>
    <mergeCell ref="C1954:C1958"/>
    <mergeCell ref="D1954:D1958"/>
    <mergeCell ref="E1954:E1958"/>
    <mergeCell ref="F1954:F1958"/>
    <mergeCell ref="G1954:G1958"/>
    <mergeCell ref="C1959:C1963"/>
    <mergeCell ref="D1959:D1963"/>
    <mergeCell ref="E1959:E1963"/>
    <mergeCell ref="F1959:F1963"/>
    <mergeCell ref="G1959:G1963"/>
    <mergeCell ref="C1994:C1998"/>
    <mergeCell ref="D1994:D1998"/>
    <mergeCell ref="E1994:E1998"/>
    <mergeCell ref="F1994:F1998"/>
    <mergeCell ref="G1994:G1998"/>
    <mergeCell ref="C2004:C2008"/>
    <mergeCell ref="D2004:D2008"/>
    <mergeCell ref="E2004:E2008"/>
    <mergeCell ref="F2004:F2008"/>
    <mergeCell ref="G2004:G2008"/>
    <mergeCell ref="C1974:C1978"/>
    <mergeCell ref="D1974:D1978"/>
    <mergeCell ref="E1974:E1978"/>
    <mergeCell ref="F1974:F1978"/>
    <mergeCell ref="G1974:G1978"/>
    <mergeCell ref="C1979:C1983"/>
    <mergeCell ref="D1979:D1983"/>
    <mergeCell ref="E1979:E1983"/>
    <mergeCell ref="F1979:F1983"/>
    <mergeCell ref="G1979:G1983"/>
    <mergeCell ref="C1984:C1988"/>
    <mergeCell ref="D1984:D1988"/>
    <mergeCell ref="E1984:E1988"/>
    <mergeCell ref="F1984:F1988"/>
    <mergeCell ref="G1984:G1988"/>
    <mergeCell ref="C1989:C1993"/>
    <mergeCell ref="D1989:D1993"/>
    <mergeCell ref="E1989:E1993"/>
    <mergeCell ref="F1989:F1993"/>
    <mergeCell ref="G1989:G1993"/>
    <mergeCell ref="C1999:C2003"/>
    <mergeCell ref="D1999:D2003"/>
    <mergeCell ref="C2019:C2023"/>
    <mergeCell ref="D2019:D2023"/>
    <mergeCell ref="E2019:E2023"/>
    <mergeCell ref="F2019:F2023"/>
    <mergeCell ref="G2019:G2023"/>
    <mergeCell ref="C2024:C2028"/>
    <mergeCell ref="D2024:D2028"/>
    <mergeCell ref="E2024:E2028"/>
    <mergeCell ref="F2024:F2028"/>
    <mergeCell ref="G2024:G2028"/>
    <mergeCell ref="C2009:C2013"/>
    <mergeCell ref="D2009:D2013"/>
    <mergeCell ref="E2009:E2013"/>
    <mergeCell ref="F2009:F2013"/>
    <mergeCell ref="G2009:G2013"/>
    <mergeCell ref="C2014:C2018"/>
    <mergeCell ref="D2014:D2018"/>
    <mergeCell ref="E2014:E2018"/>
    <mergeCell ref="F2014:F2018"/>
    <mergeCell ref="G2014:G2018"/>
    <mergeCell ref="C2039:C2043"/>
    <mergeCell ref="D2039:D2043"/>
    <mergeCell ref="E2039:E2043"/>
    <mergeCell ref="F2039:F2043"/>
    <mergeCell ref="G2039:G2043"/>
    <mergeCell ref="C2044:C2048"/>
    <mergeCell ref="D2044:D2048"/>
    <mergeCell ref="E2044:E2048"/>
    <mergeCell ref="F2044:F2048"/>
    <mergeCell ref="G2044:G2048"/>
    <mergeCell ref="C2029:C2033"/>
    <mergeCell ref="D2029:D2033"/>
    <mergeCell ref="E2029:E2033"/>
    <mergeCell ref="F2029:F2033"/>
    <mergeCell ref="G2029:G2033"/>
    <mergeCell ref="C2034:C2038"/>
    <mergeCell ref="D2034:D2038"/>
    <mergeCell ref="E2034:E2038"/>
    <mergeCell ref="F2034:F2038"/>
    <mergeCell ref="G2034:G2038"/>
    <mergeCell ref="C2059:C2063"/>
    <mergeCell ref="D2059:D2063"/>
    <mergeCell ref="E2059:E2063"/>
    <mergeCell ref="F2059:F2063"/>
    <mergeCell ref="G2059:G2063"/>
    <mergeCell ref="C2064:C2068"/>
    <mergeCell ref="D2064:D2068"/>
    <mergeCell ref="E2064:E2068"/>
    <mergeCell ref="F2064:F2068"/>
    <mergeCell ref="G2064:G2068"/>
    <mergeCell ref="C2049:C2053"/>
    <mergeCell ref="D2049:D2053"/>
    <mergeCell ref="E2049:E2053"/>
    <mergeCell ref="F2049:F2053"/>
    <mergeCell ref="G2049:G2053"/>
    <mergeCell ref="C2054:C2058"/>
    <mergeCell ref="D2054:D2058"/>
    <mergeCell ref="E2054:E2058"/>
    <mergeCell ref="F2054:F2058"/>
    <mergeCell ref="G2054:G2058"/>
    <mergeCell ref="C2079:C2083"/>
    <mergeCell ref="D2079:D2083"/>
    <mergeCell ref="E2079:E2083"/>
    <mergeCell ref="F2079:F2083"/>
    <mergeCell ref="G2079:G2083"/>
    <mergeCell ref="C2084:C2088"/>
    <mergeCell ref="D2084:D2088"/>
    <mergeCell ref="E2084:E2088"/>
    <mergeCell ref="F2084:F2088"/>
    <mergeCell ref="G2084:G2088"/>
    <mergeCell ref="C2069:C2073"/>
    <mergeCell ref="D2069:D2073"/>
    <mergeCell ref="E2069:E2073"/>
    <mergeCell ref="F2069:F2073"/>
    <mergeCell ref="G2069:G2073"/>
    <mergeCell ref="C2074:C2078"/>
    <mergeCell ref="D2074:D2078"/>
    <mergeCell ref="E2074:E2078"/>
    <mergeCell ref="F2074:F2078"/>
    <mergeCell ref="G2074:G2078"/>
    <mergeCell ref="C2099:C2103"/>
    <mergeCell ref="D2099:D2103"/>
    <mergeCell ref="E2099:E2103"/>
    <mergeCell ref="F2099:F2103"/>
    <mergeCell ref="G2099:G2103"/>
    <mergeCell ref="C2104:C2108"/>
    <mergeCell ref="D2104:D2108"/>
    <mergeCell ref="E2104:E2108"/>
    <mergeCell ref="F2104:F2108"/>
    <mergeCell ref="G2104:G2108"/>
    <mergeCell ref="C2089:C2093"/>
    <mergeCell ref="D2089:D2093"/>
    <mergeCell ref="E2089:E2093"/>
    <mergeCell ref="F2089:F2093"/>
    <mergeCell ref="G2089:G2093"/>
    <mergeCell ref="C2094:C2098"/>
    <mergeCell ref="D2094:D2098"/>
    <mergeCell ref="E2094:E2098"/>
    <mergeCell ref="F2094:F2098"/>
    <mergeCell ref="G2094:G2098"/>
    <mergeCell ref="C2119:C2123"/>
    <mergeCell ref="D2119:D2123"/>
    <mergeCell ref="E2119:E2123"/>
    <mergeCell ref="F2119:F2123"/>
    <mergeCell ref="G2119:G2123"/>
    <mergeCell ref="C2124:C2128"/>
    <mergeCell ref="D2124:D2128"/>
    <mergeCell ref="E2124:E2128"/>
    <mergeCell ref="F2124:F2128"/>
    <mergeCell ref="G2124:G2128"/>
    <mergeCell ref="C2109:C2113"/>
    <mergeCell ref="D2109:D2113"/>
    <mergeCell ref="E2109:E2113"/>
    <mergeCell ref="F2109:F2113"/>
    <mergeCell ref="G2109:G2113"/>
    <mergeCell ref="C2114:C2118"/>
    <mergeCell ref="D2114:D2118"/>
    <mergeCell ref="E2114:E2118"/>
    <mergeCell ref="F2114:F2118"/>
    <mergeCell ref="G2114:G2118"/>
    <mergeCell ref="C2139:C2143"/>
    <mergeCell ref="D2139:D2143"/>
    <mergeCell ref="E2139:E2143"/>
    <mergeCell ref="F2139:F2143"/>
    <mergeCell ref="G2139:G2143"/>
    <mergeCell ref="C2144:C2148"/>
    <mergeCell ref="D2144:D2148"/>
    <mergeCell ref="E2144:E2148"/>
    <mergeCell ref="F2144:F2148"/>
    <mergeCell ref="G2144:G2148"/>
    <mergeCell ref="C2129:C2133"/>
    <mergeCell ref="D2129:D2133"/>
    <mergeCell ref="E2129:E2133"/>
    <mergeCell ref="F2129:F2133"/>
    <mergeCell ref="G2129:G2133"/>
    <mergeCell ref="C2134:C2138"/>
    <mergeCell ref="D2134:D2138"/>
    <mergeCell ref="E2134:E2138"/>
    <mergeCell ref="F2134:F2138"/>
    <mergeCell ref="G2134:G2138"/>
    <mergeCell ref="C2159:C2163"/>
    <mergeCell ref="D2159:D2163"/>
    <mergeCell ref="E2159:E2163"/>
    <mergeCell ref="F2159:F2163"/>
    <mergeCell ref="G2159:G2163"/>
    <mergeCell ref="C2164:C2168"/>
    <mergeCell ref="D2164:D2168"/>
    <mergeCell ref="E2164:E2168"/>
    <mergeCell ref="F2164:F2168"/>
    <mergeCell ref="G2164:G2168"/>
    <mergeCell ref="C2149:C2153"/>
    <mergeCell ref="D2149:D2153"/>
    <mergeCell ref="E2149:E2153"/>
    <mergeCell ref="F2149:F2153"/>
    <mergeCell ref="G2149:G2153"/>
    <mergeCell ref="C2154:C2158"/>
    <mergeCell ref="D2154:D2158"/>
    <mergeCell ref="E2154:E2158"/>
    <mergeCell ref="F2154:F2158"/>
    <mergeCell ref="G2154:G2158"/>
    <mergeCell ref="C2179:C2183"/>
    <mergeCell ref="D2179:D2183"/>
    <mergeCell ref="E2179:E2183"/>
    <mergeCell ref="F2179:F2183"/>
    <mergeCell ref="G2179:G2183"/>
    <mergeCell ref="C2184:C2188"/>
    <mergeCell ref="D2184:D2188"/>
    <mergeCell ref="E2184:E2188"/>
    <mergeCell ref="F2184:F2188"/>
    <mergeCell ref="G2184:G2188"/>
    <mergeCell ref="C2169:C2173"/>
    <mergeCell ref="D2169:D2173"/>
    <mergeCell ref="E2169:E2173"/>
    <mergeCell ref="F2169:F2173"/>
    <mergeCell ref="G2169:G2173"/>
    <mergeCell ref="C2174:C2178"/>
    <mergeCell ref="D2174:D2178"/>
    <mergeCell ref="E2174:E2178"/>
    <mergeCell ref="F2174:F2178"/>
    <mergeCell ref="G2174:G2178"/>
    <mergeCell ref="D2234:E2234"/>
    <mergeCell ref="F2234:G2234"/>
    <mergeCell ref="H2234:K2234"/>
    <mergeCell ref="D2237:E2237"/>
    <mergeCell ref="F2237:G2237"/>
    <mergeCell ref="H2237:K2237"/>
    <mergeCell ref="D2228:E2228"/>
    <mergeCell ref="F2228:G2228"/>
    <mergeCell ref="H2228:K2228"/>
    <mergeCell ref="D2231:E2231"/>
    <mergeCell ref="F2231:G2231"/>
    <mergeCell ref="H2231:K2231"/>
    <mergeCell ref="C2189:C2193"/>
    <mergeCell ref="D2189:D2193"/>
    <mergeCell ref="E2189:E2193"/>
    <mergeCell ref="F2189:F2193"/>
    <mergeCell ref="G2189:G2193"/>
    <mergeCell ref="C2219:C2223"/>
    <mergeCell ref="D2219:D2223"/>
    <mergeCell ref="E2219:E2223"/>
    <mergeCell ref="F2219:F2223"/>
    <mergeCell ref="G2219:G2223"/>
    <mergeCell ref="C2209:C2213"/>
    <mergeCell ref="D2209:D2213"/>
    <mergeCell ref="E2209:E2213"/>
    <mergeCell ref="F2209:F2213"/>
    <mergeCell ref="G2209:G2213"/>
    <mergeCell ref="C2214:C2218"/>
    <mergeCell ref="D2214:D2218"/>
    <mergeCell ref="E2214:E2218"/>
    <mergeCell ref="F2214:F2218"/>
    <mergeCell ref="G2214:G2218"/>
  </mergeCells>
  <pageMargins left="0.31496062992125984" right="0.31496062992125984" top="0.35433070866141736" bottom="0.35433070866141736" header="0.31496062992125984" footer="0.31496062992125984"/>
  <pageSetup paperSize="9" scale="74" fitToHeight="0"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2021-2023 </vt:lpstr>
      <vt:lpstr>'2021-2023 '!Область_печати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2017-04-20T07:45:54Z</cp:lastPrinted>
  <dcterms:created xsi:type="dcterms:W3CDTF">2006-09-28T05:33:49Z</dcterms:created>
  <dcterms:modified xsi:type="dcterms:W3CDTF">2022-03-23T08:44:43Z</dcterms:modified>
</cp:coreProperties>
</file>