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3965" windowHeight="7215" tabRatio="598"/>
  </bookViews>
  <sheets>
    <sheet name="9 мес..2019" sheetId="2" r:id="rId1"/>
  </sheets>
  <definedNames>
    <definedName name="_xlnm._FilterDatabase" localSheetId="0" hidden="1">'9 мес..2019'!$A$54:$R$54</definedName>
    <definedName name="_xlnm.Print_Area" localSheetId="0">'9 мес..2019'!$D$1:$P$2205</definedName>
  </definedNames>
  <calcPr calcId="125725"/>
</workbook>
</file>

<file path=xl/calcChain.xml><?xml version="1.0" encoding="utf-8"?>
<calcChain xmlns="http://schemas.openxmlformats.org/spreadsheetml/2006/main">
  <c r="K965" i="2"/>
  <c r="P21"/>
  <c r="O21"/>
  <c r="J21"/>
  <c r="K21"/>
  <c r="L21"/>
  <c r="M21"/>
  <c r="I21"/>
  <c r="P52"/>
  <c r="O52"/>
  <c r="P46"/>
  <c r="O46"/>
  <c r="P45"/>
  <c r="O45"/>
  <c r="K45"/>
  <c r="L45"/>
  <c r="M45"/>
  <c r="J45"/>
  <c r="I45"/>
  <c r="J52"/>
  <c r="K52"/>
  <c r="L52"/>
  <c r="M52"/>
  <c r="I52"/>
  <c r="P1323"/>
  <c r="O1323"/>
  <c r="J1323"/>
  <c r="K1323"/>
  <c r="L1323"/>
  <c r="M1323"/>
  <c r="I1324"/>
  <c r="I1325"/>
  <c r="I1326"/>
  <c r="I1323"/>
  <c r="J1315"/>
  <c r="K1315"/>
  <c r="L1315"/>
  <c r="M1315"/>
  <c r="J1316"/>
  <c r="K1316"/>
  <c r="L1316"/>
  <c r="M1316"/>
  <c r="I1316"/>
  <c r="I1315"/>
  <c r="O1329"/>
  <c r="P1329"/>
  <c r="J1329"/>
  <c r="K1329"/>
  <c r="L1329"/>
  <c r="M1329"/>
  <c r="I1329"/>
  <c r="P1659"/>
  <c r="P1652"/>
  <c r="M1652"/>
  <c r="O1659"/>
  <c r="K1652"/>
  <c r="L1652"/>
  <c r="J1652"/>
  <c r="P1331"/>
  <c r="O1331"/>
  <c r="P1330"/>
  <c r="O1330"/>
  <c r="P1569"/>
  <c r="P1568"/>
  <c r="K39"/>
  <c r="L39"/>
  <c r="M39"/>
  <c r="I39"/>
  <c r="J39"/>
  <c r="K1093"/>
  <c r="L1093"/>
  <c r="M1093"/>
  <c r="I1093"/>
  <c r="I1092" s="1"/>
  <c r="J1093"/>
  <c r="O1093" s="1"/>
  <c r="K30"/>
  <c r="J30"/>
  <c r="K1090"/>
  <c r="J1100"/>
  <c r="K1100"/>
  <c r="L1100"/>
  <c r="M1100"/>
  <c r="L1106"/>
  <c r="M1106"/>
  <c r="I1101"/>
  <c r="I1102"/>
  <c r="I1103"/>
  <c r="I1104"/>
  <c r="I1105"/>
  <c r="I1106"/>
  <c r="I1100"/>
  <c r="I1099" s="1"/>
  <c r="M1099"/>
  <c r="N1098"/>
  <c r="P1093"/>
  <c r="N1093"/>
  <c r="M1092"/>
  <c r="L1092"/>
  <c r="K1092"/>
  <c r="J1092"/>
  <c r="K1121"/>
  <c r="K1106" s="1"/>
  <c r="J1121"/>
  <c r="J1090" s="1"/>
  <c r="I1087"/>
  <c r="J1152"/>
  <c r="K1152"/>
  <c r="K1084" s="1"/>
  <c r="L1152"/>
  <c r="M1152"/>
  <c r="J1153"/>
  <c r="K1153"/>
  <c r="L1153"/>
  <c r="M1153"/>
  <c r="J1154"/>
  <c r="K1154"/>
  <c r="L1154"/>
  <c r="M1154"/>
  <c r="J1155"/>
  <c r="J1087" s="1"/>
  <c r="K1155"/>
  <c r="K1087" s="1"/>
  <c r="L1155"/>
  <c r="L1087" s="1"/>
  <c r="M1155"/>
  <c r="M1087" s="1"/>
  <c r="I1153"/>
  <c r="I1154"/>
  <c r="I1155"/>
  <c r="I1156"/>
  <c r="I1157"/>
  <c r="I1152"/>
  <c r="O2179"/>
  <c r="P2179"/>
  <c r="O2180"/>
  <c r="P2180"/>
  <c r="O2181"/>
  <c r="P2181"/>
  <c r="O2182"/>
  <c r="P2182"/>
  <c r="O2172"/>
  <c r="P2172"/>
  <c r="O2173"/>
  <c r="P2173"/>
  <c r="O2174"/>
  <c r="P2174"/>
  <c r="O2175"/>
  <c r="P2175"/>
  <c r="O2165"/>
  <c r="P2165"/>
  <c r="O2166"/>
  <c r="P2166"/>
  <c r="O2167"/>
  <c r="P2167"/>
  <c r="O2168"/>
  <c r="P2168"/>
  <c r="N2082"/>
  <c r="O2082"/>
  <c r="P2082"/>
  <c r="N2083"/>
  <c r="O2083"/>
  <c r="P2083"/>
  <c r="N2084"/>
  <c r="O2084"/>
  <c r="P2084"/>
  <c r="M1905"/>
  <c r="L1905"/>
  <c r="K1905"/>
  <c r="J1905"/>
  <c r="I1905"/>
  <c r="L1688"/>
  <c r="K1663"/>
  <c r="L1663"/>
  <c r="P1639"/>
  <c r="O1639"/>
  <c r="O1685"/>
  <c r="P1685"/>
  <c r="O1682"/>
  <c r="P1682"/>
  <c r="O1683"/>
  <c r="P1683"/>
  <c r="O1684"/>
  <c r="P1684"/>
  <c r="P1691"/>
  <c r="O1691"/>
  <c r="P1703"/>
  <c r="O1703"/>
  <c r="P1719"/>
  <c r="O1719"/>
  <c r="M1638"/>
  <c r="L1638"/>
  <c r="P1638" s="1"/>
  <c r="K1638"/>
  <c r="J1638"/>
  <c r="I1638"/>
  <c r="P1562"/>
  <c r="P1541"/>
  <c r="O1562"/>
  <c r="J1534"/>
  <c r="K1534"/>
  <c r="L1534"/>
  <c r="P1534" s="1"/>
  <c r="M1534"/>
  <c r="I1534"/>
  <c r="M1561"/>
  <c r="L1561"/>
  <c r="P1561" s="1"/>
  <c r="K1561"/>
  <c r="J1561"/>
  <c r="I1561"/>
  <c r="J1492"/>
  <c r="K1492"/>
  <c r="L1492"/>
  <c r="M1492"/>
  <c r="I1492"/>
  <c r="P1527"/>
  <c r="O1527"/>
  <c r="M1526"/>
  <c r="L1526"/>
  <c r="K1526"/>
  <c r="J1526"/>
  <c r="I1526"/>
  <c r="J1460"/>
  <c r="K1460"/>
  <c r="L1460"/>
  <c r="M1460"/>
  <c r="I1460"/>
  <c r="I1455"/>
  <c r="J1455"/>
  <c r="K1455"/>
  <c r="L1455"/>
  <c r="M1455"/>
  <c r="I1456"/>
  <c r="J1456"/>
  <c r="K1456"/>
  <c r="L1456"/>
  <c r="M1456"/>
  <c r="I1457"/>
  <c r="J1457"/>
  <c r="K1457"/>
  <c r="L1457"/>
  <c r="M1457"/>
  <c r="J1454"/>
  <c r="J1453" s="1"/>
  <c r="K1454"/>
  <c r="K1453" s="1"/>
  <c r="L1454"/>
  <c r="L1453" s="1"/>
  <c r="M1454"/>
  <c r="M1453" s="1"/>
  <c r="I1454"/>
  <c r="I1453" s="1"/>
  <c r="O1484"/>
  <c r="M1483"/>
  <c r="L1483"/>
  <c r="K1483"/>
  <c r="J1483"/>
  <c r="I1483"/>
  <c r="M1475"/>
  <c r="L1475"/>
  <c r="K1475"/>
  <c r="J1475"/>
  <c r="I1475"/>
  <c r="P1447"/>
  <c r="O1447"/>
  <c r="P1426"/>
  <c r="O1426"/>
  <c r="J1338"/>
  <c r="K1338"/>
  <c r="L1338"/>
  <c r="M1338"/>
  <c r="I1338"/>
  <c r="O1398"/>
  <c r="M1397"/>
  <c r="L1397"/>
  <c r="K1397"/>
  <c r="J1397"/>
  <c r="I1397"/>
  <c r="J1344"/>
  <c r="J1321" s="1"/>
  <c r="K1344"/>
  <c r="K1321" s="1"/>
  <c r="L1344"/>
  <c r="L1321" s="1"/>
  <c r="M1344"/>
  <c r="M1321" s="1"/>
  <c r="I1344"/>
  <c r="I1321" s="1"/>
  <c r="I1339"/>
  <c r="I1340"/>
  <c r="I1341"/>
  <c r="I1342"/>
  <c r="I1319" s="1"/>
  <c r="I1343"/>
  <c r="I1320" s="1"/>
  <c r="K1390"/>
  <c r="L1390"/>
  <c r="J1390"/>
  <c r="M1390"/>
  <c r="I1390"/>
  <c r="O1391"/>
  <c r="M1366"/>
  <c r="L1366"/>
  <c r="K1366"/>
  <c r="J1366"/>
  <c r="I1366"/>
  <c r="M1374"/>
  <c r="L1374"/>
  <c r="K1374"/>
  <c r="J1374"/>
  <c r="I1374"/>
  <c r="M1382"/>
  <c r="L1382"/>
  <c r="K1382"/>
  <c r="J1382"/>
  <c r="I1382"/>
  <c r="O1383"/>
  <c r="O1375"/>
  <c r="O1367"/>
  <c r="J1028"/>
  <c r="K1028"/>
  <c r="L1028"/>
  <c r="M1028"/>
  <c r="I1028"/>
  <c r="P1077"/>
  <c r="O1077"/>
  <c r="M1076"/>
  <c r="L1076"/>
  <c r="K1076"/>
  <c r="J1076"/>
  <c r="I1076"/>
  <c r="M495"/>
  <c r="L490"/>
  <c r="L491"/>
  <c r="L489"/>
  <c r="L492"/>
  <c r="M489"/>
  <c r="M490"/>
  <c r="M491"/>
  <c r="M492"/>
  <c r="J447"/>
  <c r="K447"/>
  <c r="L447"/>
  <c r="M447"/>
  <c r="I447"/>
  <c r="P482"/>
  <c r="O482"/>
  <c r="M481"/>
  <c r="L481"/>
  <c r="K481"/>
  <c r="J481"/>
  <c r="I481"/>
  <c r="J286"/>
  <c r="K286"/>
  <c r="L286"/>
  <c r="M286"/>
  <c r="I286"/>
  <c r="P314"/>
  <c r="O314"/>
  <c r="M313"/>
  <c r="L313"/>
  <c r="K313"/>
  <c r="J313"/>
  <c r="I313"/>
  <c r="J125"/>
  <c r="K125"/>
  <c r="L125"/>
  <c r="M125"/>
  <c r="O1696"/>
  <c r="P1696"/>
  <c r="M2199"/>
  <c r="L2199"/>
  <c r="K2199"/>
  <c r="J2199"/>
  <c r="I2199"/>
  <c r="M2192"/>
  <c r="L2192"/>
  <c r="K2192"/>
  <c r="J2192"/>
  <c r="I2192"/>
  <c r="M2191"/>
  <c r="I2191"/>
  <c r="M2190"/>
  <c r="I2190"/>
  <c r="M2189"/>
  <c r="L2189"/>
  <c r="K2189"/>
  <c r="J2189"/>
  <c r="I2189"/>
  <c r="M2188"/>
  <c r="L2188"/>
  <c r="K2188"/>
  <c r="J2188"/>
  <c r="I2188"/>
  <c r="M2187"/>
  <c r="L2187"/>
  <c r="K2187"/>
  <c r="J2187"/>
  <c r="I2187"/>
  <c r="M2186"/>
  <c r="M2185" s="1"/>
  <c r="L2186"/>
  <c r="K2186"/>
  <c r="J2186"/>
  <c r="I2186"/>
  <c r="L2185"/>
  <c r="I2185"/>
  <c r="M2178"/>
  <c r="L2178"/>
  <c r="K2178"/>
  <c r="J2178"/>
  <c r="I2178"/>
  <c r="M2171"/>
  <c r="L2171"/>
  <c r="K2171"/>
  <c r="J2171"/>
  <c r="I2171"/>
  <c r="M2170"/>
  <c r="M2169"/>
  <c r="I2169"/>
  <c r="M2133"/>
  <c r="M2131"/>
  <c r="M2164"/>
  <c r="L2164"/>
  <c r="K2164"/>
  <c r="J2164"/>
  <c r="I2164"/>
  <c r="M2157"/>
  <c r="L2157"/>
  <c r="K2157"/>
  <c r="J2157"/>
  <c r="I2157"/>
  <c r="M2150"/>
  <c r="L2150"/>
  <c r="K2150"/>
  <c r="J2150"/>
  <c r="I2150"/>
  <c r="M2143"/>
  <c r="L2143"/>
  <c r="K2143"/>
  <c r="J2143"/>
  <c r="I2143"/>
  <c r="M2136"/>
  <c r="L2136"/>
  <c r="K2136"/>
  <c r="J2136"/>
  <c r="I2136"/>
  <c r="M2135"/>
  <c r="M2134"/>
  <c r="L2133"/>
  <c r="K2133"/>
  <c r="J2133"/>
  <c r="I2133"/>
  <c r="M2132"/>
  <c r="L2132"/>
  <c r="K2132"/>
  <c r="J2132"/>
  <c r="I2132"/>
  <c r="L2131"/>
  <c r="K2131"/>
  <c r="J2131"/>
  <c r="I2131"/>
  <c r="M2130"/>
  <c r="M2129" s="1"/>
  <c r="L2130"/>
  <c r="K2130"/>
  <c r="J2130"/>
  <c r="I2130"/>
  <c r="I2129" s="1"/>
  <c r="L2129"/>
  <c r="I2122"/>
  <c r="M2121"/>
  <c r="L2121"/>
  <c r="I2121"/>
  <c r="M2120"/>
  <c r="L2120"/>
  <c r="I2120"/>
  <c r="M2108"/>
  <c r="L2108"/>
  <c r="I2108"/>
  <c r="M2101"/>
  <c r="L2101"/>
  <c r="I2101"/>
  <c r="M2100"/>
  <c r="L2100"/>
  <c r="M2099"/>
  <c r="L2099"/>
  <c r="L2094" s="1"/>
  <c r="I2099"/>
  <c r="M2098"/>
  <c r="L2098"/>
  <c r="K2098"/>
  <c r="J2098"/>
  <c r="I2098"/>
  <c r="M2096"/>
  <c r="L2096"/>
  <c r="K2096"/>
  <c r="J2096"/>
  <c r="I2096"/>
  <c r="M2094"/>
  <c r="I2094"/>
  <c r="M2087"/>
  <c r="L2087"/>
  <c r="I2087"/>
  <c r="M2080"/>
  <c r="L2080"/>
  <c r="K2080"/>
  <c r="J2080"/>
  <c r="I2080"/>
  <c r="I2078"/>
  <c r="K2077"/>
  <c r="J2077"/>
  <c r="I2077"/>
  <c r="K2076"/>
  <c r="J2076"/>
  <c r="I2076"/>
  <c r="K2075"/>
  <c r="J2075"/>
  <c r="I2075"/>
  <c r="L2073"/>
  <c r="K2074"/>
  <c r="J2074"/>
  <c r="I2074"/>
  <c r="M2073"/>
  <c r="I2073"/>
  <c r="P1076" l="1"/>
  <c r="O1561"/>
  <c r="O1638"/>
  <c r="O1092"/>
  <c r="J1106"/>
  <c r="P313"/>
  <c r="P481"/>
  <c r="N1092"/>
  <c r="P1092"/>
  <c r="O1905"/>
  <c r="P1905"/>
  <c r="O1526"/>
  <c r="P1526"/>
  <c r="O1483"/>
  <c r="O1475"/>
  <c r="O1397"/>
  <c r="O1390"/>
  <c r="O1366"/>
  <c r="O1374"/>
  <c r="O1382"/>
  <c r="O1076"/>
  <c r="O481"/>
  <c r="O313"/>
  <c r="M1688"/>
  <c r="P1895"/>
  <c r="P1894"/>
  <c r="N1725"/>
  <c r="O1725"/>
  <c r="P1725"/>
  <c r="I1661"/>
  <c r="I1662"/>
  <c r="N1584"/>
  <c r="O1584"/>
  <c r="P1584"/>
  <c r="N1585"/>
  <c r="O1585"/>
  <c r="P1585"/>
  <c r="N1586"/>
  <c r="O1586"/>
  <c r="P1586"/>
  <c r="P1440"/>
  <c r="N1250"/>
  <c r="N1236"/>
  <c r="N1229"/>
  <c r="N1222"/>
  <c r="N1215"/>
  <c r="M1214"/>
  <c r="N1063"/>
  <c r="N1056"/>
  <c r="N1021"/>
  <c r="N692"/>
  <c r="N693"/>
  <c r="N694"/>
  <c r="N695"/>
  <c r="N496"/>
  <c r="N497"/>
  <c r="N498"/>
  <c r="N499"/>
  <c r="M59"/>
  <c r="N2133"/>
  <c r="O2133"/>
  <c r="P2133"/>
  <c r="N2131"/>
  <c r="O2131"/>
  <c r="P2131"/>
  <c r="O2161"/>
  <c r="P2161"/>
  <c r="O2159"/>
  <c r="P2159"/>
  <c r="O2160"/>
  <c r="P2160"/>
  <c r="O2154"/>
  <c r="P2154"/>
  <c r="O2152"/>
  <c r="P2152"/>
  <c r="O2147"/>
  <c r="P2147"/>
  <c r="O2145"/>
  <c r="P2145"/>
  <c r="N2203"/>
  <c r="N2202"/>
  <c r="N2201"/>
  <c r="N2200"/>
  <c r="N2199"/>
  <c r="N2196"/>
  <c r="N2195"/>
  <c r="N2194"/>
  <c r="N2193"/>
  <c r="N2192"/>
  <c r="N2189"/>
  <c r="N2188"/>
  <c r="N2187"/>
  <c r="N2186"/>
  <c r="N2182"/>
  <c r="N2181"/>
  <c r="N2180"/>
  <c r="N2179"/>
  <c r="N2178"/>
  <c r="N2175"/>
  <c r="N2174"/>
  <c r="N2173"/>
  <c r="N2172"/>
  <c r="N2171"/>
  <c r="N2168"/>
  <c r="N2167"/>
  <c r="N2166"/>
  <c r="N2165"/>
  <c r="N2164"/>
  <c r="N2161"/>
  <c r="N2160"/>
  <c r="N2159"/>
  <c r="N2158"/>
  <c r="N2154"/>
  <c r="N2153"/>
  <c r="N2152"/>
  <c r="N2151"/>
  <c r="N2150"/>
  <c r="N2147"/>
  <c r="N2146"/>
  <c r="N2145"/>
  <c r="N2144"/>
  <c r="P2137"/>
  <c r="P2138"/>
  <c r="P2139"/>
  <c r="P2140"/>
  <c r="O2137"/>
  <c r="O2138"/>
  <c r="O2139"/>
  <c r="O2140"/>
  <c r="N2137"/>
  <c r="N2138"/>
  <c r="N2139"/>
  <c r="N2140"/>
  <c r="N2136"/>
  <c r="J1331"/>
  <c r="K1331"/>
  <c r="K1330" s="1"/>
  <c r="L1331"/>
  <c r="L1330" s="1"/>
  <c r="M1331"/>
  <c r="M1330" s="1"/>
  <c r="J1332"/>
  <c r="K1332"/>
  <c r="L1332"/>
  <c r="M1332"/>
  <c r="J1333"/>
  <c r="K1333"/>
  <c r="L1333"/>
  <c r="M1333"/>
  <c r="J1334"/>
  <c r="K1334"/>
  <c r="L1334"/>
  <c r="M1334"/>
  <c r="I1332"/>
  <c r="I1333"/>
  <c r="I1334"/>
  <c r="I1331"/>
  <c r="I1336"/>
  <c r="I1335"/>
  <c r="J1330"/>
  <c r="I1139"/>
  <c r="I1085" s="1"/>
  <c r="J1139"/>
  <c r="J1085" s="1"/>
  <c r="K1139"/>
  <c r="K1085" s="1"/>
  <c r="L1139"/>
  <c r="L1085" s="1"/>
  <c r="M1139"/>
  <c r="M1085" s="1"/>
  <c r="I1140"/>
  <c r="I1086" s="1"/>
  <c r="J1140"/>
  <c r="J1086" s="1"/>
  <c r="K1140"/>
  <c r="K1086" s="1"/>
  <c r="L1140"/>
  <c r="L1086" s="1"/>
  <c r="M1140"/>
  <c r="M1086" s="1"/>
  <c r="J1138"/>
  <c r="J1084" s="1"/>
  <c r="L1138"/>
  <c r="L1084" s="1"/>
  <c r="M1138"/>
  <c r="M1084" s="1"/>
  <c r="I1138"/>
  <c r="I1084" s="1"/>
  <c r="O1895"/>
  <c r="N1895"/>
  <c r="O1894"/>
  <c r="N1894"/>
  <c r="P1888"/>
  <c r="O1888"/>
  <c r="N1888"/>
  <c r="P1887"/>
  <c r="O1887"/>
  <c r="N1887"/>
  <c r="O1440"/>
  <c r="J1405"/>
  <c r="K1405"/>
  <c r="L1405"/>
  <c r="M1405"/>
  <c r="J1406"/>
  <c r="K1406"/>
  <c r="L1406"/>
  <c r="M1406"/>
  <c r="J1407"/>
  <c r="K1407"/>
  <c r="L1407"/>
  <c r="M1407"/>
  <c r="J1408"/>
  <c r="K1408"/>
  <c r="L1408"/>
  <c r="M1408"/>
  <c r="I1406"/>
  <c r="I1407"/>
  <c r="I1408"/>
  <c r="I1405"/>
  <c r="J1324"/>
  <c r="J47" s="1"/>
  <c r="K1324"/>
  <c r="K47" s="1"/>
  <c r="L1324"/>
  <c r="L47" s="1"/>
  <c r="M1324"/>
  <c r="M47" s="1"/>
  <c r="J1325"/>
  <c r="J1322" s="1"/>
  <c r="K1325"/>
  <c r="K1322" s="1"/>
  <c r="L1325"/>
  <c r="L1322" s="1"/>
  <c r="M1325"/>
  <c r="M1322" s="1"/>
  <c r="J1326"/>
  <c r="K1326"/>
  <c r="L1326"/>
  <c r="M1326"/>
  <c r="I1327"/>
  <c r="I1322" s="1"/>
  <c r="I1328"/>
  <c r="J1661"/>
  <c r="K1661"/>
  <c r="L1661"/>
  <c r="L1660" s="1"/>
  <c r="M1661"/>
  <c r="J1662"/>
  <c r="K1662"/>
  <c r="L1662"/>
  <c r="M1662"/>
  <c r="J1663"/>
  <c r="O1663" s="1"/>
  <c r="M1663"/>
  <c r="J1664"/>
  <c r="K1664"/>
  <c r="L1664"/>
  <c r="M1664"/>
  <c r="I1663"/>
  <c r="I1664"/>
  <c r="P1675"/>
  <c r="P1676"/>
  <c r="P1677"/>
  <c r="P1678"/>
  <c r="O1675"/>
  <c r="O1676"/>
  <c r="O1677"/>
  <c r="O1678"/>
  <c r="L1576"/>
  <c r="M1576"/>
  <c r="L1577"/>
  <c r="M1577"/>
  <c r="L1578"/>
  <c r="M1578"/>
  <c r="L1579"/>
  <c r="M1579"/>
  <c r="I1493"/>
  <c r="J1493"/>
  <c r="K1493"/>
  <c r="L1493"/>
  <c r="M1493"/>
  <c r="I1494"/>
  <c r="J1494"/>
  <c r="K1494"/>
  <c r="L1494"/>
  <c r="M1494"/>
  <c r="I1495"/>
  <c r="J1495"/>
  <c r="K1495"/>
  <c r="L1495"/>
  <c r="M1495"/>
  <c r="J1433"/>
  <c r="K1433"/>
  <c r="L1433"/>
  <c r="M1433"/>
  <c r="I1433"/>
  <c r="M1425"/>
  <c r="L1425"/>
  <c r="K1425"/>
  <c r="J1425"/>
  <c r="I1425"/>
  <c r="J1337"/>
  <c r="K1337"/>
  <c r="L1337"/>
  <c r="M1337"/>
  <c r="I1337"/>
  <c r="N821"/>
  <c r="N820"/>
  <c r="N819"/>
  <c r="N818"/>
  <c r="N720"/>
  <c r="O818"/>
  <c r="P818"/>
  <c r="O819"/>
  <c r="P819"/>
  <c r="O820"/>
  <c r="P820"/>
  <c r="O821"/>
  <c r="P821"/>
  <c r="O693"/>
  <c r="P693"/>
  <c r="O694"/>
  <c r="P694"/>
  <c r="O695"/>
  <c r="P695"/>
  <c r="P511"/>
  <c r="P512"/>
  <c r="P513"/>
  <c r="O511"/>
  <c r="O512"/>
  <c r="O513"/>
  <c r="K202"/>
  <c r="L202"/>
  <c r="M202"/>
  <c r="O1569"/>
  <c r="M1568"/>
  <c r="L1568"/>
  <c r="K1568"/>
  <c r="J1568"/>
  <c r="I1568"/>
  <c r="I1652"/>
  <c r="I1711"/>
  <c r="J1711"/>
  <c r="K1711"/>
  <c r="L1711"/>
  <c r="M1711"/>
  <c r="I1712"/>
  <c r="J1712"/>
  <c r="K1712"/>
  <c r="L1712"/>
  <c r="M1712"/>
  <c r="I1713"/>
  <c r="J1713"/>
  <c r="K1713"/>
  <c r="L1713"/>
  <c r="M1713"/>
  <c r="J1710"/>
  <c r="K1710"/>
  <c r="L1710"/>
  <c r="M1710"/>
  <c r="I1710"/>
  <c r="M1716"/>
  <c r="L1716"/>
  <c r="K1716"/>
  <c r="J1716"/>
  <c r="I1716"/>
  <c r="K1709"/>
  <c r="M1709"/>
  <c r="L1709"/>
  <c r="J1709"/>
  <c r="I1709"/>
  <c r="M1702"/>
  <c r="L1702"/>
  <c r="K1702"/>
  <c r="J1702"/>
  <c r="I1702"/>
  <c r="M1695"/>
  <c r="L1695"/>
  <c r="K1695"/>
  <c r="J1695"/>
  <c r="I1695"/>
  <c r="K1688"/>
  <c r="J1688"/>
  <c r="I1688"/>
  <c r="M1645"/>
  <c r="L1645"/>
  <c r="K1645"/>
  <c r="J1645"/>
  <c r="I1645"/>
  <c r="M1446"/>
  <c r="L1446"/>
  <c r="K1446"/>
  <c r="J1446"/>
  <c r="I1446"/>
  <c r="O1360"/>
  <c r="M1359"/>
  <c r="L1359"/>
  <c r="K1359"/>
  <c r="J1359"/>
  <c r="I1359"/>
  <c r="O1520"/>
  <c r="M1519"/>
  <c r="L1519"/>
  <c r="K1519"/>
  <c r="J1519"/>
  <c r="I1519"/>
  <c r="O1322" l="1"/>
  <c r="P1322"/>
  <c r="O1712"/>
  <c r="P1712"/>
  <c r="P1446"/>
  <c r="O1446"/>
  <c r="O1716"/>
  <c r="P1716"/>
  <c r="P1425"/>
  <c r="O1425"/>
  <c r="P1405"/>
  <c r="O1405"/>
  <c r="P1702"/>
  <c r="O1662"/>
  <c r="O1664"/>
  <c r="O1709"/>
  <c r="P1433"/>
  <c r="N1492"/>
  <c r="O1433"/>
  <c r="I1330"/>
  <c r="P1664"/>
  <c r="P1663"/>
  <c r="P1662"/>
  <c r="O1568"/>
  <c r="O1652"/>
  <c r="P1709"/>
  <c r="O1702"/>
  <c r="O1695"/>
  <c r="P1695"/>
  <c r="O1688"/>
  <c r="P1688"/>
  <c r="O1359"/>
  <c r="O1519"/>
  <c r="J1808"/>
  <c r="K1808"/>
  <c r="L1808"/>
  <c r="M1808"/>
  <c r="I1808"/>
  <c r="P1829"/>
  <c r="O1829"/>
  <c r="N1829"/>
  <c r="M1828"/>
  <c r="L1828"/>
  <c r="K1828"/>
  <c r="J1828"/>
  <c r="I1828"/>
  <c r="N67"/>
  <c r="N879"/>
  <c r="N662"/>
  <c r="N557"/>
  <c r="N284"/>
  <c r="K1180"/>
  <c r="J1180"/>
  <c r="P1828" l="1"/>
  <c r="N1828"/>
  <c r="O1828"/>
  <c r="K1055"/>
  <c r="N66" l="1"/>
  <c r="N878"/>
  <c r="N661"/>
  <c r="N556"/>
  <c r="N283"/>
  <c r="P1506" l="1"/>
  <c r="O1506"/>
  <c r="M1505"/>
  <c r="L1505"/>
  <c r="K1505"/>
  <c r="J1505"/>
  <c r="I1505"/>
  <c r="P1513"/>
  <c r="O1513"/>
  <c r="M1512"/>
  <c r="L1512"/>
  <c r="K1512"/>
  <c r="J1512"/>
  <c r="I1512"/>
  <c r="O1505" l="1"/>
  <c r="P1505"/>
  <c r="O1512"/>
  <c r="P1512"/>
  <c r="N2157" l="1"/>
  <c r="N2143"/>
  <c r="P2202"/>
  <c r="O2202"/>
  <c r="P2200"/>
  <c r="O2200"/>
  <c r="P2195"/>
  <c r="O2195"/>
  <c r="P2193"/>
  <c r="O2193"/>
  <c r="M1925"/>
  <c r="M1924"/>
  <c r="I2031"/>
  <c r="I1921"/>
  <c r="I1922"/>
  <c r="I1923"/>
  <c r="I1924"/>
  <c r="I1917" s="1"/>
  <c r="I1925"/>
  <c r="I1920"/>
  <c r="K1926"/>
  <c r="L1926"/>
  <c r="M1926"/>
  <c r="I1926"/>
  <c r="I1918"/>
  <c r="P2158"/>
  <c r="O2158"/>
  <c r="P2153"/>
  <c r="O2153"/>
  <c r="P2151"/>
  <c r="O2151"/>
  <c r="P2146"/>
  <c r="O2146"/>
  <c r="P2144"/>
  <c r="O2144"/>
  <c r="O2080" l="1"/>
  <c r="O2143"/>
  <c r="O2157"/>
  <c r="O2171"/>
  <c r="O2192"/>
  <c r="N2080"/>
  <c r="O2136"/>
  <c r="O2150"/>
  <c r="O2164"/>
  <c r="O2178"/>
  <c r="O2199"/>
  <c r="P2199"/>
  <c r="P2192"/>
  <c r="P2178"/>
  <c r="P2171"/>
  <c r="P2164"/>
  <c r="P2157"/>
  <c r="P2150"/>
  <c r="P2143"/>
  <c r="P2136"/>
  <c r="P2080"/>
  <c r="K1920"/>
  <c r="L1920"/>
  <c r="M1920"/>
  <c r="N1955"/>
  <c r="N1948"/>
  <c r="N1927"/>
  <c r="N1934"/>
  <c r="N1941"/>
  <c r="J1631"/>
  <c r="M1631"/>
  <c r="L1631"/>
  <c r="K1631"/>
  <c r="I1631"/>
  <c r="M1439"/>
  <c r="L1439"/>
  <c r="K1439"/>
  <c r="J1439"/>
  <c r="O1439" s="1"/>
  <c r="I1439"/>
  <c r="N986"/>
  <c r="N902"/>
  <c r="N958"/>
  <c r="N909"/>
  <c r="N916"/>
  <c r="N874"/>
  <c r="N860"/>
  <c r="N657"/>
  <c r="N601"/>
  <c r="N594"/>
  <c r="N419"/>
  <c r="N412"/>
  <c r="N349"/>
  <c r="N307"/>
  <c r="P1454" l="1"/>
  <c r="N1453"/>
  <c r="N1454"/>
  <c r="O1454"/>
  <c r="P1439"/>
  <c r="O1632"/>
  <c r="O1631"/>
  <c r="K979"/>
  <c r="K608"/>
  <c r="K573"/>
  <c r="K398"/>
  <c r="O1453" l="1"/>
  <c r="P1453"/>
  <c r="M2052"/>
  <c r="L2052"/>
  <c r="K2052"/>
  <c r="J2052"/>
  <c r="I2052"/>
  <c r="L2045"/>
  <c r="K2045"/>
  <c r="J2045"/>
  <c r="L2038"/>
  <c r="K2038"/>
  <c r="J2038"/>
  <c r="L2031"/>
  <c r="K2031"/>
  <c r="J2031"/>
  <c r="L2017"/>
  <c r="K2017"/>
  <c r="J2017"/>
  <c r="L2024"/>
  <c r="K2024"/>
  <c r="J2024"/>
  <c r="M2010"/>
  <c r="L2010"/>
  <c r="K2010"/>
  <c r="J2010"/>
  <c r="I2010"/>
  <c r="L2003"/>
  <c r="K2003"/>
  <c r="J2003"/>
  <c r="L1996"/>
  <c r="K1996"/>
  <c r="J1996"/>
  <c r="L1989"/>
  <c r="K1989"/>
  <c r="J1989"/>
  <c r="L1982"/>
  <c r="K1982"/>
  <c r="J1982"/>
  <c r="L1975"/>
  <c r="K1975"/>
  <c r="J1975"/>
  <c r="M1961"/>
  <c r="L1961"/>
  <c r="K1961"/>
  <c r="J1961"/>
  <c r="I1961"/>
  <c r="L1954"/>
  <c r="K1954"/>
  <c r="J1954"/>
  <c r="L1947"/>
  <c r="K1947"/>
  <c r="J1947"/>
  <c r="L1940"/>
  <c r="K1940"/>
  <c r="J1940"/>
  <c r="L1933"/>
  <c r="K1933"/>
  <c r="J1933"/>
  <c r="J1926"/>
  <c r="M1891"/>
  <c r="L1891"/>
  <c r="K1891"/>
  <c r="J1891"/>
  <c r="I1891"/>
  <c r="M1884"/>
  <c r="L1884"/>
  <c r="K1884"/>
  <c r="J1884"/>
  <c r="I1884"/>
  <c r="M1877"/>
  <c r="L1877"/>
  <c r="K1877"/>
  <c r="J1877"/>
  <c r="I1877"/>
  <c r="M1870"/>
  <c r="L1870"/>
  <c r="K1870"/>
  <c r="J1870"/>
  <c r="I1870"/>
  <c r="M1863"/>
  <c r="L1863"/>
  <c r="K1863"/>
  <c r="J1863"/>
  <c r="I1863"/>
  <c r="N1863" s="1"/>
  <c r="M1856"/>
  <c r="L1856"/>
  <c r="K1856"/>
  <c r="J1856"/>
  <c r="I1856"/>
  <c r="M1849"/>
  <c r="L1849"/>
  <c r="K1849"/>
  <c r="J1849"/>
  <c r="I1849"/>
  <c r="M1842"/>
  <c r="L1842"/>
  <c r="K1842"/>
  <c r="J1842"/>
  <c r="I1842"/>
  <c r="M1821"/>
  <c r="L1821"/>
  <c r="K1821"/>
  <c r="J1821"/>
  <c r="I1821"/>
  <c r="M1814"/>
  <c r="L1814"/>
  <c r="K1814"/>
  <c r="J1814"/>
  <c r="I1814"/>
  <c r="M1800"/>
  <c r="L1800"/>
  <c r="K1800"/>
  <c r="J1800"/>
  <c r="I1800"/>
  <c r="M1793"/>
  <c r="L1793"/>
  <c r="K1793"/>
  <c r="J1793"/>
  <c r="I1793"/>
  <c r="M1786"/>
  <c r="L1786"/>
  <c r="K1786"/>
  <c r="J1786"/>
  <c r="I1786"/>
  <c r="M1779"/>
  <c r="L1779"/>
  <c r="K1779"/>
  <c r="J1779"/>
  <c r="I1779"/>
  <c r="M1772"/>
  <c r="L1772"/>
  <c r="K1772"/>
  <c r="J1772"/>
  <c r="I1772"/>
  <c r="M1765"/>
  <c r="L1765"/>
  <c r="K1765"/>
  <c r="J1765"/>
  <c r="I1765"/>
  <c r="M1758"/>
  <c r="L1758"/>
  <c r="K1758"/>
  <c r="J1758"/>
  <c r="I1758"/>
  <c r="M1751"/>
  <c r="L1751"/>
  <c r="K1751"/>
  <c r="J1751"/>
  <c r="I1751"/>
  <c r="M1744"/>
  <c r="L1744"/>
  <c r="K1744"/>
  <c r="J1744"/>
  <c r="I1744"/>
  <c r="M1737"/>
  <c r="L1737"/>
  <c r="K1737"/>
  <c r="J1737"/>
  <c r="I1737"/>
  <c r="M1610"/>
  <c r="L1610"/>
  <c r="K1610"/>
  <c r="J1610"/>
  <c r="I1610"/>
  <c r="M1603"/>
  <c r="L1603"/>
  <c r="K1603"/>
  <c r="J1603"/>
  <c r="I1603"/>
  <c r="M1596"/>
  <c r="L1596"/>
  <c r="K1596"/>
  <c r="J1596"/>
  <c r="I1596"/>
  <c r="N1682"/>
  <c r="N1683"/>
  <c r="N1684"/>
  <c r="N1685"/>
  <c r="N1675"/>
  <c r="N1676"/>
  <c r="N1677"/>
  <c r="N1678"/>
  <c r="M1681"/>
  <c r="L1681"/>
  <c r="K1681"/>
  <c r="J1681"/>
  <c r="I1681"/>
  <c r="M1674"/>
  <c r="L1674"/>
  <c r="K1674"/>
  <c r="J1674"/>
  <c r="O1674" s="1"/>
  <c r="I1674"/>
  <c r="M1667"/>
  <c r="L1667"/>
  <c r="K1667"/>
  <c r="J1667"/>
  <c r="I1667"/>
  <c r="M1624"/>
  <c r="L1624"/>
  <c r="K1624"/>
  <c r="J1624"/>
  <c r="I1624"/>
  <c r="M1582"/>
  <c r="L1582"/>
  <c r="K1582"/>
  <c r="J1582"/>
  <c r="I1582"/>
  <c r="M1554"/>
  <c r="L1554"/>
  <c r="K1554"/>
  <c r="J1554"/>
  <c r="I1554"/>
  <c r="M1547"/>
  <c r="L1547"/>
  <c r="K1547"/>
  <c r="J1547"/>
  <c r="I1547"/>
  <c r="M1540"/>
  <c r="L1540"/>
  <c r="K1540"/>
  <c r="J1540"/>
  <c r="I1540"/>
  <c r="M1498"/>
  <c r="L1498"/>
  <c r="K1498"/>
  <c r="J1498"/>
  <c r="I1498"/>
  <c r="M1468"/>
  <c r="L1468"/>
  <c r="K1468"/>
  <c r="J1468"/>
  <c r="I1468"/>
  <c r="M1461"/>
  <c r="L1461"/>
  <c r="K1461"/>
  <c r="J1461"/>
  <c r="I1461"/>
  <c r="M1432"/>
  <c r="L1432"/>
  <c r="K1432"/>
  <c r="J1432"/>
  <c r="I1432"/>
  <c r="M1418"/>
  <c r="L1418"/>
  <c r="K1418"/>
  <c r="J1418"/>
  <c r="I1418"/>
  <c r="M1411"/>
  <c r="L1411"/>
  <c r="K1411"/>
  <c r="J1411"/>
  <c r="I1411"/>
  <c r="M1352"/>
  <c r="L1352"/>
  <c r="K1352"/>
  <c r="J1352"/>
  <c r="I1352"/>
  <c r="M1345"/>
  <c r="L1345"/>
  <c r="K1345"/>
  <c r="J1345"/>
  <c r="I1345"/>
  <c r="L1310"/>
  <c r="L1311"/>
  <c r="M1277"/>
  <c r="L1277"/>
  <c r="K1277"/>
  <c r="J1277"/>
  <c r="I1277"/>
  <c r="L1270"/>
  <c r="K1270"/>
  <c r="J1270"/>
  <c r="I1270"/>
  <c r="L1249"/>
  <c r="K1249"/>
  <c r="J1249"/>
  <c r="I1249"/>
  <c r="L1242"/>
  <c r="K1242"/>
  <c r="J1242"/>
  <c r="I1242"/>
  <c r="L1235"/>
  <c r="K1235"/>
  <c r="J1235"/>
  <c r="I1235"/>
  <c r="L1228"/>
  <c r="K1228"/>
  <c r="J1228"/>
  <c r="I1228"/>
  <c r="L1221"/>
  <c r="K1221"/>
  <c r="J1221"/>
  <c r="I1221"/>
  <c r="L1214"/>
  <c r="K1214"/>
  <c r="J1214"/>
  <c r="N1191"/>
  <c r="N1187"/>
  <c r="M1186"/>
  <c r="L1186"/>
  <c r="K1186"/>
  <c r="J1186"/>
  <c r="I1186"/>
  <c r="N1113"/>
  <c r="N1108"/>
  <c r="M1107"/>
  <c r="L1107"/>
  <c r="K1107"/>
  <c r="J1107"/>
  <c r="I1107"/>
  <c r="N1070"/>
  <c r="M1069"/>
  <c r="L1069"/>
  <c r="K1069"/>
  <c r="J1069"/>
  <c r="I1069"/>
  <c r="M1062"/>
  <c r="L1062"/>
  <c r="K1062"/>
  <c r="J1062"/>
  <c r="I1062"/>
  <c r="M1055"/>
  <c r="L1055"/>
  <c r="J1055"/>
  <c r="I1055"/>
  <c r="M1048"/>
  <c r="L1048"/>
  <c r="K1048"/>
  <c r="J1048"/>
  <c r="I1048"/>
  <c r="M1041"/>
  <c r="L1041"/>
  <c r="K1041"/>
  <c r="J1041"/>
  <c r="I1041"/>
  <c r="M1034"/>
  <c r="L1034"/>
  <c r="K1034"/>
  <c r="J1034"/>
  <c r="I1034"/>
  <c r="M1020"/>
  <c r="L1020"/>
  <c r="K1020"/>
  <c r="J1020"/>
  <c r="I1020"/>
  <c r="M1013"/>
  <c r="L1013"/>
  <c r="K1013"/>
  <c r="J1013"/>
  <c r="I1013"/>
  <c r="M1006"/>
  <c r="L1006"/>
  <c r="K1006"/>
  <c r="J1006"/>
  <c r="I1006"/>
  <c r="M999"/>
  <c r="L999"/>
  <c r="K999"/>
  <c r="J999"/>
  <c r="I999"/>
  <c r="N999" s="1"/>
  <c r="M985"/>
  <c r="L985"/>
  <c r="K985"/>
  <c r="J985"/>
  <c r="I985"/>
  <c r="M971"/>
  <c r="L971"/>
  <c r="K971"/>
  <c r="J971"/>
  <c r="I971"/>
  <c r="M957"/>
  <c r="L957"/>
  <c r="K957"/>
  <c r="J957"/>
  <c r="I957"/>
  <c r="M950"/>
  <c r="L950"/>
  <c r="K950"/>
  <c r="J950"/>
  <c r="I950"/>
  <c r="M943"/>
  <c r="L943"/>
  <c r="K943"/>
  <c r="J943"/>
  <c r="I943"/>
  <c r="M936"/>
  <c r="L936"/>
  <c r="K936"/>
  <c r="J936"/>
  <c r="I936"/>
  <c r="M929"/>
  <c r="L929"/>
  <c r="K929"/>
  <c r="J929"/>
  <c r="I929"/>
  <c r="M922"/>
  <c r="L922"/>
  <c r="K922"/>
  <c r="J922"/>
  <c r="I922"/>
  <c r="M915"/>
  <c r="L915"/>
  <c r="K915"/>
  <c r="J915"/>
  <c r="I915"/>
  <c r="M908"/>
  <c r="L908"/>
  <c r="K908"/>
  <c r="J908"/>
  <c r="I908"/>
  <c r="M901"/>
  <c r="L901"/>
  <c r="K901"/>
  <c r="J901"/>
  <c r="I901"/>
  <c r="M894"/>
  <c r="L894"/>
  <c r="K894"/>
  <c r="J894"/>
  <c r="I894"/>
  <c r="I887"/>
  <c r="J887"/>
  <c r="K887"/>
  <c r="L887"/>
  <c r="O887" s="1"/>
  <c r="M887"/>
  <c r="N887" s="1"/>
  <c r="M873"/>
  <c r="L873"/>
  <c r="K873"/>
  <c r="J873"/>
  <c r="I873"/>
  <c r="N832"/>
  <c r="N836"/>
  <c r="N837"/>
  <c r="M859"/>
  <c r="L859"/>
  <c r="K859"/>
  <c r="J859"/>
  <c r="I859"/>
  <c r="M831"/>
  <c r="L831"/>
  <c r="K831"/>
  <c r="J831"/>
  <c r="I831"/>
  <c r="M817"/>
  <c r="L817"/>
  <c r="K817"/>
  <c r="J817"/>
  <c r="I817"/>
  <c r="M810"/>
  <c r="L810"/>
  <c r="K810"/>
  <c r="J810"/>
  <c r="I810"/>
  <c r="M803"/>
  <c r="L803"/>
  <c r="K803"/>
  <c r="J803"/>
  <c r="I803"/>
  <c r="M796"/>
  <c r="L796"/>
  <c r="K796"/>
  <c r="J796"/>
  <c r="I796"/>
  <c r="M789"/>
  <c r="L789"/>
  <c r="K789"/>
  <c r="J789"/>
  <c r="I789"/>
  <c r="M775"/>
  <c r="L775"/>
  <c r="K775"/>
  <c r="J775"/>
  <c r="I775"/>
  <c r="M768"/>
  <c r="L768"/>
  <c r="K768"/>
  <c r="J768"/>
  <c r="I768"/>
  <c r="M761"/>
  <c r="L761"/>
  <c r="K761"/>
  <c r="J761"/>
  <c r="I761"/>
  <c r="M754"/>
  <c r="L754"/>
  <c r="K754"/>
  <c r="J754"/>
  <c r="I754"/>
  <c r="M747"/>
  <c r="L747"/>
  <c r="K747"/>
  <c r="J747"/>
  <c r="I747"/>
  <c r="M740"/>
  <c r="L740"/>
  <c r="K740"/>
  <c r="J740"/>
  <c r="I740"/>
  <c r="L733"/>
  <c r="K733"/>
  <c r="J733"/>
  <c r="I733"/>
  <c r="L726"/>
  <c r="K726"/>
  <c r="J726"/>
  <c r="I726"/>
  <c r="L719"/>
  <c r="K719"/>
  <c r="J719"/>
  <c r="I719"/>
  <c r="L712"/>
  <c r="K712"/>
  <c r="J712"/>
  <c r="I712"/>
  <c r="L705"/>
  <c r="K705"/>
  <c r="J705"/>
  <c r="I705"/>
  <c r="L691"/>
  <c r="K691"/>
  <c r="J691"/>
  <c r="I691"/>
  <c r="L684"/>
  <c r="K684"/>
  <c r="J684"/>
  <c r="I684"/>
  <c r="O733"/>
  <c r="M733"/>
  <c r="M726"/>
  <c r="M719"/>
  <c r="M712"/>
  <c r="M705"/>
  <c r="M691"/>
  <c r="M684"/>
  <c r="M677"/>
  <c r="L677"/>
  <c r="K677"/>
  <c r="J677"/>
  <c r="M670"/>
  <c r="L670"/>
  <c r="K670"/>
  <c r="J670"/>
  <c r="N671"/>
  <c r="M656"/>
  <c r="L656"/>
  <c r="K656"/>
  <c r="J656"/>
  <c r="I656"/>
  <c r="M642"/>
  <c r="L642"/>
  <c r="K642"/>
  <c r="J642"/>
  <c r="I642"/>
  <c r="N642" s="1"/>
  <c r="M635"/>
  <c r="L635"/>
  <c r="K635"/>
  <c r="J635"/>
  <c r="I635"/>
  <c r="M628"/>
  <c r="L628"/>
  <c r="K628"/>
  <c r="J628"/>
  <c r="I628"/>
  <c r="M621"/>
  <c r="L621"/>
  <c r="K621"/>
  <c r="J621"/>
  <c r="I621"/>
  <c r="M614"/>
  <c r="L614"/>
  <c r="K614"/>
  <c r="J614"/>
  <c r="I614"/>
  <c r="M600"/>
  <c r="L600"/>
  <c r="K600"/>
  <c r="J600"/>
  <c r="I600"/>
  <c r="M593"/>
  <c r="L593"/>
  <c r="K593"/>
  <c r="J593"/>
  <c r="I593"/>
  <c r="M579"/>
  <c r="L579"/>
  <c r="K579"/>
  <c r="J579"/>
  <c r="I579"/>
  <c r="M565"/>
  <c r="L565"/>
  <c r="K565"/>
  <c r="J565"/>
  <c r="I565"/>
  <c r="M551"/>
  <c r="L551"/>
  <c r="K551"/>
  <c r="J551"/>
  <c r="I551"/>
  <c r="P552"/>
  <c r="O552"/>
  <c r="N552"/>
  <c r="N279"/>
  <c r="N293"/>
  <c r="N300"/>
  <c r="N433"/>
  <c r="N440"/>
  <c r="N475"/>
  <c r="N506"/>
  <c r="N505"/>
  <c r="N504"/>
  <c r="N503"/>
  <c r="N541"/>
  <c r="N540"/>
  <c r="N539"/>
  <c r="N538"/>
  <c r="N534"/>
  <c r="N533"/>
  <c r="N532"/>
  <c r="N531"/>
  <c r="N527"/>
  <c r="N526"/>
  <c r="N525"/>
  <c r="N524"/>
  <c r="N510"/>
  <c r="N511"/>
  <c r="N512"/>
  <c r="N513"/>
  <c r="M537"/>
  <c r="L537"/>
  <c r="K537"/>
  <c r="J537"/>
  <c r="I537"/>
  <c r="M530"/>
  <c r="L530"/>
  <c r="K530"/>
  <c r="J530"/>
  <c r="I530"/>
  <c r="M523"/>
  <c r="L523"/>
  <c r="K523"/>
  <c r="J523"/>
  <c r="I523"/>
  <c r="M509"/>
  <c r="L509"/>
  <c r="K509"/>
  <c r="J509"/>
  <c r="I509"/>
  <c r="M502"/>
  <c r="L502"/>
  <c r="K502"/>
  <c r="J502"/>
  <c r="I502"/>
  <c r="L495"/>
  <c r="K495"/>
  <c r="J495"/>
  <c r="I495"/>
  <c r="M488"/>
  <c r="L488"/>
  <c r="M474"/>
  <c r="L474"/>
  <c r="K474"/>
  <c r="J474"/>
  <c r="I474"/>
  <c r="M467"/>
  <c r="L467"/>
  <c r="K467"/>
  <c r="J467"/>
  <c r="I467"/>
  <c r="M460"/>
  <c r="L460"/>
  <c r="K460"/>
  <c r="J460"/>
  <c r="I460"/>
  <c r="M453"/>
  <c r="L453"/>
  <c r="K453"/>
  <c r="J453"/>
  <c r="I453"/>
  <c r="I446"/>
  <c r="J446"/>
  <c r="L446"/>
  <c r="O447"/>
  <c r="M439"/>
  <c r="L439"/>
  <c r="K439"/>
  <c r="J439"/>
  <c r="I439"/>
  <c r="M432"/>
  <c r="L432"/>
  <c r="K432"/>
  <c r="J432"/>
  <c r="I432"/>
  <c r="M425"/>
  <c r="L425"/>
  <c r="K425"/>
  <c r="J425"/>
  <c r="I425"/>
  <c r="M418"/>
  <c r="L418"/>
  <c r="K418"/>
  <c r="J418"/>
  <c r="I418"/>
  <c r="M411"/>
  <c r="L411"/>
  <c r="K411"/>
  <c r="J411"/>
  <c r="I411"/>
  <c r="M404"/>
  <c r="L404"/>
  <c r="K404"/>
  <c r="J404"/>
  <c r="I404"/>
  <c r="M390"/>
  <c r="L390"/>
  <c r="K390"/>
  <c r="J390"/>
  <c r="I390"/>
  <c r="M383"/>
  <c r="L383"/>
  <c r="K383"/>
  <c r="J383"/>
  <c r="I383"/>
  <c r="M376"/>
  <c r="L376"/>
  <c r="K376"/>
  <c r="J376"/>
  <c r="I376"/>
  <c r="M369"/>
  <c r="L369"/>
  <c r="K369"/>
  <c r="J369"/>
  <c r="I369"/>
  <c r="M362"/>
  <c r="L362"/>
  <c r="K362"/>
  <c r="J362"/>
  <c r="I362"/>
  <c r="M355"/>
  <c r="L355"/>
  <c r="K355"/>
  <c r="J355"/>
  <c r="I355"/>
  <c r="M348"/>
  <c r="L348"/>
  <c r="K348"/>
  <c r="J348"/>
  <c r="I348"/>
  <c r="M341"/>
  <c r="L341"/>
  <c r="K341"/>
  <c r="J341"/>
  <c r="I341"/>
  <c r="M334"/>
  <c r="L334"/>
  <c r="K334"/>
  <c r="J334"/>
  <c r="I334"/>
  <c r="M327"/>
  <c r="L327"/>
  <c r="K327"/>
  <c r="J327"/>
  <c r="I327"/>
  <c r="M306"/>
  <c r="L306"/>
  <c r="K306"/>
  <c r="J306"/>
  <c r="I306"/>
  <c r="M299"/>
  <c r="L299"/>
  <c r="K299"/>
  <c r="J299"/>
  <c r="I299"/>
  <c r="M292"/>
  <c r="L292"/>
  <c r="K292"/>
  <c r="J292"/>
  <c r="I292"/>
  <c r="M278"/>
  <c r="L278"/>
  <c r="K278"/>
  <c r="J278"/>
  <c r="I278"/>
  <c r="P265"/>
  <c r="O265"/>
  <c r="N265"/>
  <c r="P258"/>
  <c r="O258"/>
  <c r="N258"/>
  <c r="P251"/>
  <c r="O251"/>
  <c r="N251"/>
  <c r="P244"/>
  <c r="O244"/>
  <c r="N244"/>
  <c r="P237"/>
  <c r="O237"/>
  <c r="N237"/>
  <c r="O230"/>
  <c r="N230"/>
  <c r="P223"/>
  <c r="O223"/>
  <c r="N223"/>
  <c r="P216"/>
  <c r="O216"/>
  <c r="N216"/>
  <c r="P209"/>
  <c r="O209"/>
  <c r="N209"/>
  <c r="P195"/>
  <c r="O195"/>
  <c r="N195"/>
  <c r="O188"/>
  <c r="N188"/>
  <c r="O181"/>
  <c r="N181"/>
  <c r="P174"/>
  <c r="O174"/>
  <c r="N174"/>
  <c r="P167"/>
  <c r="O167"/>
  <c r="N167"/>
  <c r="P160"/>
  <c r="O160"/>
  <c r="N160"/>
  <c r="P153"/>
  <c r="O153"/>
  <c r="N153"/>
  <c r="P146"/>
  <c r="O146"/>
  <c r="N146"/>
  <c r="P139"/>
  <c r="O139"/>
  <c r="N139"/>
  <c r="P132"/>
  <c r="O132"/>
  <c r="N132"/>
  <c r="P118"/>
  <c r="O118"/>
  <c r="N118"/>
  <c r="P111"/>
  <c r="O111"/>
  <c r="N111"/>
  <c r="P104"/>
  <c r="O104"/>
  <c r="N104"/>
  <c r="O97"/>
  <c r="N97"/>
  <c r="P83"/>
  <c r="O83"/>
  <c r="N83"/>
  <c r="P76"/>
  <c r="O76"/>
  <c r="N76"/>
  <c r="N62"/>
  <c r="O62"/>
  <c r="P62"/>
  <c r="N287"/>
  <c r="N288"/>
  <c r="N289"/>
  <c r="M264"/>
  <c r="L264"/>
  <c r="K264"/>
  <c r="J264"/>
  <c r="I264"/>
  <c r="M257"/>
  <c r="L257"/>
  <c r="K257"/>
  <c r="J257"/>
  <c r="I257"/>
  <c r="M250"/>
  <c r="L250"/>
  <c r="K250"/>
  <c r="J250"/>
  <c r="I250"/>
  <c r="M243"/>
  <c r="L243"/>
  <c r="K243"/>
  <c r="J243"/>
  <c r="I243"/>
  <c r="M236"/>
  <c r="L236"/>
  <c r="K236"/>
  <c r="J236"/>
  <c r="I236"/>
  <c r="M229"/>
  <c r="L229"/>
  <c r="K229"/>
  <c r="J229"/>
  <c r="I229"/>
  <c r="M222"/>
  <c r="L222"/>
  <c r="K222"/>
  <c r="J222"/>
  <c r="I222"/>
  <c r="M215"/>
  <c r="L215"/>
  <c r="K215"/>
  <c r="J215"/>
  <c r="I215"/>
  <c r="M208"/>
  <c r="L208"/>
  <c r="K208"/>
  <c r="J208"/>
  <c r="I208"/>
  <c r="M194"/>
  <c r="L194"/>
  <c r="K194"/>
  <c r="J194"/>
  <c r="I194"/>
  <c r="M187"/>
  <c r="L187"/>
  <c r="K187"/>
  <c r="J187"/>
  <c r="I187"/>
  <c r="M180"/>
  <c r="L180"/>
  <c r="K180"/>
  <c r="J180"/>
  <c r="I180"/>
  <c r="M173"/>
  <c r="L173"/>
  <c r="K173"/>
  <c r="J173"/>
  <c r="I173"/>
  <c r="M166"/>
  <c r="L166"/>
  <c r="K166"/>
  <c r="J166"/>
  <c r="I166"/>
  <c r="M159"/>
  <c r="L159"/>
  <c r="K159"/>
  <c r="J159"/>
  <c r="I159"/>
  <c r="M152"/>
  <c r="L152"/>
  <c r="K152"/>
  <c r="J152"/>
  <c r="I152"/>
  <c r="M145"/>
  <c r="L145"/>
  <c r="K145"/>
  <c r="J145"/>
  <c r="I145"/>
  <c r="M138"/>
  <c r="L138"/>
  <c r="K138"/>
  <c r="J138"/>
  <c r="I138"/>
  <c r="M131"/>
  <c r="L131"/>
  <c r="K131"/>
  <c r="J131"/>
  <c r="I131"/>
  <c r="M117"/>
  <c r="L117"/>
  <c r="K117"/>
  <c r="J117"/>
  <c r="I117"/>
  <c r="M110"/>
  <c r="L110"/>
  <c r="K110"/>
  <c r="J110"/>
  <c r="I110"/>
  <c r="M103"/>
  <c r="L103"/>
  <c r="K103"/>
  <c r="J103"/>
  <c r="I103"/>
  <c r="M96"/>
  <c r="L96"/>
  <c r="K96"/>
  <c r="J96"/>
  <c r="I96"/>
  <c r="M82"/>
  <c r="L82"/>
  <c r="K82"/>
  <c r="J82"/>
  <c r="I82"/>
  <c r="M75"/>
  <c r="L75"/>
  <c r="K75"/>
  <c r="J75"/>
  <c r="I75"/>
  <c r="L61"/>
  <c r="K61"/>
  <c r="J61"/>
  <c r="M61"/>
  <c r="O48"/>
  <c r="P48"/>
  <c r="O49"/>
  <c r="P49"/>
  <c r="N48"/>
  <c r="N49"/>
  <c r="N50"/>
  <c r="N51"/>
  <c r="O40"/>
  <c r="P40"/>
  <c r="O41"/>
  <c r="P41"/>
  <c r="O42"/>
  <c r="P42"/>
  <c r="N40"/>
  <c r="N41"/>
  <c r="N42"/>
  <c r="N43"/>
  <c r="J1312"/>
  <c r="K1312"/>
  <c r="L40"/>
  <c r="M40"/>
  <c r="L41"/>
  <c r="M41"/>
  <c r="L42"/>
  <c r="M42"/>
  <c r="M43"/>
  <c r="M44"/>
  <c r="J699"/>
  <c r="J698" s="1"/>
  <c r="K699"/>
  <c r="K698" s="1"/>
  <c r="L699"/>
  <c r="L698" s="1"/>
  <c r="O698" s="1"/>
  <c r="M699"/>
  <c r="I699"/>
  <c r="I698" s="1"/>
  <c r="P776"/>
  <c r="O776"/>
  <c r="N776"/>
  <c r="P769"/>
  <c r="O769"/>
  <c r="N769"/>
  <c r="P713"/>
  <c r="O713"/>
  <c r="N713"/>
  <c r="P475"/>
  <c r="O475"/>
  <c r="I489"/>
  <c r="N489" s="1"/>
  <c r="J489"/>
  <c r="O489" s="1"/>
  <c r="K489"/>
  <c r="P489" s="1"/>
  <c r="I490"/>
  <c r="N490" s="1"/>
  <c r="J490"/>
  <c r="O490" s="1"/>
  <c r="K490"/>
  <c r="P490" s="1"/>
  <c r="I491"/>
  <c r="N491" s="1"/>
  <c r="J491"/>
  <c r="O491" s="1"/>
  <c r="K491"/>
  <c r="P491" s="1"/>
  <c r="I492"/>
  <c r="N492" s="1"/>
  <c r="J492"/>
  <c r="O492" s="1"/>
  <c r="K492"/>
  <c r="P492" s="1"/>
  <c r="P1540" l="1"/>
  <c r="N817"/>
  <c r="M698"/>
  <c r="N699"/>
  <c r="P817"/>
  <c r="O817"/>
  <c r="P719"/>
  <c r="O1751"/>
  <c r="O1814"/>
  <c r="O1842"/>
  <c r="O1870"/>
  <c r="P1982"/>
  <c r="O1744"/>
  <c r="O1758"/>
  <c r="N1793"/>
  <c r="O1821"/>
  <c r="N1856"/>
  <c r="O1926"/>
  <c r="P1975"/>
  <c r="O2024"/>
  <c r="N495"/>
  <c r="N635"/>
  <c r="N922"/>
  <c r="P1737"/>
  <c r="O1737"/>
  <c r="O1765"/>
  <c r="N1779"/>
  <c r="P1786"/>
  <c r="O1786"/>
  <c r="O1793"/>
  <c r="O1877"/>
  <c r="N1891"/>
  <c r="O1933"/>
  <c r="O1947"/>
  <c r="N1961"/>
  <c r="O1996"/>
  <c r="N2010"/>
  <c r="O2045"/>
  <c r="N2052"/>
  <c r="N628"/>
  <c r="O1214"/>
  <c r="N1765"/>
  <c r="P1772"/>
  <c r="O1772"/>
  <c r="O1779"/>
  <c r="P1849"/>
  <c r="O1849"/>
  <c r="O1856"/>
  <c r="P1863"/>
  <c r="N1877"/>
  <c r="P1884"/>
  <c r="O1884"/>
  <c r="P1891"/>
  <c r="O1891"/>
  <c r="O1940"/>
  <c r="O1954"/>
  <c r="P1961"/>
  <c r="O1961"/>
  <c r="O1975"/>
  <c r="O1982"/>
  <c r="O1989"/>
  <c r="O2003"/>
  <c r="P2010"/>
  <c r="O2010"/>
  <c r="O2052"/>
  <c r="P2017"/>
  <c r="P2052"/>
  <c r="P2038"/>
  <c r="P2031"/>
  <c r="P2024"/>
  <c r="P1947"/>
  <c r="P1926"/>
  <c r="P1870"/>
  <c r="P1842"/>
  <c r="P1821"/>
  <c r="P1814"/>
  <c r="P1758"/>
  <c r="P1751"/>
  <c r="P1744"/>
  <c r="P2045"/>
  <c r="O2038"/>
  <c r="O2031"/>
  <c r="O2017"/>
  <c r="P2003"/>
  <c r="P1996"/>
  <c r="P1954"/>
  <c r="P1940"/>
  <c r="P1933"/>
  <c r="N1884"/>
  <c r="P1877"/>
  <c r="N1870"/>
  <c r="O1863"/>
  <c r="P1856"/>
  <c r="N1849"/>
  <c r="N1842"/>
  <c r="N1821"/>
  <c r="N1814"/>
  <c r="P1793"/>
  <c r="N1786"/>
  <c r="P1779"/>
  <c r="N1772"/>
  <c r="P1765"/>
  <c r="N1758"/>
  <c r="N1751"/>
  <c r="N1744"/>
  <c r="N1737"/>
  <c r="P208"/>
  <c r="P222"/>
  <c r="P236"/>
  <c r="P250"/>
  <c r="P264"/>
  <c r="P355"/>
  <c r="P369"/>
  <c r="N425"/>
  <c r="P453"/>
  <c r="P565"/>
  <c r="P614"/>
  <c r="P677"/>
  <c r="P887"/>
  <c r="P894"/>
  <c r="P908"/>
  <c r="P1020"/>
  <c r="P1041"/>
  <c r="N1468"/>
  <c r="O61"/>
  <c r="O75"/>
  <c r="O96"/>
  <c r="O110"/>
  <c r="O131"/>
  <c r="O145"/>
  <c r="O159"/>
  <c r="O173"/>
  <c r="O187"/>
  <c r="N376"/>
  <c r="N460"/>
  <c r="N474"/>
  <c r="O1228"/>
  <c r="P390"/>
  <c r="P411"/>
  <c r="P425"/>
  <c r="P432"/>
  <c r="N467"/>
  <c r="P733"/>
  <c r="P796"/>
  <c r="P831"/>
  <c r="N873"/>
  <c r="P1432"/>
  <c r="P1582"/>
  <c r="N82"/>
  <c r="N103"/>
  <c r="N117"/>
  <c r="N138"/>
  <c r="N152"/>
  <c r="N166"/>
  <c r="N180"/>
  <c r="N194"/>
  <c r="N215"/>
  <c r="N229"/>
  <c r="N243"/>
  <c r="N257"/>
  <c r="O222"/>
  <c r="O250"/>
  <c r="N334"/>
  <c r="J488"/>
  <c r="O488" s="1"/>
  <c r="P82"/>
  <c r="P103"/>
  <c r="P117"/>
  <c r="P138"/>
  <c r="P152"/>
  <c r="O208"/>
  <c r="O236"/>
  <c r="O264"/>
  <c r="P383"/>
  <c r="P404"/>
  <c r="P418"/>
  <c r="P439"/>
  <c r="N502"/>
  <c r="P621"/>
  <c r="P656"/>
  <c r="P740"/>
  <c r="P803"/>
  <c r="P859"/>
  <c r="P901"/>
  <c r="P915"/>
  <c r="P999"/>
  <c r="P1013"/>
  <c r="P1034"/>
  <c r="P1186"/>
  <c r="P1624"/>
  <c r="P1674"/>
  <c r="N75"/>
  <c r="N96"/>
  <c r="N110"/>
  <c r="N131"/>
  <c r="N145"/>
  <c r="N159"/>
  <c r="P166"/>
  <c r="O166"/>
  <c r="N173"/>
  <c r="O180"/>
  <c r="N187"/>
  <c r="P194"/>
  <c r="O194"/>
  <c r="O103"/>
  <c r="O117"/>
  <c r="K488"/>
  <c r="P488" s="1"/>
  <c r="I488"/>
  <c r="N488" s="1"/>
  <c r="M38"/>
  <c r="P61"/>
  <c r="P75"/>
  <c r="P110"/>
  <c r="P131"/>
  <c r="P145"/>
  <c r="P159"/>
  <c r="P173"/>
  <c r="N208"/>
  <c r="P215"/>
  <c r="O215"/>
  <c r="N222"/>
  <c r="O229"/>
  <c r="N236"/>
  <c r="P243"/>
  <c r="O243"/>
  <c r="N250"/>
  <c r="P257"/>
  <c r="O257"/>
  <c r="N264"/>
  <c r="O82"/>
  <c r="O138"/>
  <c r="O152"/>
  <c r="N278"/>
  <c r="N292"/>
  <c r="N299"/>
  <c r="N306"/>
  <c r="N327"/>
  <c r="N341"/>
  <c r="N348"/>
  <c r="N362"/>
  <c r="O369"/>
  <c r="O376"/>
  <c r="O383"/>
  <c r="O390"/>
  <c r="O404"/>
  <c r="O411"/>
  <c r="O418"/>
  <c r="O432"/>
  <c r="O439"/>
  <c r="N447"/>
  <c r="M446"/>
  <c r="P447"/>
  <c r="K446"/>
  <c r="P446" s="1"/>
  <c r="N551"/>
  <c r="O579"/>
  <c r="O656"/>
  <c r="O677"/>
  <c r="O894"/>
  <c r="O901"/>
  <c r="O908"/>
  <c r="O915"/>
  <c r="O922"/>
  <c r="P922"/>
  <c r="N950"/>
  <c r="O985"/>
  <c r="O1013"/>
  <c r="O1020"/>
  <c r="N1069"/>
  <c r="O1432"/>
  <c r="O1498"/>
  <c r="L38"/>
  <c r="P278"/>
  <c r="O278"/>
  <c r="P292"/>
  <c r="O292"/>
  <c r="P299"/>
  <c r="O299"/>
  <c r="P306"/>
  <c r="O306"/>
  <c r="P327"/>
  <c r="O327"/>
  <c r="O334"/>
  <c r="P341"/>
  <c r="O341"/>
  <c r="P348"/>
  <c r="N355"/>
  <c r="P362"/>
  <c r="N369"/>
  <c r="N383"/>
  <c r="N390"/>
  <c r="N404"/>
  <c r="O446"/>
  <c r="O453"/>
  <c r="O460"/>
  <c r="O467"/>
  <c r="O474"/>
  <c r="O495"/>
  <c r="O502"/>
  <c r="N509"/>
  <c r="O565"/>
  <c r="O614"/>
  <c r="O621"/>
  <c r="O628"/>
  <c r="O635"/>
  <c r="O642"/>
  <c r="O705"/>
  <c r="O726"/>
  <c r="O796"/>
  <c r="N810"/>
  <c r="O831"/>
  <c r="O859"/>
  <c r="O873"/>
  <c r="N957"/>
  <c r="N971"/>
  <c r="O1034"/>
  <c r="O1041"/>
  <c r="O1048"/>
  <c r="O1055"/>
  <c r="P1107"/>
  <c r="O1107"/>
  <c r="O1186"/>
  <c r="P1221"/>
  <c r="O1221"/>
  <c r="P1270"/>
  <c r="O1270"/>
  <c r="O1582"/>
  <c r="N411"/>
  <c r="N418"/>
  <c r="O509"/>
  <c r="P523"/>
  <c r="O523"/>
  <c r="P530"/>
  <c r="O530"/>
  <c r="P537"/>
  <c r="O537"/>
  <c r="P551"/>
  <c r="O551"/>
  <c r="N579"/>
  <c r="P593"/>
  <c r="O593"/>
  <c r="P600"/>
  <c r="O600"/>
  <c r="N656"/>
  <c r="P670"/>
  <c r="O670"/>
  <c r="P684"/>
  <c r="P691"/>
  <c r="P712"/>
  <c r="P726"/>
  <c r="P747"/>
  <c r="O747"/>
  <c r="P754"/>
  <c r="O754"/>
  <c r="P761"/>
  <c r="O761"/>
  <c r="P768"/>
  <c r="O768"/>
  <c r="P775"/>
  <c r="O775"/>
  <c r="P789"/>
  <c r="O810"/>
  <c r="N831"/>
  <c r="N859"/>
  <c r="P929"/>
  <c r="O929"/>
  <c r="P936"/>
  <c r="O936"/>
  <c r="P943"/>
  <c r="O943"/>
  <c r="O950"/>
  <c r="O957"/>
  <c r="O971"/>
  <c r="N985"/>
  <c r="P1006"/>
  <c r="N1055"/>
  <c r="P1062"/>
  <c r="O1062"/>
  <c r="P1069"/>
  <c r="O1069"/>
  <c r="N1107"/>
  <c r="O1235"/>
  <c r="O1242"/>
  <c r="O1249"/>
  <c r="O1461"/>
  <c r="O1468"/>
  <c r="N1681"/>
  <c r="N1186"/>
  <c r="P1214"/>
  <c r="P1345"/>
  <c r="O1345"/>
  <c r="P1352"/>
  <c r="O1352"/>
  <c r="N1498"/>
  <c r="O1540"/>
  <c r="O1547"/>
  <c r="N1674"/>
  <c r="O1681"/>
  <c r="P1681"/>
  <c r="N1624"/>
  <c r="O1624"/>
  <c r="N1582"/>
  <c r="N1554"/>
  <c r="N1547"/>
  <c r="N1540"/>
  <c r="P1498"/>
  <c r="P1468"/>
  <c r="N1461"/>
  <c r="N1418"/>
  <c r="N1411"/>
  <c r="N1352"/>
  <c r="N1345"/>
  <c r="P1249"/>
  <c r="P1235"/>
  <c r="N1062"/>
  <c r="P1055"/>
  <c r="N1048"/>
  <c r="N1041"/>
  <c r="N1034"/>
  <c r="N1020"/>
  <c r="N1013"/>
  <c r="N1006"/>
  <c r="O1006"/>
  <c r="O999"/>
  <c r="P985"/>
  <c r="P971"/>
  <c r="P957"/>
  <c r="P950"/>
  <c r="N943"/>
  <c r="N936"/>
  <c r="N929"/>
  <c r="N915"/>
  <c r="N908"/>
  <c r="N901"/>
  <c r="N894"/>
  <c r="P873"/>
  <c r="N803"/>
  <c r="P810"/>
  <c r="N796"/>
  <c r="O803"/>
  <c r="N789"/>
  <c r="O789"/>
  <c r="N775"/>
  <c r="N768"/>
  <c r="N761"/>
  <c r="N754"/>
  <c r="N747"/>
  <c r="N740"/>
  <c r="O740"/>
  <c r="O719"/>
  <c r="O712"/>
  <c r="P705"/>
  <c r="P698"/>
  <c r="O691"/>
  <c r="O684"/>
  <c r="P642"/>
  <c r="P635"/>
  <c r="P628"/>
  <c r="N621"/>
  <c r="N614"/>
  <c r="N600"/>
  <c r="N593"/>
  <c r="P579"/>
  <c r="N565"/>
  <c r="N537"/>
  <c r="N530"/>
  <c r="N523"/>
  <c r="P509"/>
  <c r="P502"/>
  <c r="P495"/>
  <c r="P474"/>
  <c r="P467"/>
  <c r="P460"/>
  <c r="N453"/>
  <c r="N446"/>
  <c r="N439"/>
  <c r="N432"/>
  <c r="O425"/>
  <c r="P376"/>
  <c r="O362"/>
  <c r="O355"/>
  <c r="O348"/>
  <c r="P334"/>
  <c r="J1836"/>
  <c r="K1836"/>
  <c r="L1836"/>
  <c r="M1836"/>
  <c r="J1837"/>
  <c r="J1725" s="1"/>
  <c r="K1837"/>
  <c r="K1725" s="1"/>
  <c r="J1838"/>
  <c r="J1726" s="1"/>
  <c r="K1838"/>
  <c r="K1726" s="1"/>
  <c r="J1839"/>
  <c r="J1727" s="1"/>
  <c r="K1839"/>
  <c r="K1727" s="1"/>
  <c r="J1807"/>
  <c r="K1807"/>
  <c r="L1807"/>
  <c r="O1807" s="1"/>
  <c r="M1807"/>
  <c r="I2072"/>
  <c r="I2071"/>
  <c r="P2188"/>
  <c r="P2186"/>
  <c r="J1920"/>
  <c r="N1920"/>
  <c r="P2039"/>
  <c r="O2039"/>
  <c r="N2039"/>
  <c r="O1990"/>
  <c r="N1990"/>
  <c r="P1934"/>
  <c r="O1934"/>
  <c r="I1807"/>
  <c r="L1837"/>
  <c r="L1725" s="1"/>
  <c r="M1837"/>
  <c r="M1725" s="1"/>
  <c r="L1838"/>
  <c r="L1726" s="1"/>
  <c r="M1838"/>
  <c r="M1726" s="1"/>
  <c r="L1839"/>
  <c r="L1727" s="1"/>
  <c r="M1839"/>
  <c r="M1727" s="1"/>
  <c r="I1837"/>
  <c r="I1725" s="1"/>
  <c r="I1838"/>
  <c r="I1726" s="1"/>
  <c r="I1839"/>
  <c r="I1727" s="1"/>
  <c r="I1836"/>
  <c r="I1835" s="1"/>
  <c r="P1822"/>
  <c r="O1822"/>
  <c r="N1822"/>
  <c r="L1731"/>
  <c r="L1724" s="1"/>
  <c r="M1731"/>
  <c r="J1731"/>
  <c r="J1724" s="1"/>
  <c r="K1731"/>
  <c r="I1731"/>
  <c r="P1787"/>
  <c r="O1787"/>
  <c r="N1787"/>
  <c r="I1660"/>
  <c r="P1625"/>
  <c r="O1625"/>
  <c r="M1621"/>
  <c r="L1621"/>
  <c r="K1621"/>
  <c r="J1621"/>
  <c r="I1621"/>
  <c r="M1620"/>
  <c r="L1620"/>
  <c r="K1620"/>
  <c r="J1620"/>
  <c r="I1620"/>
  <c r="M1619"/>
  <c r="L1619"/>
  <c r="K1619"/>
  <c r="J1619"/>
  <c r="I1619"/>
  <c r="M1618"/>
  <c r="L1618"/>
  <c r="K1617"/>
  <c r="J1618"/>
  <c r="J1617" s="1"/>
  <c r="I1618"/>
  <c r="I1617" s="1"/>
  <c r="J1535"/>
  <c r="K1535"/>
  <c r="L1535"/>
  <c r="M1535"/>
  <c r="J1536"/>
  <c r="K1536"/>
  <c r="L1536"/>
  <c r="M1536"/>
  <c r="J1537"/>
  <c r="K1537"/>
  <c r="L1537"/>
  <c r="M1537"/>
  <c r="I1535"/>
  <c r="I1536"/>
  <c r="I1537"/>
  <c r="I1491"/>
  <c r="K1404"/>
  <c r="L1404"/>
  <c r="M1404"/>
  <c r="I1404"/>
  <c r="J993"/>
  <c r="J992" s="1"/>
  <c r="K993"/>
  <c r="K992" s="1"/>
  <c r="L993"/>
  <c r="L992" s="1"/>
  <c r="M993"/>
  <c r="M992" s="1"/>
  <c r="I993"/>
  <c r="I992" s="1"/>
  <c r="P1014"/>
  <c r="O1014"/>
  <c r="N1014"/>
  <c r="O1021"/>
  <c r="P1021"/>
  <c r="J881"/>
  <c r="J880" s="1"/>
  <c r="K881"/>
  <c r="K880" s="1"/>
  <c r="L881"/>
  <c r="L880" s="1"/>
  <c r="M881"/>
  <c r="I881"/>
  <c r="I880" s="1"/>
  <c r="P958"/>
  <c r="O958"/>
  <c r="J783"/>
  <c r="J782" s="1"/>
  <c r="K783"/>
  <c r="K782" s="1"/>
  <c r="L783"/>
  <c r="L782" s="1"/>
  <c r="M783"/>
  <c r="M782" s="1"/>
  <c r="I783"/>
  <c r="I782" s="1"/>
  <c r="J587"/>
  <c r="J586" s="1"/>
  <c r="K587"/>
  <c r="K586" s="1"/>
  <c r="L587"/>
  <c r="L586" s="1"/>
  <c r="M587"/>
  <c r="M586" s="1"/>
  <c r="I587"/>
  <c r="I586" s="1"/>
  <c r="J608"/>
  <c r="J607" s="1"/>
  <c r="K607"/>
  <c r="L608"/>
  <c r="L607" s="1"/>
  <c r="O607" s="1"/>
  <c r="M608"/>
  <c r="M607" s="1"/>
  <c r="I608"/>
  <c r="I607" s="1"/>
  <c r="P636"/>
  <c r="O636"/>
  <c r="N636"/>
  <c r="P601"/>
  <c r="O601"/>
  <c r="J573"/>
  <c r="J572" s="1"/>
  <c r="K572"/>
  <c r="L573"/>
  <c r="L572" s="1"/>
  <c r="M573"/>
  <c r="M572" s="1"/>
  <c r="I573"/>
  <c r="I572" s="1"/>
  <c r="J559"/>
  <c r="J558" s="1"/>
  <c r="K559"/>
  <c r="K558" s="1"/>
  <c r="L559"/>
  <c r="L558" s="1"/>
  <c r="O558" s="1"/>
  <c r="M559"/>
  <c r="M558" s="1"/>
  <c r="I559"/>
  <c r="I558" s="1"/>
  <c r="P1404" l="1"/>
  <c r="M1318"/>
  <c r="M1309" s="1"/>
  <c r="M1317"/>
  <c r="M1308" s="1"/>
  <c r="M1307"/>
  <c r="L1617"/>
  <c r="K1730"/>
  <c r="K1724"/>
  <c r="M1730"/>
  <c r="M1724"/>
  <c r="L1318"/>
  <c r="L1309" s="1"/>
  <c r="L1317"/>
  <c r="L1308" s="1"/>
  <c r="L1307"/>
  <c r="M1617"/>
  <c r="M1306"/>
  <c r="I1730"/>
  <c r="I1724"/>
  <c r="L1306"/>
  <c r="I1533"/>
  <c r="P1839"/>
  <c r="N1839"/>
  <c r="O1839"/>
  <c r="P1838"/>
  <c r="O1838"/>
  <c r="N1838"/>
  <c r="N2073"/>
  <c r="N1730"/>
  <c r="P1807"/>
  <c r="J1404"/>
  <c r="O1404" s="1"/>
  <c r="J1730"/>
  <c r="L1730"/>
  <c r="O572"/>
  <c r="N1807"/>
  <c r="M1835"/>
  <c r="N1835" s="1"/>
  <c r="K1835"/>
  <c r="I2045"/>
  <c r="P1730"/>
  <c r="L1835"/>
  <c r="J1835"/>
  <c r="K1660"/>
  <c r="P1660" s="1"/>
  <c r="N992"/>
  <c r="P558"/>
  <c r="N607"/>
  <c r="N586"/>
  <c r="N782"/>
  <c r="P992"/>
  <c r="N1404"/>
  <c r="P586"/>
  <c r="O586"/>
  <c r="N881"/>
  <c r="M880"/>
  <c r="N880" s="1"/>
  <c r="J1491"/>
  <c r="L1491"/>
  <c r="L1533"/>
  <c r="J1533"/>
  <c r="O1617"/>
  <c r="O1661"/>
  <c r="J1660"/>
  <c r="O1660" s="1"/>
  <c r="N1662"/>
  <c r="N1664"/>
  <c r="P572"/>
  <c r="O992"/>
  <c r="N558"/>
  <c r="N572"/>
  <c r="P782"/>
  <c r="O782"/>
  <c r="P880"/>
  <c r="O880"/>
  <c r="K1491"/>
  <c r="M1491"/>
  <c r="N1491" s="1"/>
  <c r="M1533"/>
  <c r="N1533" s="1"/>
  <c r="K1533"/>
  <c r="N1617"/>
  <c r="N1661"/>
  <c r="M1660"/>
  <c r="N1660" s="1"/>
  <c r="N1663"/>
  <c r="P607"/>
  <c r="P1617"/>
  <c r="N2185"/>
  <c r="O2186"/>
  <c r="O2188"/>
  <c r="P1661"/>
  <c r="P1618"/>
  <c r="O1618"/>
  <c r="M517"/>
  <c r="M518"/>
  <c r="M519"/>
  <c r="M520"/>
  <c r="L517"/>
  <c r="L518"/>
  <c r="L519"/>
  <c r="L520"/>
  <c r="K517"/>
  <c r="K518"/>
  <c r="K519"/>
  <c r="K520"/>
  <c r="J517"/>
  <c r="J518"/>
  <c r="J519"/>
  <c r="J520"/>
  <c r="I518"/>
  <c r="I519"/>
  <c r="I520"/>
  <c r="I517"/>
  <c r="I516" s="1"/>
  <c r="J398"/>
  <c r="L398"/>
  <c r="M398"/>
  <c r="J399"/>
  <c r="K399"/>
  <c r="L399"/>
  <c r="M399"/>
  <c r="J400"/>
  <c r="K400"/>
  <c r="L400"/>
  <c r="M400"/>
  <c r="J401"/>
  <c r="K401"/>
  <c r="L401"/>
  <c r="M401"/>
  <c r="I399"/>
  <c r="I400"/>
  <c r="I401"/>
  <c r="I398"/>
  <c r="I397" s="1"/>
  <c r="P440"/>
  <c r="O440"/>
  <c r="P433"/>
  <c r="O433"/>
  <c r="P426"/>
  <c r="O426"/>
  <c r="N426"/>
  <c r="P419"/>
  <c r="O419"/>
  <c r="P412"/>
  <c r="O412"/>
  <c r="I322"/>
  <c r="J322"/>
  <c r="K322"/>
  <c r="L322"/>
  <c r="M322"/>
  <c r="I323"/>
  <c r="J323"/>
  <c r="K323"/>
  <c r="L323"/>
  <c r="M323"/>
  <c r="I324"/>
  <c r="J324"/>
  <c r="K324"/>
  <c r="L324"/>
  <c r="M324"/>
  <c r="J321"/>
  <c r="K321"/>
  <c r="L321"/>
  <c r="M321"/>
  <c r="I325"/>
  <c r="I326"/>
  <c r="I321"/>
  <c r="P391"/>
  <c r="O391"/>
  <c r="N391"/>
  <c r="P384"/>
  <c r="O384"/>
  <c r="N384"/>
  <c r="P377"/>
  <c r="O377"/>
  <c r="N377"/>
  <c r="P370"/>
  <c r="O370"/>
  <c r="N370"/>
  <c r="P363"/>
  <c r="O363"/>
  <c r="N363"/>
  <c r="P356"/>
  <c r="O356"/>
  <c r="N356"/>
  <c r="P349"/>
  <c r="O349"/>
  <c r="J287"/>
  <c r="K287"/>
  <c r="K273" s="1"/>
  <c r="L287"/>
  <c r="M287"/>
  <c r="J288"/>
  <c r="K288"/>
  <c r="L288"/>
  <c r="M288"/>
  <c r="J289"/>
  <c r="K289"/>
  <c r="L289"/>
  <c r="M289"/>
  <c r="I287"/>
  <c r="I288"/>
  <c r="I289"/>
  <c r="I285"/>
  <c r="I59"/>
  <c r="N59" s="1"/>
  <c r="I60"/>
  <c r="J69"/>
  <c r="K69"/>
  <c r="L69"/>
  <c r="M69"/>
  <c r="J68"/>
  <c r="K68"/>
  <c r="I69"/>
  <c r="I68" s="1"/>
  <c r="J124"/>
  <c r="K124"/>
  <c r="I125"/>
  <c r="I124" s="1"/>
  <c r="J202"/>
  <c r="I202"/>
  <c r="P1187"/>
  <c r="K665"/>
  <c r="M871"/>
  <c r="M546"/>
  <c r="M547"/>
  <c r="M548"/>
  <c r="M549"/>
  <c r="M550"/>
  <c r="L546"/>
  <c r="L547"/>
  <c r="L548"/>
  <c r="M2071"/>
  <c r="M2072"/>
  <c r="J2067"/>
  <c r="J32" s="1"/>
  <c r="K2067"/>
  <c r="K32" s="1"/>
  <c r="L2067"/>
  <c r="M2067"/>
  <c r="J2068"/>
  <c r="K2068"/>
  <c r="L2068"/>
  <c r="M2068"/>
  <c r="J2069"/>
  <c r="K2069"/>
  <c r="L2069"/>
  <c r="M2069"/>
  <c r="J2070"/>
  <c r="K2070"/>
  <c r="L2070"/>
  <c r="M2070"/>
  <c r="I2068"/>
  <c r="I2069"/>
  <c r="I2070"/>
  <c r="I2067"/>
  <c r="I2066" s="1"/>
  <c r="J1921"/>
  <c r="K1921"/>
  <c r="L1921"/>
  <c r="M1921"/>
  <c r="J1922"/>
  <c r="J1919" s="1"/>
  <c r="K1922"/>
  <c r="K1919" s="1"/>
  <c r="L1922"/>
  <c r="L1919" s="1"/>
  <c r="M1922"/>
  <c r="J1923"/>
  <c r="K1923"/>
  <c r="L1923"/>
  <c r="M1923"/>
  <c r="M1728"/>
  <c r="M1729"/>
  <c r="P1773"/>
  <c r="O1773"/>
  <c r="N1773"/>
  <c r="J1310"/>
  <c r="K1310"/>
  <c r="J1311"/>
  <c r="K1311"/>
  <c r="P1499"/>
  <c r="O1499"/>
  <c r="J1576"/>
  <c r="K1576"/>
  <c r="J1577"/>
  <c r="O1577" s="1"/>
  <c r="K1577"/>
  <c r="P1577" s="1"/>
  <c r="J1578"/>
  <c r="O1578" s="1"/>
  <c r="K1578"/>
  <c r="P1578" s="1"/>
  <c r="J1579"/>
  <c r="O1579" s="1"/>
  <c r="K1579"/>
  <c r="P1579" s="1"/>
  <c r="I1577"/>
  <c r="I1578"/>
  <c r="I1317" s="1"/>
  <c r="I1579"/>
  <c r="I1576"/>
  <c r="J1589"/>
  <c r="K1589"/>
  <c r="I1589"/>
  <c r="I1312"/>
  <c r="J1208"/>
  <c r="K1208"/>
  <c r="L1257"/>
  <c r="L1256" s="1"/>
  <c r="M1257"/>
  <c r="I1257"/>
  <c r="I1256" s="1"/>
  <c r="I1209"/>
  <c r="J1209"/>
  <c r="K1209"/>
  <c r="L1209"/>
  <c r="M1209"/>
  <c r="I1210"/>
  <c r="J1210"/>
  <c r="K1210"/>
  <c r="L1210"/>
  <c r="M1210"/>
  <c r="I1211"/>
  <c r="J1211"/>
  <c r="K1211"/>
  <c r="L1211"/>
  <c r="M1211"/>
  <c r="L1208"/>
  <c r="M1208"/>
  <c r="I1208"/>
  <c r="J1027"/>
  <c r="K1027"/>
  <c r="L1027"/>
  <c r="I1027"/>
  <c r="J979"/>
  <c r="J978" s="1"/>
  <c r="K978"/>
  <c r="L979"/>
  <c r="L978" s="1"/>
  <c r="M979"/>
  <c r="M978" s="1"/>
  <c r="I979"/>
  <c r="I978" s="1"/>
  <c r="J965"/>
  <c r="J964" s="1"/>
  <c r="K964"/>
  <c r="L965"/>
  <c r="L964" s="1"/>
  <c r="M965"/>
  <c r="M964" s="1"/>
  <c r="I965"/>
  <c r="I964" s="1"/>
  <c r="P951"/>
  <c r="O951"/>
  <c r="N951"/>
  <c r="L868"/>
  <c r="M868"/>
  <c r="L869"/>
  <c r="M869"/>
  <c r="L870"/>
  <c r="M870"/>
  <c r="M872"/>
  <c r="M829"/>
  <c r="M830"/>
  <c r="L826"/>
  <c r="M826"/>
  <c r="L827"/>
  <c r="M827"/>
  <c r="L828"/>
  <c r="M828"/>
  <c r="J825"/>
  <c r="J824" s="1"/>
  <c r="K825"/>
  <c r="K824" s="1"/>
  <c r="L825"/>
  <c r="L824" s="1"/>
  <c r="M825"/>
  <c r="J664"/>
  <c r="K664"/>
  <c r="L664"/>
  <c r="M664"/>
  <c r="J665"/>
  <c r="L665"/>
  <c r="M665"/>
  <c r="J666"/>
  <c r="K666"/>
  <c r="L666"/>
  <c r="M666"/>
  <c r="J667"/>
  <c r="K667"/>
  <c r="L667"/>
  <c r="M667"/>
  <c r="I665"/>
  <c r="I666"/>
  <c r="I667"/>
  <c r="I664"/>
  <c r="O504"/>
  <c r="P504"/>
  <c r="O497"/>
  <c r="P497"/>
  <c r="O498"/>
  <c r="P498"/>
  <c r="O499"/>
  <c r="P499"/>
  <c r="O1730" l="1"/>
  <c r="J1318"/>
  <c r="I1318"/>
  <c r="I1309" s="1"/>
  <c r="K1317"/>
  <c r="I1575"/>
  <c r="I1314"/>
  <c r="I1308"/>
  <c r="K1314"/>
  <c r="P1533"/>
  <c r="J1317"/>
  <c r="J1314" s="1"/>
  <c r="I1307"/>
  <c r="K1318"/>
  <c r="L1314"/>
  <c r="M1314"/>
  <c r="K1306"/>
  <c r="P1315"/>
  <c r="J1306"/>
  <c r="O1315"/>
  <c r="N1208"/>
  <c r="M1207"/>
  <c r="P2068"/>
  <c r="O2068"/>
  <c r="K1307"/>
  <c r="K1309"/>
  <c r="I1306"/>
  <c r="J1308"/>
  <c r="M1027"/>
  <c r="N1028"/>
  <c r="P2070"/>
  <c r="O2070"/>
  <c r="K1308"/>
  <c r="J1307"/>
  <c r="J1309"/>
  <c r="O1835"/>
  <c r="M2066"/>
  <c r="N2066" s="1"/>
  <c r="N2067"/>
  <c r="O1919"/>
  <c r="N2070"/>
  <c r="N2069"/>
  <c r="N2068"/>
  <c r="K2066"/>
  <c r="P1919"/>
  <c r="J2066"/>
  <c r="L2066"/>
  <c r="P1835"/>
  <c r="N667"/>
  <c r="N665"/>
  <c r="J663"/>
  <c r="N964"/>
  <c r="N1027"/>
  <c r="L1207"/>
  <c r="J1207"/>
  <c r="N1579"/>
  <c r="N1577"/>
  <c r="I320"/>
  <c r="L320"/>
  <c r="J320"/>
  <c r="N519"/>
  <c r="N666"/>
  <c r="P664"/>
  <c r="L663"/>
  <c r="O664"/>
  <c r="P824"/>
  <c r="O824"/>
  <c r="P978"/>
  <c r="O978"/>
  <c r="L1589"/>
  <c r="N1578"/>
  <c r="N1576"/>
  <c r="M1575"/>
  <c r="N1575" s="1"/>
  <c r="K1575"/>
  <c r="P1337"/>
  <c r="O1337"/>
  <c r="O69"/>
  <c r="P69"/>
  <c r="L285"/>
  <c r="J285"/>
  <c r="L397"/>
  <c r="J397"/>
  <c r="J516"/>
  <c r="K516"/>
  <c r="L516"/>
  <c r="M516"/>
  <c r="N516" s="1"/>
  <c r="N517"/>
  <c r="O1491"/>
  <c r="P1491"/>
  <c r="P667"/>
  <c r="O667"/>
  <c r="P666"/>
  <c r="O666"/>
  <c r="P665"/>
  <c r="O665"/>
  <c r="N664"/>
  <c r="M663"/>
  <c r="K663"/>
  <c r="M824"/>
  <c r="O964"/>
  <c r="P964"/>
  <c r="N978"/>
  <c r="P1027"/>
  <c r="O1027"/>
  <c r="K1207"/>
  <c r="M1589"/>
  <c r="L1575"/>
  <c r="J1575"/>
  <c r="N1338"/>
  <c r="N1337"/>
  <c r="N69"/>
  <c r="N286"/>
  <c r="M285"/>
  <c r="N285" s="1"/>
  <c r="K285"/>
  <c r="M320"/>
  <c r="K320"/>
  <c r="P320" s="1"/>
  <c r="M397"/>
  <c r="N397" s="1"/>
  <c r="K397"/>
  <c r="N520"/>
  <c r="N518"/>
  <c r="O1533"/>
  <c r="M57"/>
  <c r="M68"/>
  <c r="N68" s="1"/>
  <c r="M56"/>
  <c r="L58"/>
  <c r="L57"/>
  <c r="L68"/>
  <c r="L56"/>
  <c r="M60"/>
  <c r="M58"/>
  <c r="I58"/>
  <c r="J58"/>
  <c r="O58"/>
  <c r="J201"/>
  <c r="O57"/>
  <c r="I201"/>
  <c r="K58"/>
  <c r="P58"/>
  <c r="K201"/>
  <c r="P57"/>
  <c r="J867"/>
  <c r="J866" s="1"/>
  <c r="M867"/>
  <c r="M866" s="1"/>
  <c r="K867"/>
  <c r="K866" s="1"/>
  <c r="L867"/>
  <c r="L866" s="1"/>
  <c r="M545"/>
  <c r="K545"/>
  <c r="K544" s="1"/>
  <c r="I57"/>
  <c r="K57"/>
  <c r="K56"/>
  <c r="I56"/>
  <c r="J57"/>
  <c r="J56"/>
  <c r="L545"/>
  <c r="J545"/>
  <c r="J544" s="1"/>
  <c r="N60" l="1"/>
  <c r="O1207"/>
  <c r="P2066"/>
  <c r="O2066"/>
  <c r="O320"/>
  <c r="N1317"/>
  <c r="N1318"/>
  <c r="N320"/>
  <c r="P1207"/>
  <c r="N1316"/>
  <c r="P68"/>
  <c r="O68"/>
  <c r="P1575"/>
  <c r="O1575"/>
  <c r="P545"/>
  <c r="O545"/>
  <c r="L544"/>
  <c r="O866"/>
  <c r="P866"/>
  <c r="N1315"/>
  <c r="M544"/>
  <c r="P516"/>
  <c r="O516"/>
  <c r="P397"/>
  <c r="O397"/>
  <c r="P285"/>
  <c r="O285"/>
  <c r="P663"/>
  <c r="O663"/>
  <c r="O525"/>
  <c r="P525"/>
  <c r="O526"/>
  <c r="P526"/>
  <c r="O527"/>
  <c r="P527"/>
  <c r="O539"/>
  <c r="P539"/>
  <c r="O540"/>
  <c r="P540"/>
  <c r="O541"/>
  <c r="P541"/>
  <c r="O532"/>
  <c r="P532"/>
  <c r="O533"/>
  <c r="P533"/>
  <c r="O534"/>
  <c r="P534"/>
  <c r="M277"/>
  <c r="M276"/>
  <c r="J274"/>
  <c r="I275"/>
  <c r="O506"/>
  <c r="P506"/>
  <c r="P505"/>
  <c r="O505"/>
  <c r="P468"/>
  <c r="O468"/>
  <c r="N125"/>
  <c r="M201" l="1"/>
  <c r="N201" s="1"/>
  <c r="N202"/>
  <c r="P1314"/>
  <c r="O1314"/>
  <c r="O125"/>
  <c r="P125"/>
  <c r="O202"/>
  <c r="P202"/>
  <c r="L201"/>
  <c r="P544"/>
  <c r="O544"/>
  <c r="N733"/>
  <c r="M124"/>
  <c r="N124" s="1"/>
  <c r="L124"/>
  <c r="J275"/>
  <c r="J273"/>
  <c r="K275"/>
  <c r="J272"/>
  <c r="M274"/>
  <c r="L274"/>
  <c r="K274"/>
  <c r="M275"/>
  <c r="L275"/>
  <c r="L272"/>
  <c r="M272"/>
  <c r="M273"/>
  <c r="L273"/>
  <c r="I274"/>
  <c r="I272"/>
  <c r="I273"/>
  <c r="O518"/>
  <c r="P518"/>
  <c r="P519"/>
  <c r="O519"/>
  <c r="O520"/>
  <c r="P520"/>
  <c r="K272"/>
  <c r="K271" s="1"/>
  <c r="J271" l="1"/>
  <c r="N273"/>
  <c r="N275"/>
  <c r="O274"/>
  <c r="P274"/>
  <c r="P124"/>
  <c r="O124"/>
  <c r="P273"/>
  <c r="O273"/>
  <c r="P275"/>
  <c r="O275"/>
  <c r="N274"/>
  <c r="P201"/>
  <c r="O201"/>
  <c r="I1214"/>
  <c r="I1207"/>
  <c r="N726"/>
  <c r="O272"/>
  <c r="P272"/>
  <c r="L271"/>
  <c r="M271"/>
  <c r="N272"/>
  <c r="J90"/>
  <c r="K90"/>
  <c r="L90"/>
  <c r="M90"/>
  <c r="I90"/>
  <c r="J89" l="1"/>
  <c r="J55"/>
  <c r="I55"/>
  <c r="I89"/>
  <c r="L55"/>
  <c r="O90"/>
  <c r="P90"/>
  <c r="L89"/>
  <c r="M55"/>
  <c r="N55" s="1"/>
  <c r="M89"/>
  <c r="N89" s="1"/>
  <c r="N90"/>
  <c r="N719"/>
  <c r="O271"/>
  <c r="P271"/>
  <c r="K55"/>
  <c r="K89"/>
  <c r="M54"/>
  <c r="I825"/>
  <c r="N1727"/>
  <c r="K1723"/>
  <c r="J1723"/>
  <c r="I1728"/>
  <c r="I1729"/>
  <c r="N1724"/>
  <c r="P1969"/>
  <c r="O1969"/>
  <c r="N1969"/>
  <c r="N1968" s="1"/>
  <c r="M1968"/>
  <c r="L1968"/>
  <c r="I1968"/>
  <c r="P1878"/>
  <c r="O1878"/>
  <c r="N1878"/>
  <c r="P1871"/>
  <c r="O1871"/>
  <c r="N1871"/>
  <c r="P1864"/>
  <c r="O1864"/>
  <c r="N1864"/>
  <c r="P1857"/>
  <c r="O1857"/>
  <c r="N1857"/>
  <c r="P1850"/>
  <c r="O1850"/>
  <c r="N1850"/>
  <c r="P1843"/>
  <c r="O1843"/>
  <c r="N1843"/>
  <c r="P1836"/>
  <c r="O1836"/>
  <c r="N1836"/>
  <c r="P1815"/>
  <c r="O1815"/>
  <c r="N1815"/>
  <c r="P1808"/>
  <c r="O1808"/>
  <c r="N1808"/>
  <c r="P1794"/>
  <c r="O1794"/>
  <c r="N1794"/>
  <c r="P1780"/>
  <c r="O1780"/>
  <c r="N1780"/>
  <c r="P1766"/>
  <c r="O1766"/>
  <c r="N1766"/>
  <c r="P1759"/>
  <c r="O1759"/>
  <c r="N1759"/>
  <c r="P1752"/>
  <c r="O1752"/>
  <c r="N1752"/>
  <c r="P1745"/>
  <c r="O1745"/>
  <c r="N1745"/>
  <c r="P1738"/>
  <c r="O1738"/>
  <c r="N1738"/>
  <c r="P1731"/>
  <c r="O1731"/>
  <c r="N1731"/>
  <c r="L1312"/>
  <c r="L30" s="1"/>
  <c r="M1312"/>
  <c r="M30" s="1"/>
  <c r="O1316"/>
  <c r="P1316"/>
  <c r="P1727" l="1"/>
  <c r="O1727"/>
  <c r="L1723"/>
  <c r="O1723" s="1"/>
  <c r="P1726"/>
  <c r="O1726"/>
  <c r="J54"/>
  <c r="N1726"/>
  <c r="K54"/>
  <c r="L54"/>
  <c r="M1723"/>
  <c r="P1723"/>
  <c r="I1723"/>
  <c r="N1723" s="1"/>
  <c r="L46"/>
  <c r="P54"/>
  <c r="O54"/>
  <c r="P89"/>
  <c r="O89"/>
  <c r="N1308"/>
  <c r="N1309"/>
  <c r="K1305"/>
  <c r="M46"/>
  <c r="N825"/>
  <c r="O55"/>
  <c r="P55"/>
  <c r="N712"/>
  <c r="I668"/>
  <c r="M1320"/>
  <c r="I1311"/>
  <c r="I1310"/>
  <c r="L1305"/>
  <c r="J1305"/>
  <c r="P1583"/>
  <c r="O1583"/>
  <c r="N1583"/>
  <c r="P1576"/>
  <c r="O1576"/>
  <c r="N1555"/>
  <c r="N1548"/>
  <c r="O1541"/>
  <c r="N1541"/>
  <c r="O1534"/>
  <c r="N1534"/>
  <c r="P1492"/>
  <c r="O1492"/>
  <c r="P1469"/>
  <c r="O1469"/>
  <c r="N1469"/>
  <c r="N1462"/>
  <c r="N1419"/>
  <c r="N1412"/>
  <c r="N1405"/>
  <c r="N1353"/>
  <c r="O1346"/>
  <c r="N1346"/>
  <c r="O1338"/>
  <c r="I1194"/>
  <c r="I1200"/>
  <c r="L1200"/>
  <c r="M1200"/>
  <c r="N1201"/>
  <c r="O1201"/>
  <c r="P1201"/>
  <c r="N1205"/>
  <c r="N1206"/>
  <c r="O1208"/>
  <c r="O1215"/>
  <c r="P1215"/>
  <c r="O1222"/>
  <c r="P1222"/>
  <c r="O1229"/>
  <c r="O1236"/>
  <c r="P1236"/>
  <c r="N1243"/>
  <c r="O1243"/>
  <c r="O1250"/>
  <c r="P1250"/>
  <c r="N1257"/>
  <c r="J1257"/>
  <c r="J1256" s="1"/>
  <c r="O1256" s="1"/>
  <c r="K1257"/>
  <c r="K1256" s="1"/>
  <c r="P1256" s="1"/>
  <c r="O1264"/>
  <c r="N1264"/>
  <c r="I1265"/>
  <c r="J1265"/>
  <c r="K1265"/>
  <c r="L1265"/>
  <c r="M1265"/>
  <c r="I1266"/>
  <c r="I1263" s="1"/>
  <c r="J1266"/>
  <c r="J1263" s="1"/>
  <c r="K1266"/>
  <c r="K1263" s="1"/>
  <c r="L1266"/>
  <c r="L1263" s="1"/>
  <c r="M1266"/>
  <c r="I1267"/>
  <c r="J1267"/>
  <c r="K1267"/>
  <c r="L1267"/>
  <c r="M1267"/>
  <c r="N1271"/>
  <c r="O1271"/>
  <c r="P1271"/>
  <c r="I1285"/>
  <c r="J1285"/>
  <c r="K1285"/>
  <c r="L1285"/>
  <c r="M1285"/>
  <c r="I1286"/>
  <c r="J1286"/>
  <c r="K1286"/>
  <c r="L1286"/>
  <c r="M1286"/>
  <c r="I1287"/>
  <c r="J1287"/>
  <c r="K1287"/>
  <c r="L1287"/>
  <c r="M1287"/>
  <c r="I1288"/>
  <c r="J1288"/>
  <c r="K1288"/>
  <c r="L1288"/>
  <c r="M1288"/>
  <c r="I1289"/>
  <c r="L1289"/>
  <c r="M1289"/>
  <c r="I1290"/>
  <c r="L1290"/>
  <c r="M1290"/>
  <c r="I1291"/>
  <c r="J1291"/>
  <c r="K1291"/>
  <c r="L1291"/>
  <c r="M1291"/>
  <c r="O1291"/>
  <c r="P1291"/>
  <c r="I1298"/>
  <c r="J1298"/>
  <c r="K1298"/>
  <c r="L1298"/>
  <c r="M1298"/>
  <c r="O1298"/>
  <c r="P1298"/>
  <c r="I868"/>
  <c r="I869"/>
  <c r="I870"/>
  <c r="I871"/>
  <c r="I872"/>
  <c r="N872" s="1"/>
  <c r="I867"/>
  <c r="N867" s="1"/>
  <c r="I826"/>
  <c r="I827"/>
  <c r="I828"/>
  <c r="I829"/>
  <c r="N829" s="1"/>
  <c r="I830"/>
  <c r="N830" s="1"/>
  <c r="I852"/>
  <c r="J650"/>
  <c r="K650"/>
  <c r="L650"/>
  <c r="M650"/>
  <c r="J651"/>
  <c r="K651"/>
  <c r="L651"/>
  <c r="M651"/>
  <c r="J652"/>
  <c r="K652"/>
  <c r="L652"/>
  <c r="M652"/>
  <c r="J653"/>
  <c r="K653"/>
  <c r="L653"/>
  <c r="M653"/>
  <c r="M654"/>
  <c r="M28" s="1"/>
  <c r="M655"/>
  <c r="M29" s="1"/>
  <c r="I651"/>
  <c r="I652"/>
  <c r="I653"/>
  <c r="I650"/>
  <c r="I550"/>
  <c r="N550" s="1"/>
  <c r="I546"/>
  <c r="I547"/>
  <c r="I548"/>
  <c r="I549"/>
  <c r="I545"/>
  <c r="N545" s="1"/>
  <c r="I276"/>
  <c r="I277"/>
  <c r="N277" s="1"/>
  <c r="P1070"/>
  <c r="O1070"/>
  <c r="P1063"/>
  <c r="O1063"/>
  <c r="P1056"/>
  <c r="O1056"/>
  <c r="O1049"/>
  <c r="N1049"/>
  <c r="P1042"/>
  <c r="O1042"/>
  <c r="N1042"/>
  <c r="P1035"/>
  <c r="O1035"/>
  <c r="N1035"/>
  <c r="P1028"/>
  <c r="O1028"/>
  <c r="P1007"/>
  <c r="O1007"/>
  <c r="N1007"/>
  <c r="P1000"/>
  <c r="O1000"/>
  <c r="N1000"/>
  <c r="P993"/>
  <c r="O993"/>
  <c r="N993"/>
  <c r="P986"/>
  <c r="O986"/>
  <c r="P979"/>
  <c r="O979"/>
  <c r="N979"/>
  <c r="P972"/>
  <c r="O972"/>
  <c r="N972"/>
  <c r="P965"/>
  <c r="O965"/>
  <c r="N965"/>
  <c r="P944"/>
  <c r="O944"/>
  <c r="N944"/>
  <c r="P937"/>
  <c r="O937"/>
  <c r="N937"/>
  <c r="P930"/>
  <c r="O930"/>
  <c r="N930"/>
  <c r="P923"/>
  <c r="O923"/>
  <c r="N923"/>
  <c r="P916"/>
  <c r="O916"/>
  <c r="P909"/>
  <c r="O909"/>
  <c r="P902"/>
  <c r="O902"/>
  <c r="P895"/>
  <c r="O895"/>
  <c r="N895"/>
  <c r="P888"/>
  <c r="O888"/>
  <c r="N888"/>
  <c r="P881"/>
  <c r="O881"/>
  <c r="P874"/>
  <c r="O874"/>
  <c r="P867"/>
  <c r="O867"/>
  <c r="P860"/>
  <c r="O860"/>
  <c r="I845"/>
  <c r="I838"/>
  <c r="P832"/>
  <c r="O832"/>
  <c r="I824" l="1"/>
  <c r="N824" s="1"/>
  <c r="P653"/>
  <c r="O653"/>
  <c r="O652"/>
  <c r="P652"/>
  <c r="P651"/>
  <c r="O651"/>
  <c r="O650"/>
  <c r="P650"/>
  <c r="L649"/>
  <c r="J649"/>
  <c r="P1263"/>
  <c r="O1263"/>
  <c r="P1305"/>
  <c r="O1305"/>
  <c r="N653"/>
  <c r="N652"/>
  <c r="N651"/>
  <c r="N650"/>
  <c r="K649"/>
  <c r="N871"/>
  <c r="I866"/>
  <c r="N866" s="1"/>
  <c r="M649"/>
  <c r="N705"/>
  <c r="I654"/>
  <c r="N549"/>
  <c r="I544"/>
  <c r="N544" s="1"/>
  <c r="N276"/>
  <c r="I271"/>
  <c r="N271" s="1"/>
  <c r="O1257"/>
  <c r="J1194"/>
  <c r="P1257"/>
  <c r="K1194"/>
  <c r="M1319"/>
  <c r="N1314" s="1"/>
  <c r="M1311"/>
  <c r="M1220" s="1"/>
  <c r="M1199" s="1"/>
  <c r="N1200"/>
  <c r="O825"/>
  <c r="O1317"/>
  <c r="P1309"/>
  <c r="O1309"/>
  <c r="P1307"/>
  <c r="O1307"/>
  <c r="N1306"/>
  <c r="P1308"/>
  <c r="O1308"/>
  <c r="P1317"/>
  <c r="P1264"/>
  <c r="P1208"/>
  <c r="M1284"/>
  <c r="I1198"/>
  <c r="I1196"/>
  <c r="I26" s="1"/>
  <c r="M1197"/>
  <c r="K1197"/>
  <c r="M1196"/>
  <c r="K1196"/>
  <c r="M1195"/>
  <c r="K1195"/>
  <c r="L1194"/>
  <c r="L1284"/>
  <c r="I1199"/>
  <c r="I1197"/>
  <c r="I27" s="1"/>
  <c r="I1195"/>
  <c r="L1197"/>
  <c r="J1197"/>
  <c r="L1196"/>
  <c r="J1196"/>
  <c r="L1195"/>
  <c r="J1195"/>
  <c r="M1194"/>
  <c r="N1194" s="1"/>
  <c r="I1284"/>
  <c r="P825"/>
  <c r="P811"/>
  <c r="O811"/>
  <c r="N811"/>
  <c r="P804"/>
  <c r="O804"/>
  <c r="N804"/>
  <c r="P797"/>
  <c r="O797"/>
  <c r="N797"/>
  <c r="P790"/>
  <c r="O790"/>
  <c r="N790"/>
  <c r="P783"/>
  <c r="O783"/>
  <c r="N783"/>
  <c r="P762"/>
  <c r="O762"/>
  <c r="N762"/>
  <c r="P755"/>
  <c r="O755"/>
  <c r="N755"/>
  <c r="P748"/>
  <c r="O748"/>
  <c r="N748"/>
  <c r="P741"/>
  <c r="O741"/>
  <c r="N741"/>
  <c r="P734"/>
  <c r="O734"/>
  <c r="N734"/>
  <c r="P727"/>
  <c r="O727"/>
  <c r="N727"/>
  <c r="P720"/>
  <c r="O720"/>
  <c r="P706"/>
  <c r="O706"/>
  <c r="N706"/>
  <c r="P699"/>
  <c r="O699"/>
  <c r="P692"/>
  <c r="O692"/>
  <c r="P685"/>
  <c r="O685"/>
  <c r="N685"/>
  <c r="P678"/>
  <c r="O678"/>
  <c r="N678"/>
  <c r="P671"/>
  <c r="O671"/>
  <c r="P657"/>
  <c r="O657"/>
  <c r="P643"/>
  <c r="O643"/>
  <c r="N643"/>
  <c r="P629"/>
  <c r="O629"/>
  <c r="N629"/>
  <c r="P622"/>
  <c r="O622"/>
  <c r="N622"/>
  <c r="P615"/>
  <c r="O615"/>
  <c r="N615"/>
  <c r="P608"/>
  <c r="O608"/>
  <c r="N608"/>
  <c r="P594"/>
  <c r="O594"/>
  <c r="P587"/>
  <c r="O587"/>
  <c r="N587"/>
  <c r="P580"/>
  <c r="O580"/>
  <c r="N580"/>
  <c r="P573"/>
  <c r="O573"/>
  <c r="N573"/>
  <c r="P566"/>
  <c r="O566"/>
  <c r="N566"/>
  <c r="P559"/>
  <c r="O559"/>
  <c r="N559"/>
  <c r="P538"/>
  <c r="O538"/>
  <c r="P531"/>
  <c r="O531"/>
  <c r="P524"/>
  <c r="O524"/>
  <c r="P517"/>
  <c r="O517"/>
  <c r="P510"/>
  <c r="O510"/>
  <c r="P503"/>
  <c r="O503"/>
  <c r="P496"/>
  <c r="O496"/>
  <c r="P461"/>
  <c r="O461"/>
  <c r="N461"/>
  <c r="P454"/>
  <c r="O454"/>
  <c r="N454"/>
  <c r="P405"/>
  <c r="O405"/>
  <c r="N405"/>
  <c r="P398"/>
  <c r="O398"/>
  <c r="N398"/>
  <c r="P342"/>
  <c r="O342"/>
  <c r="N342"/>
  <c r="P335"/>
  <c r="O335"/>
  <c r="N335"/>
  <c r="P328"/>
  <c r="O328"/>
  <c r="N328"/>
  <c r="P321"/>
  <c r="O321"/>
  <c r="N321"/>
  <c r="P307"/>
  <c r="O307"/>
  <c r="P300"/>
  <c r="O300"/>
  <c r="P293"/>
  <c r="O293"/>
  <c r="P286"/>
  <c r="O286"/>
  <c r="P279"/>
  <c r="O279"/>
  <c r="I61"/>
  <c r="N61" s="1"/>
  <c r="I1305" l="1"/>
  <c r="O649"/>
  <c r="P649"/>
  <c r="L1193"/>
  <c r="K1193"/>
  <c r="J1193"/>
  <c r="I1193"/>
  <c r="N698"/>
  <c r="N654"/>
  <c r="M1310"/>
  <c r="P1194"/>
  <c r="P1318"/>
  <c r="O1318"/>
  <c r="P1306"/>
  <c r="O1306"/>
  <c r="O1194"/>
  <c r="N2093"/>
  <c r="P2090"/>
  <c r="O2090"/>
  <c r="N2090"/>
  <c r="P2088"/>
  <c r="O2088"/>
  <c r="N2088"/>
  <c r="P2081"/>
  <c r="O2081"/>
  <c r="N2081"/>
  <c r="P2076"/>
  <c r="O2076"/>
  <c r="N2076"/>
  <c r="P2074"/>
  <c r="O2074"/>
  <c r="N2074"/>
  <c r="P2063"/>
  <c r="P2014" s="1"/>
  <c r="P1965" s="1"/>
  <c r="O2063"/>
  <c r="N2059"/>
  <c r="M2059"/>
  <c r="L2059"/>
  <c r="I2059"/>
  <c r="P2053"/>
  <c r="O2053"/>
  <c r="N2053"/>
  <c r="P2046"/>
  <c r="O2046"/>
  <c r="N2046"/>
  <c r="P2032"/>
  <c r="O2032"/>
  <c r="N2032"/>
  <c r="P2025"/>
  <c r="O2025"/>
  <c r="N2025"/>
  <c r="P2018"/>
  <c r="O2018"/>
  <c r="N2018"/>
  <c r="O2014"/>
  <c r="O1965" s="1"/>
  <c r="P2004"/>
  <c r="O2004"/>
  <c r="N2004"/>
  <c r="P1997"/>
  <c r="O1997"/>
  <c r="N1997"/>
  <c r="P1983"/>
  <c r="O1983"/>
  <c r="N1983"/>
  <c r="P1976"/>
  <c r="O1976"/>
  <c r="N1976"/>
  <c r="P1955"/>
  <c r="O1955"/>
  <c r="P1948"/>
  <c r="O1948"/>
  <c r="P1941"/>
  <c r="O1941"/>
  <c r="P1927"/>
  <c r="O1927"/>
  <c r="M1916"/>
  <c r="M27" s="1"/>
  <c r="N27" s="1"/>
  <c r="K1916"/>
  <c r="K27" s="1"/>
  <c r="J1916"/>
  <c r="J27" s="1"/>
  <c r="I1916"/>
  <c r="M1915"/>
  <c r="M26" s="1"/>
  <c r="N26" s="1"/>
  <c r="L1915"/>
  <c r="L26" s="1"/>
  <c r="K1915"/>
  <c r="K26" s="1"/>
  <c r="J1915"/>
  <c r="J26" s="1"/>
  <c r="M1914"/>
  <c r="M25" s="1"/>
  <c r="L1914"/>
  <c r="L25" s="1"/>
  <c r="K1914"/>
  <c r="K25" s="1"/>
  <c r="J1914"/>
  <c r="J25" s="1"/>
  <c r="I1914"/>
  <c r="J1913"/>
  <c r="J1912" s="1"/>
  <c r="I1913"/>
  <c r="I24" s="1"/>
  <c r="L1916"/>
  <c r="L27" s="1"/>
  <c r="I1915"/>
  <c r="K1913"/>
  <c r="K24" s="1"/>
  <c r="I1898"/>
  <c r="I30"/>
  <c r="M1185"/>
  <c r="I1185"/>
  <c r="M1184"/>
  <c r="M36" s="1"/>
  <c r="I1184"/>
  <c r="M1183"/>
  <c r="M35" s="1"/>
  <c r="L1183"/>
  <c r="L35" s="1"/>
  <c r="K1183"/>
  <c r="K35" s="1"/>
  <c r="J1183"/>
  <c r="J35" s="1"/>
  <c r="M1182"/>
  <c r="M34" s="1"/>
  <c r="L1182"/>
  <c r="L34" s="1"/>
  <c r="K1182"/>
  <c r="K34" s="1"/>
  <c r="J1182"/>
  <c r="J34" s="1"/>
  <c r="M1181"/>
  <c r="M33" s="1"/>
  <c r="L1181"/>
  <c r="L33" s="1"/>
  <c r="K1181"/>
  <c r="K33" s="1"/>
  <c r="J1181"/>
  <c r="J33" s="1"/>
  <c r="I1181"/>
  <c r="O1187"/>
  <c r="I1180"/>
  <c r="I1183"/>
  <c r="N1178"/>
  <c r="N1177"/>
  <c r="N1176"/>
  <c r="N1175"/>
  <c r="N1174"/>
  <c r="O1173"/>
  <c r="N1173"/>
  <c r="M1172"/>
  <c r="L1172"/>
  <c r="I1172"/>
  <c r="N1171"/>
  <c r="N1170"/>
  <c r="M1165"/>
  <c r="L1165"/>
  <c r="I1165"/>
  <c r="P1159"/>
  <c r="O1159"/>
  <c r="M1158"/>
  <c r="L1158"/>
  <c r="I1158"/>
  <c r="M1151"/>
  <c r="L1151"/>
  <c r="I1151"/>
  <c r="O1145"/>
  <c r="M1144"/>
  <c r="L1144"/>
  <c r="I1144"/>
  <c r="M1137"/>
  <c r="L1137"/>
  <c r="I1137"/>
  <c r="N1136"/>
  <c r="N1135"/>
  <c r="N1134"/>
  <c r="N1133"/>
  <c r="N1132"/>
  <c r="P1131"/>
  <c r="O1131"/>
  <c r="N1131"/>
  <c r="M1130"/>
  <c r="L1130"/>
  <c r="I1130"/>
  <c r="M1122"/>
  <c r="L1122"/>
  <c r="I1122"/>
  <c r="M1114"/>
  <c r="L1114"/>
  <c r="I1114"/>
  <c r="P1108"/>
  <c r="O1108"/>
  <c r="M1089"/>
  <c r="I1089"/>
  <c r="M1088"/>
  <c r="I1088"/>
  <c r="L1083"/>
  <c r="K1083"/>
  <c r="J1083"/>
  <c r="I1083"/>
  <c r="M51"/>
  <c r="I51"/>
  <c r="M50"/>
  <c r="I50"/>
  <c r="M49"/>
  <c r="L49"/>
  <c r="K49"/>
  <c r="J49"/>
  <c r="I49"/>
  <c r="M48"/>
  <c r="L48"/>
  <c r="K48"/>
  <c r="J48"/>
  <c r="I48"/>
  <c r="I47"/>
  <c r="J46"/>
  <c r="I44"/>
  <c r="N44" s="1"/>
  <c r="I43"/>
  <c r="K42"/>
  <c r="J42"/>
  <c r="I42"/>
  <c r="K41"/>
  <c r="J41"/>
  <c r="I41"/>
  <c r="K40"/>
  <c r="J40"/>
  <c r="I40"/>
  <c r="O27" l="1"/>
  <c r="P27"/>
  <c r="O25"/>
  <c r="P25"/>
  <c r="P26"/>
  <c r="O26"/>
  <c r="J24"/>
  <c r="J23" s="1"/>
  <c r="K1912"/>
  <c r="L17"/>
  <c r="I38"/>
  <c r="N38" s="1"/>
  <c r="N39"/>
  <c r="K38"/>
  <c r="P38" s="1"/>
  <c r="P39"/>
  <c r="N1084"/>
  <c r="M1083"/>
  <c r="N1083" s="1"/>
  <c r="K1179"/>
  <c r="K31"/>
  <c r="N1184"/>
  <c r="M37"/>
  <c r="I25"/>
  <c r="N25" s="1"/>
  <c r="N1307"/>
  <c r="O39"/>
  <c r="J38"/>
  <c r="O38" s="1"/>
  <c r="P1083"/>
  <c r="O1083"/>
  <c r="N1089"/>
  <c r="O33"/>
  <c r="P33"/>
  <c r="J1179"/>
  <c r="J31"/>
  <c r="P34"/>
  <c r="O34"/>
  <c r="O35"/>
  <c r="P35"/>
  <c r="K23"/>
  <c r="P1193"/>
  <c r="O1193"/>
  <c r="L18"/>
  <c r="M1305"/>
  <c r="N1305" s="1"/>
  <c r="N691"/>
  <c r="M17"/>
  <c r="N2130"/>
  <c r="P2132"/>
  <c r="K17"/>
  <c r="I37"/>
  <c r="I35"/>
  <c r="I18" s="1"/>
  <c r="M18"/>
  <c r="I33"/>
  <c r="N33" s="1"/>
  <c r="L1180"/>
  <c r="L32" s="1"/>
  <c r="M1913"/>
  <c r="M24" s="1"/>
  <c r="N24" s="1"/>
  <c r="J18"/>
  <c r="I36"/>
  <c r="K46"/>
  <c r="I46"/>
  <c r="K18"/>
  <c r="I32"/>
  <c r="P1724"/>
  <c r="L16"/>
  <c r="J16"/>
  <c r="L1913"/>
  <c r="M1180"/>
  <c r="M32" s="1"/>
  <c r="I1182"/>
  <c r="I34" s="1"/>
  <c r="I17" s="1"/>
  <c r="O2132"/>
  <c r="N1130"/>
  <c r="N1172"/>
  <c r="N2087"/>
  <c r="P2130"/>
  <c r="O1084"/>
  <c r="O1920"/>
  <c r="P1084"/>
  <c r="O1724"/>
  <c r="P1920"/>
  <c r="O2067"/>
  <c r="O2130"/>
  <c r="N2132"/>
  <c r="J15" l="1"/>
  <c r="L1912"/>
  <c r="O1912" s="1"/>
  <c r="L24"/>
  <c r="N18"/>
  <c r="M2045"/>
  <c r="N2045" s="1"/>
  <c r="I2038"/>
  <c r="P17"/>
  <c r="N1913"/>
  <c r="M1912"/>
  <c r="P1912"/>
  <c r="J17"/>
  <c r="O17" s="1"/>
  <c r="N17"/>
  <c r="I31"/>
  <c r="I16"/>
  <c r="I1179"/>
  <c r="N36"/>
  <c r="N35"/>
  <c r="O16"/>
  <c r="N1180"/>
  <c r="M1179"/>
  <c r="M15"/>
  <c r="K15"/>
  <c r="K14" s="1"/>
  <c r="L1179"/>
  <c r="O18"/>
  <c r="P18"/>
  <c r="N34"/>
  <c r="N1270"/>
  <c r="N684"/>
  <c r="M16"/>
  <c r="K16"/>
  <c r="P16" s="1"/>
  <c r="N2129"/>
  <c r="I15"/>
  <c r="O1180"/>
  <c r="O2069"/>
  <c r="P2069"/>
  <c r="P2067"/>
  <c r="P1180"/>
  <c r="M20"/>
  <c r="O1913"/>
  <c r="P1913"/>
  <c r="I54"/>
  <c r="N54" s="1"/>
  <c r="L23" l="1"/>
  <c r="P24"/>
  <c r="O24"/>
  <c r="J14"/>
  <c r="M2038"/>
  <c r="N2038" s="1"/>
  <c r="N1179"/>
  <c r="N15"/>
  <c r="N16"/>
  <c r="P1179"/>
  <c r="O1179"/>
  <c r="P32"/>
  <c r="O32"/>
  <c r="L31"/>
  <c r="N32"/>
  <c r="M31"/>
  <c r="N31" s="1"/>
  <c r="M1263"/>
  <c r="N1263" s="1"/>
  <c r="I677"/>
  <c r="N677" s="1"/>
  <c r="L15"/>
  <c r="O23" l="1"/>
  <c r="P23"/>
  <c r="M2031"/>
  <c r="N2031" s="1"/>
  <c r="I2024"/>
  <c r="I2017"/>
  <c r="O31"/>
  <c r="P31"/>
  <c r="M1256"/>
  <c r="N1256" s="1"/>
  <c r="I669"/>
  <c r="I670"/>
  <c r="N670" s="1"/>
  <c r="P15"/>
  <c r="O15"/>
  <c r="L14"/>
  <c r="I28"/>
  <c r="I2003" l="1"/>
  <c r="M2024"/>
  <c r="N2024" s="1"/>
  <c r="M2017"/>
  <c r="N2017" s="1"/>
  <c r="M1249"/>
  <c r="N1249" s="1"/>
  <c r="I655"/>
  <c r="I663"/>
  <c r="N663" s="1"/>
  <c r="P14"/>
  <c r="O14"/>
  <c r="I19"/>
  <c r="M2003" l="1"/>
  <c r="N2003" s="1"/>
  <c r="I1996"/>
  <c r="N1242"/>
  <c r="N655"/>
  <c r="I649"/>
  <c r="N649" s="1"/>
  <c r="I29"/>
  <c r="I1989" l="1"/>
  <c r="M1996"/>
  <c r="N1996" s="1"/>
  <c r="N1235"/>
  <c r="N29"/>
  <c r="I20"/>
  <c r="I23"/>
  <c r="M1989" l="1"/>
  <c r="N1989" s="1"/>
  <c r="I1982"/>
  <c r="N1228"/>
  <c r="N20"/>
  <c r="I14"/>
  <c r="I1975" l="1"/>
  <c r="M1982"/>
  <c r="N1982" s="1"/>
  <c r="M1219"/>
  <c r="N1221"/>
  <c r="M1975" l="1"/>
  <c r="N1975" s="1"/>
  <c r="I1954"/>
  <c r="N1214"/>
  <c r="I1947" l="1"/>
  <c r="M1954"/>
  <c r="N1954" s="1"/>
  <c r="N1207"/>
  <c r="M1198"/>
  <c r="M1947" l="1"/>
  <c r="N1947" s="1"/>
  <c r="I1940"/>
  <c r="M1193"/>
  <c r="N1193" s="1"/>
  <c r="I1933" l="1"/>
  <c r="M1940"/>
  <c r="N1940" s="1"/>
  <c r="M1933" l="1"/>
  <c r="N1933" s="1"/>
  <c r="N1926" l="1"/>
  <c r="I1912"/>
  <c r="N1912" s="1"/>
  <c r="I1919"/>
  <c r="M1919" l="1"/>
  <c r="N1919" s="1"/>
  <c r="M19" l="1"/>
  <c r="N28"/>
  <c r="M23"/>
  <c r="N23" s="1"/>
  <c r="M14" l="1"/>
  <c r="N14" s="1"/>
  <c r="N19"/>
</calcChain>
</file>

<file path=xl/sharedStrings.xml><?xml version="1.0" encoding="utf-8"?>
<sst xmlns="http://schemas.openxmlformats.org/spreadsheetml/2006/main" count="6415" uniqueCount="764">
  <si>
    <t xml:space="preserve">Министерство культуры области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</si>
  <si>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</si>
  <si>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</si>
  <si>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</si>
  <si>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11.4.8.</t>
  </si>
  <si>
    <t>11.4.9.</t>
  </si>
  <si>
    <t xml:space="preserve">Министерство культуры области                         </t>
  </si>
  <si>
    <t>Подпрограмма 5 «Система образования в сфере культуры»</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</si>
  <si>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</si>
  <si>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</si>
  <si>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</si>
  <si>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</si>
  <si>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</si>
  <si>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</si>
  <si>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Управление по охране объектов культурного наследия Правительства области</t>
  </si>
  <si>
    <t>Контрольное мероприятие 7.3.1 «Обеспечение мероприятий по выявлению новых объектов культурного наследия»</t>
  </si>
  <si>
    <t>Контрольное мероприятие 7.4.1 «Обеспечение мероприятий по государственному учету объектов культурного наследия регионального значения»</t>
  </si>
  <si>
    <t>Контрольное мероприятие 7.5.1 «Обеспечение проведения историко-культурной экспертизы объектов культурного наследия регионального значения»</t>
  </si>
  <si>
    <t>Контрольное мероприятие 7.6.1 «Популяризация объектов культурного наследия регионального значения»</t>
  </si>
  <si>
    <t xml:space="preserve">Управление по охране объектов культурного наследия Правительства  области </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</si>
  <si>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</si>
  <si>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</si>
  <si>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в том числе софинансируемые из федерального бюджета</t>
  </si>
  <si>
    <t>в том числе на софинансирование расходных обязательств области</t>
  </si>
  <si>
    <t>Подпрограмма 7 «Государственная охрана, сохранение и популяризация объектов культурного наследия»</t>
  </si>
  <si>
    <t>комитет общественных связей и национальной политики области (управление делами Правительства области - плательщик)</t>
  </si>
  <si>
    <t>Основное мероприятие 10.1 «Укрепление материально-технической базы областных учреждений музейного типа»</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</si>
  <si>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</si>
  <si>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</si>
  <si>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1.5.1.</t>
  </si>
  <si>
    <t>1.5.2.</t>
  </si>
  <si>
    <t>1.5.3.</t>
  </si>
  <si>
    <t>1.5.4.</t>
  </si>
  <si>
    <t>1.5.7.</t>
  </si>
  <si>
    <t>1.5.8.</t>
  </si>
  <si>
    <t>Министерство культуры области, органы местного самоуправления (по согласованию)</t>
  </si>
  <si>
    <t>Министерство культуры области</t>
  </si>
  <si>
    <t>2.1.</t>
  </si>
  <si>
    <t>2015        в течение года</t>
  </si>
  <si>
    <t>2017                  в течение  года</t>
  </si>
  <si>
    <t>Основное мероприятие 5.5 «Обеспечение социальных гарантий участников образовательного процесса областных образовательных организаций»</t>
  </si>
  <si>
    <t>2015 февраль</t>
  </si>
  <si>
    <t xml:space="preserve">Подпрограмма 10 «Укрепление материально-технической базы учреждений в сфере культуры» </t>
  </si>
  <si>
    <t>4.1.</t>
  </si>
  <si>
    <t>4.2.</t>
  </si>
  <si>
    <t>4.2.1.</t>
  </si>
  <si>
    <t>4.2.2.</t>
  </si>
  <si>
    <t>4.2.3.</t>
  </si>
  <si>
    <t>4.2.4.</t>
  </si>
  <si>
    <t>4.3.</t>
  </si>
  <si>
    <t>4.3.1.</t>
  </si>
  <si>
    <t>4.3.2.</t>
  </si>
  <si>
    <t>4.3.5.</t>
  </si>
  <si>
    <t>4.3.6.</t>
  </si>
  <si>
    <t>4.4.1.</t>
  </si>
  <si>
    <t>5.</t>
  </si>
  <si>
    <t>6.</t>
  </si>
  <si>
    <t>6.1.</t>
  </si>
  <si>
    <t>6.2.</t>
  </si>
  <si>
    <t>6.2.1.</t>
  </si>
  <si>
    <t>6.2.2.</t>
  </si>
  <si>
    <t>6.2.3.</t>
  </si>
  <si>
    <t>6.2.4.</t>
  </si>
  <si>
    <t>6.2.5.</t>
  </si>
  <si>
    <t>6.2.6.</t>
  </si>
  <si>
    <t>6.4.</t>
  </si>
  <si>
    <t>6.4.1.</t>
  </si>
  <si>
    <t>6.5.</t>
  </si>
  <si>
    <t>6.5.1.</t>
  </si>
  <si>
    <t>6.5.2.</t>
  </si>
  <si>
    <t>6.5.3.</t>
  </si>
  <si>
    <t>6.6.</t>
  </si>
  <si>
    <t>6.6.1.</t>
  </si>
  <si>
    <t>7.2.1.</t>
  </si>
  <si>
    <t>7.3.</t>
  </si>
  <si>
    <t>12.1.7.</t>
  </si>
  <si>
    <t>12.1.6.</t>
  </si>
  <si>
    <t>2015 май</t>
  </si>
  <si>
    <t>2017 май</t>
  </si>
  <si>
    <t>2015 апрель-май</t>
  </si>
  <si>
    <t>2017 апрель-май</t>
  </si>
  <si>
    <t>2015 апрель</t>
  </si>
  <si>
    <t>2017 апрель</t>
  </si>
  <si>
    <t>2015 март</t>
  </si>
  <si>
    <t>2017 март</t>
  </si>
  <si>
    <t>2017 февраль</t>
  </si>
  <si>
    <t>12.1.8.</t>
  </si>
  <si>
    <t>12.1.9.</t>
  </si>
  <si>
    <t>2015 июнь</t>
  </si>
  <si>
    <t>2017 июнь</t>
  </si>
  <si>
    <t>2015 ноябрь</t>
  </si>
  <si>
    <t>2017 ноябрь</t>
  </si>
  <si>
    <t>2015 декабрь</t>
  </si>
  <si>
    <t>2017 декабрь</t>
  </si>
  <si>
    <t>12.1.10.</t>
  </si>
  <si>
    <t>12.1.11.</t>
  </si>
  <si>
    <t>12.1.12.</t>
  </si>
  <si>
    <t>12.1.13.</t>
  </si>
  <si>
    <t>12.1.14.</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</si>
  <si>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</si>
  <si>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13.2.</t>
  </si>
  <si>
    <t>13.4.</t>
  </si>
  <si>
    <t>13.5.1.</t>
  </si>
  <si>
    <t>13.6.</t>
  </si>
  <si>
    <t>13.6.1.</t>
  </si>
  <si>
    <t>ГУК «Саратовский областной музей краеведения»</t>
  </si>
  <si>
    <t xml:space="preserve">ГУК «Саратовский областной музей краеведения»    </t>
  </si>
  <si>
    <t>Срок начала реализации</t>
  </si>
  <si>
    <t>Срок окончания реализации (дата контрольного события)</t>
  </si>
  <si>
    <t>№ п/п</t>
  </si>
  <si>
    <t>1.</t>
  </si>
  <si>
    <t>Подпрограмма 1 «Музеи»</t>
  </si>
  <si>
    <t>всего</t>
  </si>
  <si>
    <t xml:space="preserve">областной бюджет </t>
  </si>
  <si>
    <t>Основное мероприятие 1.2 «Обеспечение сохранности музейных предметов и музейных коллекций, находящихся в государственной собственности»</t>
  </si>
  <si>
    <t>1.2.1</t>
  </si>
  <si>
    <t>2.5.</t>
  </si>
  <si>
    <t>2.5.1.</t>
  </si>
  <si>
    <t>Подпрограмма 3. «Концертные организации»</t>
  </si>
  <si>
    <t>3.2.</t>
  </si>
  <si>
    <t>3.4.</t>
  </si>
  <si>
    <t xml:space="preserve">ГУК «Государственный музей К.А. Федина»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</si>
  <si>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</si>
  <si>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</si>
  <si>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 xml:space="preserve">ГУК «Государственный музей К.А. Федина»     </t>
  </si>
  <si>
    <t>Основное мероприятие 2.2.  «Создание новых спектаклей в областных театрах»</t>
  </si>
  <si>
    <t>министерство культуры области, органы местного самоуправления (по согласованию)</t>
  </si>
  <si>
    <t>Контрольное мероприятие 3.4.1 Концертное обслуживание населения муниципальных районов области</t>
  </si>
  <si>
    <t xml:space="preserve">ГАУК " Саратовский областной Дом работников искусств" </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</si>
  <si>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</si>
  <si>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Основное мероприятие 6.4  Организация и пополнение фильмофонда ГАУК «Саратовский областной методический киновидеоцентр»</t>
  </si>
  <si>
    <t>Контрольное событие 6.4.1 Приобретение киновидеофильмов</t>
  </si>
  <si>
    <t>Основное мероприятие 10.6 «Укрепление материально-технической базы областных культурно-досуговых учреждений»</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</si>
  <si>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</si>
  <si>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</si>
  <si>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</si>
  <si>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Контрольное событие 11.4.2  Проведение областного  конкурса профессионального мастерства  «Лучший библиотекарь года»</t>
  </si>
  <si>
    <t xml:space="preserve">Контрольное событие 11.4.3.Проведение областного конкурса профессионального  мастерства «Лучший клубный работник» </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</si>
  <si>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</si>
  <si>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</si>
  <si>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Министерство культуры области органы местного самоуправления (по согласованию)</t>
  </si>
  <si>
    <t xml:space="preserve">Контрольное событие 11.4.9 Выплаты денежного поощрения лучших работников муниципальных учреждений культуры, находящихся на территории сельских поселений
</t>
  </si>
  <si>
    <t xml:space="preserve">Контрольное событие 12.1.1  Обеспечение культурных программ в рамках официальных мероприятий Правительства Саратовской области  </t>
  </si>
  <si>
    <t>Контрольное событие 12.1.6 Государственный праздник - Праздник весны и труда</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</si>
  <si>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</si>
  <si>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комитет общественных связей и национальной политики области (управление делами Правительства области - плательщик)
</t>
  </si>
  <si>
    <t xml:space="preserve">комитет общественных связей и национальной политики области (управление делами Правительства области - плательщик), Саратовское окружное казачье общество (по согласованию)
</t>
  </si>
  <si>
    <t>Основное мероприятие 3.4. «Осуществление концертной деятельности областных концертных организаций на территории области»</t>
  </si>
  <si>
    <t>3.5.</t>
  </si>
  <si>
    <t>Основное мероприятие 3.5. «Организация и проведение мероприятий по популяризации концертной деятельности»</t>
  </si>
  <si>
    <t>3.</t>
  </si>
  <si>
    <t>3.1.</t>
  </si>
  <si>
    <t>3.5.1.</t>
  </si>
  <si>
    <t>Подпрограмма 4 «Библиотеки»</t>
  </si>
  <si>
    <t xml:space="preserve">Основное мероприятие 4.2 «Комплектование фондов библиотек области» </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</si>
  <si>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</si>
  <si>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</si>
  <si>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</si>
  <si>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ГУК «Областная библиотека для детей и юношества им.А.С.Пушкина»</t>
  </si>
  <si>
    <t>ГУК «Областная универсальная научная библиотека»</t>
  </si>
  <si>
    <t>Основное мероприятие 3.2   «Создание областными концертными организациями новых концертных программ»</t>
  </si>
  <si>
    <t>ГАУК СО  «Дворец культуры «Россия»</t>
  </si>
  <si>
    <t xml:space="preserve"> ГАУК «Саратовский областной центр народного творчества имени Л.А. Руслановой»</t>
  </si>
  <si>
    <t>Основное мероприятие 8.1  «Обеспечение сохранности, учета документов и предоставление пользователям архивной информации»</t>
  </si>
  <si>
    <t>ГАУ ДПО в сфере культуры и искусства "Саратовский областной учебно-методический центр"</t>
  </si>
  <si>
    <t xml:space="preserve">Контрольное событие 9.4.1 «Организация концертов, творческих выставок и др. одаренных детей и молодежи» </t>
  </si>
  <si>
    <t>Контрольное событие 9.4.2. «Издание печатной продукции о детском творчестве (буклеты, каталоги, методическая литература и т. п.)»</t>
  </si>
  <si>
    <t>Подпрограмма 8 «Архивы»</t>
  </si>
  <si>
    <t xml:space="preserve">Процент исполнения. </t>
  </si>
  <si>
    <t>Предусмотрено в государственной программе</t>
  </si>
  <si>
    <t>Утверждено в законе об областном бюджете на соответствующий год</t>
  </si>
  <si>
    <t>фактическое исполнение</t>
  </si>
  <si>
    <t xml:space="preserve">кассовое исполнение </t>
  </si>
  <si>
    <t xml:space="preserve">Исполнено
</t>
  </si>
  <si>
    <t>Сведения</t>
  </si>
  <si>
    <t xml:space="preserve">(наименование государственной программы)
</t>
  </si>
  <si>
    <t>"Культура Саратовской области до 2020 года",</t>
  </si>
  <si>
    <t xml:space="preserve">о расходах на реализацию государственной программы Саратовской области </t>
  </si>
  <si>
    <t>произведенных за I полугодие 2015 года  за счет соответствующих источников финансового обеспечения</t>
  </si>
  <si>
    <t>(тыс. руб.)</t>
  </si>
  <si>
    <t>Управление делами области Правительства области</t>
  </si>
  <si>
    <t>Подпрограмма 9 «Творческое развитие детей и молодежи в сфере культуры»</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</si>
  <si>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</si>
  <si>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Подпрограмма 13 «Гармонизация межнациональных отношений и этнокультурное развитие народов Саратовской области»</t>
  </si>
  <si>
    <t xml:space="preserve">ГУК «Областная универсальная научная библиотека» </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</si>
  <si>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</si>
  <si>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 xml:space="preserve">ГПОУ «Саратовский областной колледж искусств» </t>
  </si>
  <si>
    <t xml:space="preserve">ГАУК «Саратовский областной центр народного творчества имени Л.А. Руслановой» </t>
  </si>
  <si>
    <t xml:space="preserve">Основное мероприятие 12.1   «Организация и проведение областных мероприятий,посвященных государственным прадникам,значемым событиям общества,российской куьтуры и развитие культурного сотрудничества» </t>
  </si>
  <si>
    <t>(гр.7 (кассовое исполнение)/гр.5)</t>
  </si>
  <si>
    <t>(гр.7 (кассовое исполнение)/гр.6)</t>
  </si>
  <si>
    <t>Основное мероприятие 2.5 «Организация и проведение мероприятий по популяризации театрального дела»</t>
  </si>
  <si>
    <t>1.4.2.</t>
  </si>
  <si>
    <t>1.4.4.</t>
  </si>
  <si>
    <t>1.4.5.</t>
  </si>
  <si>
    <t>Подпрограмма 12 «Популяризация культурных традиций»</t>
  </si>
  <si>
    <t>12.1.1.</t>
  </si>
  <si>
    <t>12.1.2.</t>
  </si>
  <si>
    <t>12.1.3.</t>
  </si>
  <si>
    <t>12.1.4.</t>
  </si>
  <si>
    <t>12.1.5.</t>
  </si>
  <si>
    <t>внебюджетные источники  (прогнозно)</t>
  </si>
  <si>
    <t>Основное мероприятие 1.3 «Обеспечение пополнения и комплектования фондов областных музеев новыми уникальными экспонатами»</t>
  </si>
  <si>
    <t>1.3.</t>
  </si>
  <si>
    <t>1.3.1.</t>
  </si>
  <si>
    <t>1.3.2.</t>
  </si>
  <si>
    <t>7.3.1.</t>
  </si>
  <si>
    <t>7.4.</t>
  </si>
  <si>
    <t>7.4.1.</t>
  </si>
  <si>
    <t>7.5.</t>
  </si>
  <si>
    <t>7.5.1.</t>
  </si>
  <si>
    <t>8.1.</t>
  </si>
  <si>
    <t>8.1.1.</t>
  </si>
  <si>
    <t>9.1.</t>
  </si>
  <si>
    <t>9.2.</t>
  </si>
  <si>
    <t>9.2.1.</t>
  </si>
  <si>
    <t>9.2.2.</t>
  </si>
  <si>
    <t>9.2.3.</t>
  </si>
  <si>
    <t>9.2.4.</t>
  </si>
  <si>
    <t>9.2.5.</t>
  </si>
  <si>
    <t>9.2.6.</t>
  </si>
  <si>
    <t>9.3.1.</t>
  </si>
  <si>
    <t>9.3.2.</t>
  </si>
  <si>
    <t>10.</t>
  </si>
  <si>
    <t>10.1.</t>
  </si>
  <si>
    <t>10.1.2.</t>
  </si>
  <si>
    <t>10.2.1.</t>
  </si>
  <si>
    <t>10.3.</t>
  </si>
  <si>
    <t>10.4.</t>
  </si>
  <si>
    <t>10.4.1.</t>
  </si>
  <si>
    <t>10.4.2.</t>
  </si>
  <si>
    <t>10.6.</t>
  </si>
  <si>
    <t>11.1.</t>
  </si>
  <si>
    <t>11.1.1.</t>
  </si>
  <si>
    <t>11.1.5.</t>
  </si>
  <si>
    <t>11.1.8.</t>
  </si>
  <si>
    <t>11.1.10.</t>
  </si>
  <si>
    <t>11.4.1.</t>
  </si>
  <si>
    <t>11.4.2.</t>
  </si>
  <si>
    <t>11.4.3.</t>
  </si>
  <si>
    <t>11.4.4.</t>
  </si>
  <si>
    <t>11.4.5.</t>
  </si>
  <si>
    <t>11.4.6.</t>
  </si>
  <si>
    <t>12.</t>
  </si>
  <si>
    <t>12.1.</t>
  </si>
  <si>
    <t>Источники финансового обеспечения</t>
  </si>
  <si>
    <t>2.2.</t>
  </si>
  <si>
    <t>х</t>
  </si>
  <si>
    <t>Выделены лимиты бюджетных обязательств за счет средств областного бюджета</t>
  </si>
  <si>
    <t xml:space="preserve">федеральный бюджет </t>
  </si>
  <si>
    <t xml:space="preserve">местные бюджеты </t>
  </si>
  <si>
    <t xml:space="preserve">внебюджетные источники  </t>
  </si>
  <si>
    <t xml:space="preserve">внебюджетные источники </t>
  </si>
  <si>
    <t>Основное мероприятие 2.3 «Осуществление областными театрами фестивальной деятельности»</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</si>
  <si>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</si>
  <si>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</si>
  <si>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Основное мероприятие 10.2 «Укрепление материально-технической базы областных театров»</t>
  </si>
  <si>
    <t>Основное мероприятие 10.3 «Укрепление материально-технической базы областных концертных организаций»</t>
  </si>
  <si>
    <t>государственные внебюджетные фонды и иные безвозмездные поступления целевой направленности (прогнозно)</t>
  </si>
  <si>
    <t xml:space="preserve">государственные внебюджетные фонды и иные безвозмездные поступления целевой направленности </t>
  </si>
  <si>
    <t>Контрольное событие 12.1.11 Мероприятия, посвященные 100-летию революции 1917 года в России</t>
  </si>
  <si>
    <t xml:space="preserve">Министерство культуры области, ГАУ ДПО «Саратовский областной учебно - методический центр» </t>
  </si>
  <si>
    <t xml:space="preserve">Контрольное событие 9.2.1 «Проведение Детских и юношеских ассамблей искусств» </t>
  </si>
  <si>
    <t xml:space="preserve">ГАУ ДПО «Саратовский областной  учебно-методический центр» </t>
  </si>
  <si>
    <t xml:space="preserve">Основное мероприятие 9.2 «Организация и проведение мероприятий по обеспечению участия детей и молодежи в творческих школах, в творческих и интеллектуальных соревновательных мероприятиях областного, межрегионального, всероссийского и международного уровней» </t>
  </si>
  <si>
    <t xml:space="preserve">Подпрограмма 11 «Развитие кадрового потенциала сферы культуры»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</si>
  <si>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 Руслановой» (В.И.Зимин,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</si>
  <si>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</si>
  <si>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Л.А.Руслановой" (В.И.Зимин)</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</si>
  <si>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</si>
  <si>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в том числе по исполнителям:</t>
  </si>
  <si>
    <t>ГУК "Областная универсальная научная библиотека"</t>
  </si>
  <si>
    <t>комитет общественных связей и национальной политики области (управление длеами Правительства области - плательщик), некоммерческие организации (по согласованию), нацинально-культурные объединения (по согласованию)</t>
  </si>
  <si>
    <t>1.1</t>
  </si>
  <si>
    <t>1.2</t>
  </si>
  <si>
    <t>Контрольное событие 1.2.1 Реставрация предметов документального, изобразительного фонда, коллекции керамики и мебели</t>
  </si>
  <si>
    <t>1.2.2</t>
  </si>
  <si>
    <t>Контрольное событие 1.3.2 Проведение археологической экспедиции</t>
  </si>
  <si>
    <t>1.3.3.</t>
  </si>
  <si>
    <t>1.3.4.</t>
  </si>
  <si>
    <t xml:space="preserve">ГАУК "Саратовский историко-патриотический комплекс "Музей боевой и трудовой славы"             </t>
  </si>
  <si>
    <t>1.4.</t>
  </si>
  <si>
    <t>1.4.1.</t>
  </si>
  <si>
    <t xml:space="preserve"> 1.4.3</t>
  </si>
  <si>
    <t xml:space="preserve">ГУК «Государственный  музей К.А. Федина»     </t>
  </si>
  <si>
    <t>1.4.6.</t>
  </si>
  <si>
    <t xml:space="preserve"> 1.4.7</t>
  </si>
  <si>
    <t>1.4.8</t>
  </si>
  <si>
    <t>1.5</t>
  </si>
  <si>
    <t>Основное мероприятие 1.5 "Организация и проведение мероприятий по популяризации музейного дела»</t>
  </si>
  <si>
    <t>Контрольное событие 1.5.8  Проведение художественных выставок совместно с Поволжским отделением Российской академии художеств. Презентация международной выставки</t>
  </si>
  <si>
    <t>1.5.9.</t>
  </si>
  <si>
    <t xml:space="preserve">некоммерческие организации </t>
  </si>
  <si>
    <t>Подпрограмма 2 "Театры"</t>
  </si>
  <si>
    <t>2.2.4</t>
  </si>
  <si>
    <t>2.2.7</t>
  </si>
  <si>
    <t>2.2.8</t>
  </si>
  <si>
    <t>2.3</t>
  </si>
  <si>
    <t>2.3.1</t>
  </si>
  <si>
    <t xml:space="preserve">ГАУК «Саратовский академический театр оперы и балета»                                                        </t>
  </si>
  <si>
    <t>2.3.2</t>
  </si>
  <si>
    <t>2.3.3</t>
  </si>
  <si>
    <t>ГАУК «Саратовский государственный академический театр  драмы имени И.А.Слонова»</t>
  </si>
  <si>
    <t>2.4</t>
  </si>
  <si>
    <t>Контрольное событие 2.4.1  Театрально-концертное обслуживание населения муниципальных районов области</t>
  </si>
  <si>
    <t>2.5.3</t>
  </si>
  <si>
    <t>некоммерческие организации</t>
  </si>
  <si>
    <t>2.6.1</t>
  </si>
  <si>
    <t>Контрольное событие 2.6.1. Поддержка творческой деятельности и укрепление материально-технической базы театра</t>
  </si>
  <si>
    <t>2.6.2</t>
  </si>
  <si>
    <t>Контрольное событие 2.6.2.  Поддержка творческой деятельности и укрепление материально-технической базы театра</t>
  </si>
  <si>
    <t>ГАУК СО "Драматический театр города Вольска"</t>
  </si>
  <si>
    <t>2.6.3</t>
  </si>
  <si>
    <t>Контрольное событие 2.6.3.  Поддержка творческой деятельности и укрепление материально-технической базы театров</t>
  </si>
  <si>
    <t>2.7.</t>
  </si>
  <si>
    <t>Основное мероприятие 2.7. "Поддержка творческой деятельности и техническое оснащение детских и кукольных театров"</t>
  </si>
  <si>
    <t>2.7.1</t>
  </si>
  <si>
    <t>Контрольное событие 2.7.1 Поддержка творческой деятельности и техническое оснащение театра</t>
  </si>
  <si>
    <t>ГАУК "Саратовский театр кукол "Теремок"</t>
  </si>
  <si>
    <t>2.7.2</t>
  </si>
  <si>
    <t xml:space="preserve">Контрольное событие 2.7.2 Поддержка творческой деятельности и техническое оснащение театра </t>
  </si>
  <si>
    <t>ГАУК "Саратовский академический театр юного зрителя им.Ю.П.Киселева"</t>
  </si>
  <si>
    <t>2.7.3</t>
  </si>
  <si>
    <t>Контрольное событие 2.7.3 Поддержка творческой деятельности и техническое оснащение театра</t>
  </si>
  <si>
    <t>2018                    в течение года</t>
  </si>
  <si>
    <t xml:space="preserve">2020                      в течение года </t>
  </si>
  <si>
    <t>2018                в течение года</t>
  </si>
  <si>
    <t>2020 в течение года</t>
  </si>
  <si>
    <t>2018               в течение года</t>
  </si>
  <si>
    <t>2018 в  течение года</t>
  </si>
  <si>
    <t>2018            в течение года</t>
  </si>
  <si>
    <t>2018    в течение года</t>
  </si>
  <si>
    <t>2020                  в течение года</t>
  </si>
  <si>
    <t>2018                  в течение года</t>
  </si>
  <si>
    <t>2020               в течение года</t>
  </si>
  <si>
    <t>2018 в течение года</t>
  </si>
  <si>
    <t>2020            в течение года</t>
  </si>
  <si>
    <t>2018                 II кв..-III кв.</t>
  </si>
  <si>
    <t>2018               I кв..</t>
  </si>
  <si>
    <t>2018              I кв..</t>
  </si>
  <si>
    <t>2018                IV кв..</t>
  </si>
  <si>
    <t>2018             I кв.</t>
  </si>
  <si>
    <t>2018              II кв.</t>
  </si>
  <si>
    <t>2018 г.                  IV кв..</t>
  </si>
  <si>
    <t xml:space="preserve">еатр кукол «Теремок» </t>
  </si>
  <si>
    <t>2018 г.             IV кв.</t>
  </si>
  <si>
    <t>2018 г.          IV кв.</t>
  </si>
  <si>
    <t>2018 г.</t>
  </si>
  <si>
    <t>2020г.</t>
  </si>
  <si>
    <t>2018 г.                  II кв.</t>
  </si>
  <si>
    <t>2018 г.                  I кв.</t>
  </si>
  <si>
    <t>2018 г.                  III кв.</t>
  </si>
  <si>
    <t>2018г.                  IV кв.</t>
  </si>
  <si>
    <t>2020 г.</t>
  </si>
  <si>
    <t>2018 г.                                             I кв.</t>
  </si>
  <si>
    <t>2020 г.                                                                     IV кв.</t>
  </si>
  <si>
    <t xml:space="preserve">2018 г.                                                      </t>
  </si>
  <si>
    <t xml:space="preserve">2018 г.                                                     </t>
  </si>
  <si>
    <t xml:space="preserve">2018 г.           </t>
  </si>
  <si>
    <t xml:space="preserve">2020 г.            </t>
  </si>
  <si>
    <t>2018           в течение года</t>
  </si>
  <si>
    <t>2020           в течение года</t>
  </si>
  <si>
    <t>3.2.1</t>
  </si>
  <si>
    <t xml:space="preserve">ГАУК «Саратовская областная филармония им.А.Шнитке»                       </t>
  </si>
  <si>
    <t>2018             III кв.</t>
  </si>
  <si>
    <t>2018           IV кв.</t>
  </si>
  <si>
    <t xml:space="preserve">ГАУК «Саратовская областная концертная организация «Поволжье» </t>
  </si>
  <si>
    <t>3.3</t>
  </si>
  <si>
    <t>Основное мероприятие 3.3. "Осуществление областными концертными организациями фестивальной деятельности"</t>
  </si>
  <si>
    <t xml:space="preserve">Министерство культуры </t>
  </si>
  <si>
    <t xml:space="preserve">2020 г.             </t>
  </si>
  <si>
    <t>3.3.1</t>
  </si>
  <si>
    <t xml:space="preserve">ГАУК «Саратовская областная филармония им.А.Шнитке»     </t>
  </si>
  <si>
    <t>2018 г.          I кв.</t>
  </si>
  <si>
    <t>2018 г.           II кв.</t>
  </si>
  <si>
    <t>3.4.1</t>
  </si>
  <si>
    <t xml:space="preserve">ГАУК «Саратовская областная филармония им.А.Шнитке»   </t>
  </si>
  <si>
    <t xml:space="preserve"> 2018             в течение года</t>
  </si>
  <si>
    <t>3.5.2</t>
  </si>
  <si>
    <t>2018 г.         в течение года</t>
  </si>
  <si>
    <t>2018г.          в течение года</t>
  </si>
  <si>
    <t>3.5.3</t>
  </si>
  <si>
    <t>3.5.5</t>
  </si>
  <si>
    <t>4.</t>
  </si>
  <si>
    <t>2018                     в течение года</t>
  </si>
  <si>
    <t xml:space="preserve">2018                   в течение года </t>
  </si>
  <si>
    <t xml:space="preserve">Министерство культуры области, органы местного самоуправления (по согласованию)                             </t>
  </si>
  <si>
    <t>Контрольное событие 4.2.1. 
Комплектование фонда библиотеки изданиями на традиционных и нетрадиционных носителях</t>
  </si>
  <si>
    <t>ГУК «Областная библиотека для детей и юношества им. А.С. Пушкина»</t>
  </si>
  <si>
    <t>Контрольное событие 4.2.2. 
Комплектование  фондов ГУК «Областная специальная библиотека для слепых» и ее филиалов изданиями, в т.ч. на специальных носителях</t>
  </si>
  <si>
    <t>Контрольное событие 4.2.3 Комплектование ГУК «Областная универсальная научная библиотека» и библиотек области изданиями на традиционных и нетрадиционных носителях</t>
  </si>
  <si>
    <t>Контрольное событие 4.2.4 Комплектование книжных фондов библиотек и муниципальных образований области</t>
  </si>
  <si>
    <t>Министерство культуры области , оорганы местного самоуправления (по согласованию)</t>
  </si>
  <si>
    <t>2018                       3 квартал</t>
  </si>
  <si>
    <t>2018                    4 квартал</t>
  </si>
  <si>
    <t>4.3.3.</t>
  </si>
  <si>
    <t xml:space="preserve">2018 ноябрь </t>
  </si>
  <si>
    <t>4.3.4.</t>
  </si>
  <si>
    <t>2018                 в течение года</t>
  </si>
  <si>
    <t>4.3.9.</t>
  </si>
  <si>
    <t>4.3.10.</t>
  </si>
  <si>
    <t>Контрольное событие 4.3.11.  Поддержка социально ориентированных некоммерческих организаций в области культуры</t>
  </si>
  <si>
    <t xml:space="preserve"> 4.4.</t>
  </si>
  <si>
    <t>2018</t>
  </si>
  <si>
    <t>2020</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</si>
  <si>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</si>
  <si>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</si>
  <si>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 xml:space="preserve"> 4.4.3.</t>
  </si>
  <si>
    <t>ГУК "Областная специальная библиотека для слепых"</t>
  </si>
  <si>
    <t xml:space="preserve"> 4.4.4.</t>
  </si>
  <si>
    <t>4.5.</t>
  </si>
  <si>
    <t xml:space="preserve">Контрольное событие 4.5 "Подключение к интернету общедоступных библиотек области"
</t>
  </si>
  <si>
    <t xml:space="preserve">Министерство культуры области , </t>
  </si>
  <si>
    <t>2018              в течение года</t>
  </si>
  <si>
    <t>5.1</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</si>
  <si>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</si>
  <si>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</si>
  <si>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</si>
  <si>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</si>
  <si>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</si>
  <si>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</si>
  <si>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Министерство культуры области, ГАУ ДПО "Саратовский областной учебно-методический центр</t>
  </si>
  <si>
    <t>2018             в течение года</t>
  </si>
  <si>
    <t>5.5.</t>
  </si>
  <si>
    <t>Контрольное событие 6.2.2 Проведение фестиваля эстрадного танца всех стилей и направлений «Ритмы нового века»</t>
  </si>
  <si>
    <t xml:space="preserve">2018 первое полугодие             </t>
  </si>
  <si>
    <t>2020 первое полугодие</t>
  </si>
  <si>
    <t>2018 второе полугодие</t>
  </si>
  <si>
    <t>2020  второе полугодие</t>
  </si>
  <si>
    <t>2018  второе полугодие</t>
  </si>
  <si>
    <t>ГАУК "Саратовский областной центр народного творчества имени Л.А. Руслановой"</t>
  </si>
  <si>
    <t>6.2.8</t>
  </si>
  <si>
    <t>2018                        1 кв.</t>
  </si>
  <si>
    <t>2018                         2 кв.</t>
  </si>
  <si>
    <t>6.2.10.</t>
  </si>
  <si>
    <t>6.2.11</t>
  </si>
  <si>
    <t>6.3.</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</si>
  <si>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</si>
  <si>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6.3.1</t>
  </si>
  <si>
    <t>ГАУК "Саратовский областной центр народного творчество имени Л.А. Руслановой"</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</si>
  <si>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</si>
  <si>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Контрольное событие 6.5.1. Проведение открытого  кинофестиваля -конкурса детского кино «Киновертикаль»</t>
  </si>
  <si>
    <t xml:space="preserve">2020                               3 квартал </t>
  </si>
  <si>
    <t>Контрольное событие 6.5.2.Проведение мероприятий, посвященных Дню российского кино</t>
  </si>
  <si>
    <t>2018 сентябрь-октябрь</t>
  </si>
  <si>
    <t>2020 октябрь</t>
  </si>
  <si>
    <t xml:space="preserve"> Контрольное событие 6. 6. 1.   Реализация проекта "Золотой фонд народного творчества"</t>
  </si>
  <si>
    <t>2020 декбрь</t>
  </si>
  <si>
    <t>6.6.2</t>
  </si>
  <si>
    <t>Контрольное событие 6.6.2. Проведение творческих встреч с кинематографистами, актерами и режиссерами</t>
  </si>
  <si>
    <t>ГУК «Саратовский областной Дом работников искусств»</t>
  </si>
  <si>
    <t>6.6.3</t>
  </si>
  <si>
    <t>Контрольное событие 6.6.3. Проведение литературного конкурса «Турнир поэтов»</t>
  </si>
  <si>
    <t>6.6.4</t>
  </si>
  <si>
    <t xml:space="preserve">Контрольное событие 6.6.4. Проведение конкурса  областного литературный конкурс среди детей и подростков «Здравствуй, племя младое, незнакомое» </t>
  </si>
  <si>
    <t>6.6.5</t>
  </si>
  <si>
    <t>Контрольное событие 6.6.5 Проведение торжественного мероприятия, посвященного празднованию Дня Победы в Великой Отечественной войны 1941-1945 годов, для участников  Великой Отечественной войны 1941-1945 годов - ветеранов культуры  «Поклонимся великим тем годам»</t>
  </si>
  <si>
    <t>6.6.6</t>
  </si>
  <si>
    <t xml:space="preserve">Контрольное событие 6.6.6
Проведение праздничного торжественного мероприятия 
для  участников Великой Отечественной войны 1941-1945 гг. «С пожеланием добра и счастья»
</t>
  </si>
  <si>
    <t>Контрольное событие 9.2.4 «Организация и проведение Межрегиональной творческой школы «Волжская радуга»</t>
  </si>
  <si>
    <t>Контрольное событие 9.2.5 Межрегиональный фестиваль "Молодые таланты России"</t>
  </si>
  <si>
    <t>Контрольное событие 9.2.6 Конкурс юных талантов "Новые имена Губернии"</t>
  </si>
  <si>
    <t>Контрольное событие 9.3.1 Выплата губернаторских стипендий одаренным детям</t>
  </si>
  <si>
    <t>Основное мероприятие 9.4. «Организация и проведение мероприятий по обеспечению популяризации, в том числе информационной, детского и молодежного творчества»</t>
  </si>
  <si>
    <t>министерство строительства и жилищно-коммунального хозяйства области, ГКУ СО «Управление капитального строительства»</t>
  </si>
  <si>
    <t>10.1.1</t>
  </si>
  <si>
    <t>ГУК "Областной музей краеведения"</t>
  </si>
  <si>
    <t>10.1.2</t>
  </si>
  <si>
    <t>10.2.</t>
  </si>
  <si>
    <t>ГАУК "Саратовский областной театр оперетты"</t>
  </si>
  <si>
    <t>10.2.4.</t>
  </si>
  <si>
    <r>
      <t xml:space="preserve">Контрольное событие 10.4.1 </t>
    </r>
    <r>
      <rPr>
        <sz val="12"/>
        <rFont val="Times New Roman"/>
        <family val="1"/>
        <charset val="204"/>
      </rPr>
      <t>"Текущий ремонт здания ГУК "Областная библиотека для детей и юношества им. А.С.Пушкина"</t>
    </r>
  </si>
  <si>
    <t>ГУК "Областная библиотека для детей и юношества им. А.С.Пушкина"</t>
  </si>
  <si>
    <t>10.5.</t>
  </si>
  <si>
    <t>10.5.2.</t>
  </si>
  <si>
    <t>10.6.1.</t>
  </si>
  <si>
    <t>10.6.3.</t>
  </si>
  <si>
    <t>ГАУК "Саратовский областной Дом работников искусств"</t>
  </si>
  <si>
    <t>10.6.4.</t>
  </si>
  <si>
    <t>10.12.</t>
  </si>
  <si>
    <t>10.12.1.</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</si>
  <si>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</si>
  <si>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10.15.</t>
  </si>
  <si>
    <t>10.16.</t>
  </si>
  <si>
    <t xml:space="preserve">Основное мероприятие 10.16 «Укрепление материально-технической базы и оснащение оборудованием детских школ искусств» 
</t>
  </si>
  <si>
    <t>10.17.</t>
  </si>
  <si>
    <t xml:space="preserve">Основное мероприятие 10.17 «Поддержка виртуальных концертных залов» 
</t>
  </si>
  <si>
    <t xml:space="preserve"> ГУК "Областная библиотека для детей и юношества им.А.С.Пушкина" </t>
  </si>
  <si>
    <t>11.1.4.</t>
  </si>
  <si>
    <t>ГАУК  "Саратвоский областной центр народного творчества имени Л.А. Руслановой"</t>
  </si>
  <si>
    <t xml:space="preserve"> 2018 2 кв</t>
  </si>
  <si>
    <t xml:space="preserve"> 2020  2 кв</t>
  </si>
  <si>
    <t>11.1.7.</t>
  </si>
  <si>
    <t>ГАУК  "Саратвоский областной центр народного творчества имени Л.А Руслановой"</t>
  </si>
  <si>
    <t>2018 4 квартал</t>
  </si>
  <si>
    <t>2018 3 квартал</t>
  </si>
  <si>
    <t>11.1.12.</t>
  </si>
  <si>
    <t>11.2.</t>
  </si>
  <si>
    <t>Основное мероприятие 11.2 «Повышение профессионального образования работников культуры»</t>
  </si>
  <si>
    <t xml:space="preserve">Управление делами правительства области
</t>
  </si>
  <si>
    <t>11.3</t>
  </si>
  <si>
    <t>11.3.1</t>
  </si>
  <si>
    <t>11.4.</t>
  </si>
  <si>
    <t>2018 май</t>
  </si>
  <si>
    <t>2020 май</t>
  </si>
  <si>
    <t xml:space="preserve">Контрольное событие 11.4.4 . Проведение областного конкурса «Лучший Дом кино» </t>
  </si>
  <si>
    <t xml:space="preserve">Контрольное событие 11.4.8 Выплаты денежного поощрения лучших муниципальных учреждений культуры, находящихся на территории сельских поселений
</t>
  </si>
  <si>
    <t xml:space="preserve">Министерство культуры областиорганы местного самоуправления (по согласованию) </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</si>
  <si>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</si>
  <si>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Министерство строительства и жилищно-коммунального хозяйства области, ГКУ СО «Управление капитального строительства»</t>
  </si>
  <si>
    <r>
      <t>министерство культуры области,управление делами Правительства области, управление по охране объектов культурного наследия Правительства области,</t>
    </r>
    <r>
      <rPr>
        <b/>
        <sz val="10"/>
        <rFont val="Times New Roman"/>
        <family val="1"/>
        <charset val="204"/>
      </rPr>
      <t xml:space="preserve"> министерство строительства и жилищно-коммунального хозяйства области, ГКУ СО «Управление капитального строительства» </t>
    </r>
  </si>
  <si>
    <t>Основное мероприятие 2.6  «Поддержка театров малых городов»</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</si>
  <si>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</si>
  <si>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</si>
  <si>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Основное событие 9.3. «Обеспечение поддержки творчески одаренных детей, молодежи и их преподавателей»</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</si>
  <si>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</si>
  <si>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</si>
  <si>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</si>
  <si>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Основное мероприятие 4.1 Оказание государственных услуг населению библиотеками</t>
  </si>
  <si>
    <t>Основное мероприятие 5.1 Оказание государственных услуг населению областными образовательными организациями в сфере культуры</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</si>
  <si>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</si>
  <si>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</si>
  <si>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"Культура Саратовской области",</t>
  </si>
  <si>
    <t>"Культура Саратовской области"</t>
  </si>
  <si>
    <t>Контрольное событие 1.2.2 Экспертиза музейных предметов, содержащих драг. Металлы</t>
  </si>
  <si>
    <t xml:space="preserve">Контрольное событие 1.3.1 Приобретение уникальных и редких предметов материальной и духовной культуры ХIХ-ХХI веков </t>
  </si>
  <si>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коллекционеров.</t>
  </si>
  <si>
    <t>Контрольное событие 1.4.1 Экспонирование выставки к 130-летию АА. Ахматовой</t>
  </si>
  <si>
    <t xml:space="preserve">ГУК «Государственный музей К.А. Федина»         </t>
  </si>
  <si>
    <t>Контрольное событие 1.4.2 Экспонирование выставки  «Я был актером» (к Году театра в России)</t>
  </si>
  <si>
    <t>Контрольное событие 1.4.3 Экспонирование выставки  «Города и годы» (фондовая выставка к 95-летию романа, к конференции «Эгодокументы ХХ века...»)</t>
  </si>
  <si>
    <t>Контрольное событие 1.4.5 Экспонирование выставки«Снежная королева»</t>
  </si>
  <si>
    <t>Контрольное событие 1.4.17 Экспонирование выставки, приуроченной к 75-летию Победы в Великой Отечественной  Войне, из фонда ведущего военно-исторического музея РФ</t>
  </si>
  <si>
    <t xml:space="preserve">ГАУК «Саратовский историко-патриотический комплекс «Музей боевой и трудовой славы»                    </t>
  </si>
  <si>
    <t>Контрольное событие 1.4.18 Экспонирование выставок из фондов ведущих музеев РФ</t>
  </si>
  <si>
    <t xml:space="preserve">ГУК «Саратовский областной музей краеведения»        </t>
  </si>
  <si>
    <t>Контрольное событие 1.4.19 Экспонирование выставки «Театр в музейных раритетах» к Году театра</t>
  </si>
  <si>
    <t>Контрольное событие 1.4.22  «Экспонирование выставочного проекта «Из истории немцев Поволжья» на территории Германии»</t>
  </si>
  <si>
    <t>Контрольное событие 1.4.23  Экспонирование выставок из фондов ведущих музеев РФ</t>
  </si>
  <si>
    <t>Контрольное событие 1.5.1  Проведение Фединских чтений</t>
  </si>
  <si>
    <t xml:space="preserve"> ГУК «Государственный музей К.А. Федина»             </t>
  </si>
  <si>
    <t>Контрольное событие 1.5.3 Издание каталогов  по коллекциям музея (в рамках подготовки к празднованию 75-летия Победы в Великой Отечественной Войне)</t>
  </si>
  <si>
    <t xml:space="preserve">ГАУК «Саратовский историко-патриотический комплекс «Музей боевой и трудовой славы»                 </t>
  </si>
  <si>
    <t>Контрольное событие 1.5.4. Издание каталога  музейной коллекции русской вышивки</t>
  </si>
  <si>
    <t>Контрольное событие 1.5.5. Издание сборника   «Письма с фронта» к 75-летию Победы</t>
  </si>
  <si>
    <t xml:space="preserve">ГУК «Саратовский областной музей краеведения»         </t>
  </si>
  <si>
    <t xml:space="preserve">Контрольное событие 1.5.7. Подготовка площадки «Археологический раскоп» для проведения фестиваля исторической реконструкции «Укек. Один день жизни средневекового города»   </t>
  </si>
  <si>
    <t xml:space="preserve">ГАУК «Исторический парк «Моя история»        </t>
  </si>
  <si>
    <t xml:space="preserve">Контрольное событие 1.5.9. «Арт - парад детских и юношеских детских студий и объединений «Волшебный мир театра»  </t>
  </si>
  <si>
    <t>Контрольное событие 1.5.11  Проведение художественных выставок совместно с Саратовским региональным отделением союза художников России</t>
  </si>
  <si>
    <t>Контрольное событие 1.5.12 Поддержка социально ориентированных некоммерческих организаций в области культуры</t>
  </si>
  <si>
    <t xml:space="preserve">Контрольное событие 2.2.1 Постановка спектакля                        П. Чайковский «Щелкунчик»                                                </t>
  </si>
  <si>
    <t xml:space="preserve">ГАУК «Саратовский академический театр оперы и балета»                                                                  </t>
  </si>
  <si>
    <t xml:space="preserve">  Контрольное событие 2.2.2 Постановка спектакля  «Наша Золушка»                       </t>
  </si>
  <si>
    <t xml:space="preserve">ГАУК «Саратовский академический театр юного зрителя им.Ю.П.Киселева»      </t>
  </si>
  <si>
    <t xml:space="preserve">Контрольное событие 2.2.3 Постановка спектакля                       А.Васильева «Моя Марусечка»                                                    </t>
  </si>
  <si>
    <t xml:space="preserve">ГАУК «Саратовский государственный академический театр драмы имени И.А.Слонова»                         </t>
  </si>
  <si>
    <t>Контрольное событие 2.3.1  Проведение  XXXII Собиновского музыкального фестиваля</t>
  </si>
  <si>
    <t>Контрольное событие 2.3.2   «Звезды мирового балета в Саратове»</t>
  </si>
  <si>
    <t xml:space="preserve">Контрольное событие 2.3.3 III Межрегиональный фестиваль «Театральное Прихоперье»                                                            </t>
  </si>
  <si>
    <t xml:space="preserve">Контрольное событие 2.3.4  Фестиваль «Уроки Табакова»                                                   </t>
  </si>
  <si>
    <t>ГАУК ««Саратовский государственный академический театр  драмы имени И.А.Слонова»</t>
  </si>
  <si>
    <t xml:space="preserve">Контрольное событие 2.3.5. Участие в VII  Всероссийском театральном фестивале «Старейшие театры России» </t>
  </si>
  <si>
    <t>Контрольное событие 2.3.6 Фестиваль детских театров    "От А до Я" имени Ю.П. Киселева</t>
  </si>
  <si>
    <t>ГАУК «Саратовский академический театр юного зрителя им.Ю.П.Киселева»</t>
  </si>
  <si>
    <t xml:space="preserve">Контрольное событие 2.3.7. Участие в фестивале театрального искусства для детей «Маршак» </t>
  </si>
  <si>
    <t>Контрольное событие 2.3.8 Участие в X Международном фестивале театров кукол имени С.В. Образцова (г. Москва)</t>
  </si>
  <si>
    <t>ГАУК «Саратовский театр кукол «Теремок»</t>
  </si>
  <si>
    <t>Контрольное событие 2.3.9. Участие в во всероссийском фестивале детских театров в Республике Ингушетия</t>
  </si>
  <si>
    <t>Контрольное событие 2.3.10. Участие в фестивале «Видеть музыку» (г.Москва)</t>
  </si>
  <si>
    <t>ГАУК «Саратовский областной театр оперетты»</t>
  </si>
  <si>
    <t xml:space="preserve">ГАУК «Саратовский областной театр оперетты»                                                        </t>
  </si>
  <si>
    <t>Контрольное событие 2.4.2  Театрально-концертное обслуживание населения муниципальных районов области</t>
  </si>
  <si>
    <t xml:space="preserve">ГАУК «Саратовский академический театр оперы и балета»                                  </t>
  </si>
  <si>
    <t>Контрольное событие 2.4.3  Театрально-концертное обслуживание населения муниципальных районов области</t>
  </si>
  <si>
    <t>ГАУК «»Саратовский  театр кукол «Теремок»</t>
  </si>
  <si>
    <t>Контрольное событие 2.4.4  Театрально-концертное обслуживание населения муниципальных районов области</t>
  </si>
  <si>
    <t xml:space="preserve">ГАУК «Саратовский академический театр юного зрителя им. Ю.П. Киселева»                                                        </t>
  </si>
  <si>
    <t>Контрольное событие 2.4.5  Театрально-концертное обслуживание населения муниципальных районов области</t>
  </si>
  <si>
    <t xml:space="preserve">ГАУК «Саратовский государственный академический театр драмы имени И.А. Слонова»                                                        </t>
  </si>
  <si>
    <t>Контрольное событие 2.4.6  Театрально-концертное обслуживание населения муниципальных районов области</t>
  </si>
  <si>
    <t xml:space="preserve">ГАУК СО «Драматический театр города Вольск»                                                 </t>
  </si>
  <si>
    <t>Контрольное событие 2.5.1. Проект «Саратов - театральная планета»</t>
  </si>
  <si>
    <t xml:space="preserve">Министерство культуры области                                      </t>
  </si>
  <si>
    <t>Контрольное событие 2.5.2. Выставка театральных художников Саратовской области</t>
  </si>
  <si>
    <t>ГАУК «Саратовский академический театр оперы и балета»</t>
  </si>
  <si>
    <t>Контрольное событие 2.5.4. Поддержка социально ориентированных некоммерческих организаций в области культуры</t>
  </si>
  <si>
    <t>Контрольное событие 3.2.1.  Программа, посвященная 90-летию  А.Пахмутовой</t>
  </si>
  <si>
    <t>Контрольное событие 3.3.1  Фестиваль посвященный 85-летию А. Шнитке</t>
  </si>
  <si>
    <t>Контрольное мероприятие 3.4.2 Концертное обслуживание населения муниципальных районов области</t>
  </si>
  <si>
    <t xml:space="preserve">ГАУК «Саратовская областная филармония им.А.Шнитке» </t>
  </si>
  <si>
    <t>Контрольное событие 3.5.1 Пропаганда творчества саратовских композиторов. Программа к 100-летию В.В. Ковалева</t>
  </si>
  <si>
    <t>Контрольное событие 3.5.2   Академическая музыка в парках и скверах</t>
  </si>
  <si>
    <t>Контрольное событие 3.5.3 Программа, посвященная 80-летию В.Гаврилина</t>
  </si>
  <si>
    <t>Контрольное событие 3.5.4 Вечер к 80-летию композитора Е. Бикташева</t>
  </si>
  <si>
    <t>Контрольное событие 3.5.8 Поддержка социально ориентированных некоммерческих организаций в области культуры</t>
  </si>
  <si>
    <t>Контрольное событие 4.3.1 
Областной творческий конкурс «Волшебный мир кулис»</t>
  </si>
  <si>
    <t>Контрольное событие 4.3.5 Реализация мероприятий комплексной программы «Сохраним читающее детство»</t>
  </si>
  <si>
    <t xml:space="preserve">Контрольное событие 4.4.2
Реставрация документального фонда библиотеки
</t>
  </si>
  <si>
    <t xml:space="preserve">Контрольное событие 4.4.4 Проведение оцифровки изданий
</t>
  </si>
  <si>
    <t xml:space="preserve">Контрольное событие 4.4.3. Репродуцирование изданий на специальные носители для слепых и  слабовидящих
</t>
  </si>
  <si>
    <t>Контрольное событие 6.2.3 Проведение фестиваля , посвященного Дню пожилого человека «Мои года - мое богатство»</t>
  </si>
  <si>
    <t>Контрольное событие 6.2.4 Организация и проведение праздничного мероприятия  «Театральная неделя»</t>
  </si>
  <si>
    <t>Контрольное событие 6.2.5 Проведение областного конкурса детского рисунка «Яркие краски детства»</t>
  </si>
  <si>
    <t>Контрольное событие 6.2.6 Проведение фольклорного праздника «Казачьи забавы»</t>
  </si>
  <si>
    <t>Контрольное событие  6.2.7.   Проведение фольклорного праздника «Михайлов день»</t>
  </si>
  <si>
    <t xml:space="preserve">Контрольное событие 6.2.9  Проведение Всероссийского фестиваля конкурса любительских театров кукол
</t>
  </si>
  <si>
    <t xml:space="preserve">Контрольное событие 6.2.12. Проведение открытого фестиваля-конкурса любительских театральных коллективов «Саратовские самоцветы»
</t>
  </si>
  <si>
    <t>ГАУК «Саратовский областной центр народного творчества имени Л.А. Руслановой»</t>
  </si>
  <si>
    <t xml:space="preserve">Контрольное событие 6.2.18. Межрегиональный  фестиваль творчества «Хвалынские этюды» К.П. Петрова-Водкина
</t>
  </si>
  <si>
    <t xml:space="preserve">Контрольное событие 6.2.19.  Международная конференция «Искусство и власть»
</t>
  </si>
  <si>
    <t xml:space="preserve">Контрольное событие 6.2.20.  Организация и проведение Специальных программ в рамках проекта «Мастера Российской академии художеств»
</t>
  </si>
  <si>
    <t>Контрольное событие 6.5.3. Проведение областного фестиваля-конкурса исполнителей музыкальных произведений из отечественных кинофильмов «Город кино»</t>
  </si>
  <si>
    <t>Контрольное событие 6.5.4. Поддержка социально ориентированных некоммерческих организаций в области культуры, реализующих киномероприятия</t>
  </si>
  <si>
    <t>Контрольное событие 9.2.2 Участие делегации Саратовской области в Молодежных Дельфийских играх России</t>
  </si>
  <si>
    <t>Контрольное событие 9.3.2  Проведение конкурса на лучшую ДШИ области.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</si>
  <si>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Контрольное событие 10.1.1 ГУК "Саратовский областной музей краеведения" приобретение комплекса планитарного сканирования План Скан А18Ц-400</t>
  </si>
  <si>
    <t>Контрольное событие 10.1.3. ГАУК "Исторический парк "Моя история"приобретение ламп для проекторов</t>
  </si>
  <si>
    <t>ГАУК "Исторический парк "Моя история"</t>
  </si>
  <si>
    <t>Контрольное событие 10.2.1 «Приобретение оборудования для ГАУК «Саратовский областной театр оперетты»</t>
  </si>
  <si>
    <t>Контрольное событие 10.2.2 «Текущий ремонт здания ГАУК «Саратовский областной театр оперетты»</t>
  </si>
  <si>
    <t xml:space="preserve">Контрольное событие 10.4.2 Выполнение работ по сохранению объекта культурного наследия регионального значения «Народная аудитория 1899 года, архитектор Н.М. Проскурнин»  (реставрация кровли здания ГУК «Областная универсальная научная библиотека») </t>
  </si>
  <si>
    <t>Контрольное событие 10.5.1   Приобретение и монтаж архитектурной подсветки здания ГАУК "Саратовский областной учебно-методический центр"</t>
  </si>
  <si>
    <t>ГАУК "Саратовский областной учебно-методический центр"</t>
  </si>
  <si>
    <t>Контрольное событие 10.6.1 «Проведение капитального ремонта системы отопления и кондиционирование зрительного зала и фойе 2 этажа" ГАУК «Саратовский областной центр народного творчества имени Л.А. Руслановой»</t>
  </si>
  <si>
    <t>Контрольное событие 10.6.2 Монтаж архитектурной подсветки ГАУК «Саратовский областной Дом работников искусств»</t>
  </si>
  <si>
    <t>Контрольное событие 10.6.3 Проведение ремонта здания  ГАУК СО  «Дворец культуры «Россия»</t>
  </si>
  <si>
    <t xml:space="preserve">Основное мероприятие 10.19 «Сбор и обобщение информации о качестве условий оказания услуг организациями в сфере культуры»
</t>
  </si>
  <si>
    <t>министерство культуры области</t>
  </si>
  <si>
    <t>Контрольное событие 10.19.1 Проведение независимой оценки качества условий оказания услуг организациями в сфере культуры</t>
  </si>
  <si>
    <t>Региональный проект 10.1 
«Культурная среда» (в целях выполнения задач федерального проекта «Культурная среда»)</t>
  </si>
  <si>
    <t xml:space="preserve">10.1.1 «Модернизация театров юного зрителя и театров кукол» </t>
  </si>
  <si>
    <t>10.1.2 «Государственная поддержка отрасли культуры (создание и модернизация учреждений культурно-досугового типа в сельской местности)»</t>
  </si>
  <si>
    <t>10.1.3 «Государственная поддержка отрасли культуры (создание многофункциональных мобильных культурных центров)»</t>
  </si>
  <si>
    <t xml:space="preserve">Контрольное событие 11.1.1 
Межрегиональная конференция «На пользу детям создана» к 100 -летию основания ОБДЮ им.А.С. Пушкина»
</t>
  </si>
  <si>
    <t>Контрольное событие 11.1.6 Проведение областного семинара-практикума для руководителей хореографических коллективов</t>
  </si>
  <si>
    <t>ГАУК  «Саратовский областной центр народного творчества имени Л.А Руслановой»</t>
  </si>
  <si>
    <t>Контрольное событие 11.1.7   Проведение областного семинара - практикума для руководителей фольклорных коллективов</t>
  </si>
  <si>
    <t xml:space="preserve">Контрольное событие 11.1.8 Проведение областного семинара  - практикума для руководителей и режиссеров театральных коллективов </t>
  </si>
  <si>
    <t xml:space="preserve">Контрольное событие 11.1.9 Проведение областного семинара практикума для специалистов досуговой деятельности </t>
  </si>
  <si>
    <t xml:space="preserve">Контрольное событие  11.1.10 Проведение областного семинара практикума- для руководителей эстрадных коллективов </t>
  </si>
  <si>
    <t>Контрольное событие 11.1.12  Проведение областных семинаров-практикумов для руководителей студий декоративно-прикладного творчества</t>
  </si>
  <si>
    <t>Контрольное событие 11.1.13 Проведение областного семинара-практикума для руководителей духовых оркестров</t>
  </si>
  <si>
    <t>Контрольное событие 11.1.15 Региональный форум педагогических работников сферы культуры</t>
  </si>
  <si>
    <t xml:space="preserve">ГАУ ДПО "Саратовский областной учебно-методический центр" </t>
  </si>
  <si>
    <t xml:space="preserve">Контрольное событие 11.3.1 Областной конкурс вокалистов «Песня остается с человеком»  имени И. Кобзона    </t>
  </si>
  <si>
    <t>Контрольное событие 11.3.2 Конкурс для учащихся детских художественных школ, детских школ искусств, художественных студий области и студентов художественного училища «Живописный сеанс»</t>
  </si>
  <si>
    <t xml:space="preserve">Контрольное событие 11.4.1 Проведение областного конкурса  профессионального мастерства «Лучший музейный работник года»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</si>
  <si>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(И.В. Стойоха, директор)          </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</si>
  <si>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</si>
  <si>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</si>
  <si>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Контрольное событие 12.1.4 Государственный праздник  -Международный женский день 8 марта </t>
  </si>
  <si>
    <t xml:space="preserve">Контрольное событие 12.1.5 День работника культуры </t>
  </si>
  <si>
    <t xml:space="preserve">Министерство культуры области Начальник отдела проектов в сфере культуры и искусства О.Ю.Покровская ГАУК «Саратовский академический театр оперы и балета»  (А.Н. Комаров, директор)                                                          ГАУК «Саратовская областная филармония им.А.Шнитке» (А.В. Николаева,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</si>
  <si>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 ГАУК «Саратовский областной центр народного творчества имени Л.А. Руслановой» (В.И.Зимин, директор)        </t>
  </si>
  <si>
    <t xml:space="preserve">Контрольное событие 12.1.6 Всемирный День авиации и космонавтики - первый полет человека в космос </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</si>
  <si>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</si>
  <si>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Контрольное событие 12.1.7 Государственный праздник - Праздник весны и труда</t>
  </si>
  <si>
    <t>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директор)бластная филармония им.А.Шнитке» (А.В. Николаева, директор)</t>
  </si>
  <si>
    <t xml:space="preserve">Контрольное событие 12.1.8 Государственный праздник - День Победы в Великой Отечественной войне 1941-1945 годов 
</t>
  </si>
  <si>
    <t xml:space="preserve">Контрольное событие 12.1.9 День славянской письменности и культуры
</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</si>
  <si>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(И.В. Стойоха,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</si>
  <si>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</si>
  <si>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Контрольное событие 12.1.10 Государственный праздник - День России
</t>
  </si>
  <si>
    <t>Контрольное событие 12.1.11 Организация и проведение Праздника духовой музыки</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</si>
  <si>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(И.В. Стойоха, директор)          </t>
  </si>
  <si>
    <t>Контрольное событие 12.1.12 Государственный праздник - День народного единства</t>
  </si>
  <si>
    <t>Министерство культуры области Начальник отдела проектов в сфере культуры и искусства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</si>
  <si>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Контрольное событие 12.1.13 День конституции Российской Федерации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</si>
  <si>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</si>
  <si>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Контрольное событие 12.1.14 Торжественное мероприятие УФСБ России по Саратовской области</t>
  </si>
  <si>
    <t>Контрольное событие 12.1.15 Проведение торжественного мероприятия, посвященного закрытию Года театра в Саратовской области</t>
  </si>
  <si>
    <t xml:space="preserve">Министерство культуры области
Начальник отдела проектов в сфере культуры и искусства О.Ю.Покровская 
ГАУК «Саратовский государственный академический театр драмы им. И.А. Слонова» (В.В. Петренко, директор)
</t>
  </si>
  <si>
    <t>Контрольное событие 12.1.16 Государственный праздник - Встреча наступающего Нового года</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</si>
  <si>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t>
  </si>
  <si>
    <t>Контрольное событие 12.1.17 Обеспечение мероприятий сферы культуры</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</si>
  <si>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</si>
  <si>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 xml:space="preserve">министерство внутренней политики и общественных отношений области (управление делами Правительства области - плательщик)
</t>
  </si>
  <si>
    <t>Контрольное событие 13.1.1 «Проведение мониторинга межнациональных отношений в Саратовской области и издание результатов».</t>
  </si>
  <si>
    <t>министерство внутренней политики и общественных отношений области (управление делами Правительства области - плательщик)</t>
  </si>
  <si>
    <t>Контрольное событие 13.8.3 «Организация и проведение областного традиционного праздника «Наурыз»</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</si>
  <si>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</si>
  <si>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Контрольное событие 13.9.2  «Организация и проведение Форума «XVII Межрегиональные образовательные «Пименовские чтения».</t>
  </si>
  <si>
    <t>Управление делами области Правительства области (министерство внутренней политики и общественных отношений области)</t>
  </si>
  <si>
    <t>Контрольное событие 2.5.11. Проведение торжественного мероприятия, посвященного Международному Дню театра</t>
  </si>
  <si>
    <t xml:space="preserve">ГАУК «Саратовский государственный академический театр драмы имени И.А. Слонова» </t>
  </si>
  <si>
    <t>ГАУК «Саратовский театр оперетты»</t>
  </si>
  <si>
    <t xml:space="preserve">Контрольное событие 4.3.4 
Областной фестиваль   «Все начинается с детства» </t>
  </si>
  <si>
    <t>Контрольное событие 4.3.6 Проект «Большое чтение в Саратовской области» (к Году театра в России)</t>
  </si>
  <si>
    <t>Контрольное событие 4.3.7 Проект «Мир чтения в специальном формате: к Году театра в России»</t>
  </si>
  <si>
    <t>Контрольное событие 4.3.8
Областной конкурс среди людей с нарушениями зрения «Великое шеститочие: книги о Великой отечественной войне»</t>
  </si>
  <si>
    <t>Контрольное событие 4.3.17 Межрегиональная конференция по патриотическому воспитанию подрастающего поколения "Я расскажу вам о войне"</t>
  </si>
  <si>
    <t xml:space="preserve">Контрольное событие 4.3.16 Вечера с деятелями литературы: писателями, поэтами и критиками региональное отделение Союза писателей России (по согласованию). </t>
  </si>
  <si>
    <t>Контрольное событие 4.3.18 Комплексная программа «Сто лет по знаком детства»</t>
  </si>
  <si>
    <t>Контрольное событие 13.9.1 «Организация и проведение мероприятий, посвященных Дню народного единства».</t>
  </si>
  <si>
    <t>Наименование государственной программы, подпрограммы, ведомственной целевой программы, основного мероприятия, контрольного события, проекта (программы), мероприятия проекта (программы)</t>
  </si>
  <si>
    <t>Ответственный исполнитель, соисполнитель, участник государственной программы (подпрограммы), плательщик (далее - исполнитель)</t>
  </si>
  <si>
    <t>(гр.8 (фактическое исполнение)/гр.4)</t>
  </si>
  <si>
    <t>государственные внебюджетные фонды и иные безвозмездные поступления целевой направленности</t>
  </si>
  <si>
    <t>Контрольное событие 13.8.2 «Организация и проведение меропритий, посвященных Дням славянской письменности и культуры»</t>
  </si>
  <si>
    <t>Контрольное событие 13.8.4 «Организация и проведение областного традиционного национального праздника «Сабантуй»</t>
  </si>
  <si>
    <t>Контрольное событие 13.8.5 «Организация и проведение фестиваля национальных культур «Мы – вместе!»</t>
  </si>
  <si>
    <t xml:space="preserve">Контрольное событие 13.8.6 «Организация и проведение областного традиционного национального праздника </t>
  </si>
  <si>
    <t>Контрольное событие 13.8.7 «Организация и проведение Фестиваля казачьей культуры»</t>
  </si>
  <si>
    <t>Контрольное событие 13.8.8 «Организация и проведение Фестиваля «Один день из жизни средневекового города «Укек»</t>
  </si>
  <si>
    <t>ГПОУ «Саратовский областной колледж искусств»</t>
  </si>
  <si>
    <t>Контрольное событие 10.5.2   Приобретение музыкальных инструментов ГПОУ "Саратовский областной колледж искусств"</t>
  </si>
  <si>
    <t>ГАУК «Саратовская областная филармония им.А.Шнитке «Детский театр «Куклы Папы Карло»</t>
  </si>
  <si>
    <t xml:space="preserve">Основное мероприятие 10.18  «г.Маркс. Культурно-зрелищный комплекс для детской цирковой студии «Арт-Алле»
</t>
  </si>
  <si>
    <t>Контрольное событие 4.3.10.  Мобильный проект «Зримый Петербург»</t>
  </si>
  <si>
    <t>Контрольное событие 11.3.3 Проведение торжественного мероприятия, посвященного 100-летию со дня рождения В.В. Ковалева</t>
  </si>
  <si>
    <t>10.1.4 «Создание модельных муниципальных библиотек»</t>
  </si>
  <si>
    <t>10.1.5 «Модернизация театров юного зрителя и театров кукол (в рамках достижения соответствующих задач федерального проекта)»</t>
  </si>
  <si>
    <t>Региональный проект 10.2 
«Цифровая культура» (в целях выполнения задач федерального проекта «Цифровая культура»)</t>
  </si>
  <si>
    <t xml:space="preserve">10.2.1 «Создание виртуальных концертных залов» </t>
  </si>
  <si>
    <t xml:space="preserve">Контрольное событие 9.2.3 Выступление участников Детского хора России от Саратовской области на всероссийских мероприятиях        </t>
  </si>
  <si>
    <t xml:space="preserve">ГАУК «Саратовская областная концертная организация «Поволжье»                       </t>
  </si>
  <si>
    <t xml:space="preserve">Министерство культуры области                 </t>
  </si>
  <si>
    <t xml:space="preserve">Контрольное событие 10.3.1 «Приобретение музыкальных инструментов ГАУК «Саратовская областная филармония им.А.Шнитке»  </t>
  </si>
  <si>
    <t xml:space="preserve">Контрольное событие 10.3.2 «Приобретение музыкального оборудования ГАУК «Саратовская областная концертная организация «Поволжье»    </t>
  </si>
  <si>
    <t>ГПОУ «Саратовское художественное училище им. А.П. Боголюбова (техникум)»</t>
  </si>
  <si>
    <t>Контрольное событие  10.5.3 Ремонт фасада здания и монтаж архитектурной подсветки ГПОУ «Саратовское художественное училище им. А.П. Боголюбова (техникум)»</t>
  </si>
  <si>
    <t>Контрольное событие  10.5.4 Приобретение автотранспорта ГПОУ «Саратовский областной колледж искусств»</t>
  </si>
  <si>
    <t>Основное мероприятие 10.8  «Укрепление материально-технической базы архивных учреждений»</t>
  </si>
  <si>
    <t>Основное мероприятие 10.23  «Гарнизонный дом офицеров» в Летном городке города Энгельса Саратовской области»</t>
  </si>
  <si>
    <t>Основное мероприятие 10.22  «Строительство (реконструкция) объектов культурного назначения»</t>
  </si>
  <si>
    <t xml:space="preserve">Министерство строительства и жилищно-коммунального хозяйства области, ГКУ СО «Управление капитального строительства» </t>
  </si>
  <si>
    <t>Контрольное событие 1.4.4 Экспонирование выставки  к 220-летию со дня рождения  А.С. Пушкина ( их фондов Государственного музея А.С. Пушкина (г. Москва)</t>
  </si>
  <si>
    <t>Контрольное событие 10.1.4 Приобретение кондиционера и замена окон в ГУК "Саратовский областной музей краеведения" (филиал г. Маркс)</t>
  </si>
  <si>
    <t>Основное мероприятие 10.20  «Приобретение в государственную собственность области здания для размещения ГПОУ «Саратовский областной колледж искусств»</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</si>
  <si>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t>
  </si>
  <si>
    <t>Основное мероприятие 7.4 «Обеспечение мероприятий по государственному учету объектов культурного наследия регионального значения»</t>
  </si>
  <si>
    <t>управление делами области Правительства области</t>
  </si>
  <si>
    <t xml:space="preserve">министерства культуры области </t>
  </si>
  <si>
    <t xml:space="preserve">от                         2019 г. № </t>
  </si>
  <si>
    <t>Приложение №1   к письму</t>
  </si>
  <si>
    <t>произведенных за 9 месяцев 2019 года  за счет соответствующих источников финансового обеспечения</t>
  </si>
  <si>
    <t>ГАУК «Исторический парк «Моя история»</t>
  </si>
  <si>
    <t xml:space="preserve">Контрольное событие 2.2.22 Постановка спектакля                       «Рождественский фонтом»                                                     </t>
  </si>
  <si>
    <t>-</t>
  </si>
  <si>
    <t xml:space="preserve">Министерство культуры области   </t>
  </si>
  <si>
    <t>Контрольное событие 2.5.12. Выплата премий Губернатора Саратовской области для журналистов и блогеров «Саратов театральный»</t>
  </si>
  <si>
    <t>Контрольное событие 6.6.7. Поддержка социально ориентированных некоммерческих организаций в области культуры, реализующих киномероприятия</t>
  </si>
  <si>
    <r>
      <t xml:space="preserve">Министерство культуры области, министерство строительства и жилищно-коммунального хозяйства области, </t>
    </r>
    <r>
      <rPr>
        <b/>
        <sz val="11"/>
        <color rgb="FFFF0000"/>
        <rFont val="Times New Roman"/>
        <family val="1"/>
        <charset val="204"/>
      </rPr>
      <t xml:space="preserve">ГКУ СО «Управление капитального строительства», Управление делами области Правительства области </t>
    </r>
  </si>
  <si>
    <t>Контрольное событие 10.1.5 Выполнение работ по разработке научно-проектной документации по сохранению объекта культурного наследия федерального значения Дом жилой, XVIII в., 1813 г., арх. Колодин И.Ф., расположенного по адресу: Саратовская область, Саратов, Лермонтова ул., 34</t>
  </si>
  <si>
    <t>Контрольное событие 10.1.6 Выполнение работ по разработке научно-проектной документации по сохранению выявленного объекта культурного наследия   Особняк Карле, 1900-е гг., расположенного   по   адресу: Саратовская область, г. Маркс, ул. Кирова, 47</t>
  </si>
  <si>
    <t>Контрольное событие 10.1.7 Разработка научно-проектной документации по сохранению объекта культурного наследия «Здание, где в Сретенском начальном училище учился писатель К.А. Федин, 1899-1901 гг.», расположенного по адресу: Саратовская область, г. Саратов, ул. Чернышевского,  д.154</t>
  </si>
  <si>
    <t xml:space="preserve">Контрольное событие 10.1.8  Приобретение экспозиционно-выставочного оборудования в ГУК «Государственный музей К.А. Федина» </t>
  </si>
  <si>
    <t xml:space="preserve"> ГАУК «Саратовский историко-патриотический комплекс «Музей боевой и трудовой славы»                    </t>
  </si>
  <si>
    <t>Контрольное событие 10.4.3 Разработка научно-проектной документации по сохранению выявленного объекта культурного наследия «Дом жилой, нач. XIX в.», расположенного по адресу: Саратовская область, г.Саратов, ул.Горького, 55/Челюскинцев,99</t>
  </si>
  <si>
    <t>Контрольное событие 10.4.4 Разработка научно-проектной документации по сохранению объекта культурного наследия регионального значения Народная аудитория, 1899 г., арх. Н.М.Проскурнин, расположенная по адресу: г.Саратов, ул.Горького, 40/ул.Московская,73, литер А</t>
  </si>
  <si>
    <t>Контрольное событие  10.5.5 Установку нестандартных элементов к примыканию кровли, ремонт водосточной системы общежития ГПОУ «Саратовское художественное училище имени А.П. Боголюбова (техникум)» по адресу: Саратов, ул. Чернышевского, д. 139</t>
  </si>
  <si>
    <t>Контрольное событие 10.2.8 «Приобретение автотранспорта»</t>
  </si>
  <si>
    <t>Контрольное событие 10.6.4 Ремонтные работы по замене окон на пластиковые в ГАУК «Саратовский областной центр народного творчества имени Л.А. Руслановой»</t>
  </si>
  <si>
    <t>Реализация регионального проекта (программы) в целях выполнения задач федерального проекта «Творческие люди», в том числе: обеспечение условий для проведения повышения квалификации на базе Центров непрерывного образования и повышения квалификации творческих и управленческих кадров в сфере культуры (в рамках достижения соответствующих задач федерального проекта)</t>
  </si>
  <si>
    <t>Основное мероприятие 7.5 «Обеспечение проведения историко-культурной экспертизы объектов культурного наследия»</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</si>
  <si>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</si>
  <si>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Контрольное мероприятие 7.2.1 «Возмещение затрат на разработку проектно-сметной документации»</t>
  </si>
  <si>
    <t>Управление по охране объектов культурного наследия Правительства Саратовской области, Министерство культуры области</t>
  </si>
  <si>
    <t>в том числе:</t>
  </si>
  <si>
    <t xml:space="preserve">Министерство культуры области, министерство строительства и жилищно-коммунального хозяйства области, ГКУ СО «Управление капитального строительства»  </t>
  </si>
  <si>
    <t xml:space="preserve">министерство строительства и жилищно-коммунального хозяйства области, ГКУ СО «Управление капитального строительства»  </t>
  </si>
  <si>
    <t>10.1.6 «Обеспечение условий для создания модельных муниципальных библиотек (в рамках достижения соответствующих задач федерального проекта)»</t>
  </si>
  <si>
    <t>Контрольное событие 10.1.9  Проведение ремонтных работ</t>
  </si>
</sst>
</file>

<file path=xl/styles.xml><?xml version="1.0" encoding="utf-8"?>
<styleSheet xmlns="http://schemas.openxmlformats.org/spreadsheetml/2006/main">
  <numFmts count="4">
    <numFmt numFmtId="43" formatCode="_-* #,##0.00_р_._-;\-* #,##0.00_р_._-;_-* &quot;-&quot;??_р_._-;_-@_-"/>
    <numFmt numFmtId="164" formatCode="_-* #,##0.0_р_._-;\-* #,##0.0_р_._-;_-* &quot;-&quot;??_р_._-;_-@_-"/>
    <numFmt numFmtId="165" formatCode="0.0"/>
    <numFmt numFmtId="166" formatCode="_-* #,##0.0\ _₽_-;\-* #,##0.0\ _₽_-;_-* &quot;-&quot;?\ _₽_-;_-@_-"/>
  </numFmts>
  <fonts count="22">
    <font>
      <sz val="11"/>
      <color theme="1"/>
      <name val="Calibri"/>
      <family val="2"/>
      <charset val="204"/>
      <scheme val="minor"/>
    </font>
    <font>
      <sz val="11"/>
      <color indexed="8"/>
      <name val="Calibri"/>
      <family val="2"/>
      <charset val="204"/>
    </font>
    <font>
      <b/>
      <sz val="12"/>
      <color indexed="8"/>
      <name val="Times New Roman"/>
      <family val="1"/>
      <charset val="204"/>
    </font>
    <font>
      <sz val="10"/>
      <color indexed="8"/>
      <name val="Times New Roman"/>
      <family val="1"/>
      <charset val="204"/>
    </font>
    <font>
      <sz val="11"/>
      <color indexed="8"/>
      <name val="Calibri"/>
      <family val="2"/>
      <charset val="204"/>
    </font>
    <font>
      <sz val="11"/>
      <color indexed="8"/>
      <name val="Times New Roman"/>
      <family val="1"/>
      <charset val="204"/>
    </font>
    <font>
      <b/>
      <sz val="11"/>
      <color indexed="8"/>
      <name val="Times New Roman"/>
      <family val="1"/>
      <charset val="204"/>
    </font>
    <font>
      <sz val="11"/>
      <name val="Times New Roman"/>
      <family val="1"/>
      <charset val="204"/>
    </font>
    <font>
      <sz val="11.5"/>
      <color indexed="8"/>
      <name val="Times New Roman"/>
      <family val="1"/>
      <charset val="204"/>
    </font>
    <font>
      <b/>
      <sz val="10"/>
      <color indexed="8"/>
      <name val="Times New Roman"/>
      <family val="1"/>
      <charset val="204"/>
    </font>
    <font>
      <b/>
      <sz val="11"/>
      <name val="Times New Roman"/>
      <family val="1"/>
      <charset val="204"/>
    </font>
    <font>
      <sz val="10"/>
      <name val="Times New Roman"/>
      <family val="1"/>
      <charset val="204"/>
    </font>
    <font>
      <sz val="11"/>
      <name val="Calibri"/>
      <family val="2"/>
      <charset val="204"/>
      <scheme val="minor"/>
    </font>
    <font>
      <sz val="11"/>
      <color rgb="FFFF0000"/>
      <name val="Calibri"/>
      <family val="2"/>
      <charset val="204"/>
      <scheme val="minor"/>
    </font>
    <font>
      <sz val="11"/>
      <color indexed="60"/>
      <name val="Times New Roman"/>
      <family val="1"/>
      <charset val="204"/>
    </font>
    <font>
      <sz val="11"/>
      <color indexed="10"/>
      <name val="Times New Roman"/>
      <family val="1"/>
      <charset val="204"/>
    </font>
    <font>
      <b/>
      <sz val="11"/>
      <color indexed="8"/>
      <name val="Calibri"/>
      <family val="2"/>
      <charset val="204"/>
    </font>
    <font>
      <sz val="11"/>
      <name val="Calibri"/>
      <family val="2"/>
      <charset val="204"/>
    </font>
    <font>
      <sz val="12"/>
      <name val="Times New Roman"/>
      <family val="1"/>
      <charset val="204"/>
    </font>
    <font>
      <b/>
      <sz val="10"/>
      <name val="Times New Roman"/>
      <family val="1"/>
      <charset val="204"/>
    </font>
    <font>
      <sz val="9"/>
      <color indexed="8"/>
      <name val="Times New Roman"/>
      <family val="1"/>
      <charset val="204"/>
    </font>
    <font>
      <b/>
      <sz val="11"/>
      <color rgb="FFFF0000"/>
      <name val="Times New Roman"/>
      <family val="1"/>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4" fillId="0" borderId="0" applyFont="0" applyFill="0" applyBorder="0" applyAlignment="0" applyProtection="0"/>
    <xf numFmtId="43" fontId="1" fillId="0" borderId="0" applyFont="0" applyFill="0" applyBorder="0" applyAlignment="0" applyProtection="0"/>
  </cellStyleXfs>
  <cellXfs count="221">
    <xf numFmtId="0" fontId="0" fillId="0" borderId="0" xfId="0"/>
    <xf numFmtId="0" fontId="0" fillId="0" borderId="0" xfId="0" applyFill="1" applyBorder="1"/>
    <xf numFmtId="0" fontId="0" fillId="0" borderId="0" xfId="0" applyFill="1"/>
    <xf numFmtId="164" fontId="6" fillId="0" borderId="1" xfId="1" applyNumberFormat="1" applyFont="1" applyFill="1" applyBorder="1" applyAlignment="1">
      <alignment horizontal="right" vertical="top" wrapText="1"/>
    </xf>
    <xf numFmtId="164" fontId="5" fillId="0" borderId="1" xfId="1" applyNumberFormat="1" applyFont="1" applyFill="1" applyBorder="1" applyAlignment="1">
      <alignment horizontal="right" vertical="top" wrapText="1"/>
    </xf>
    <xf numFmtId="0" fontId="8" fillId="0" borderId="0" xfId="0" applyFont="1" applyFill="1" applyBorder="1"/>
    <xf numFmtId="0" fontId="5" fillId="0" borderId="0" xfId="0" applyFont="1" applyFill="1" applyBorder="1"/>
    <xf numFmtId="0" fontId="0" fillId="0" borderId="2" xfId="0" applyFill="1" applyBorder="1"/>
    <xf numFmtId="164" fontId="5" fillId="0" borderId="2" xfId="1" applyNumberFormat="1" applyFont="1" applyFill="1" applyBorder="1" applyAlignment="1">
      <alignment horizontal="right" vertical="top"/>
    </xf>
    <xf numFmtId="165" fontId="6" fillId="0" borderId="2" xfId="0" applyNumberFormat="1" applyFont="1" applyFill="1" applyBorder="1" applyAlignment="1">
      <alignment horizontal="center" vertical="top" wrapText="1"/>
    </xf>
    <xf numFmtId="165" fontId="5" fillId="0" borderId="2" xfId="0" applyNumberFormat="1" applyFont="1" applyFill="1" applyBorder="1"/>
    <xf numFmtId="0" fontId="2" fillId="0" borderId="0" xfId="0" applyFont="1" applyFill="1" applyBorder="1" applyAlignment="1"/>
    <xf numFmtId="0" fontId="2" fillId="0" borderId="0" xfId="0" applyFont="1" applyFill="1" applyBorder="1" applyAlignment="1">
      <alignment wrapText="1"/>
    </xf>
    <xf numFmtId="0" fontId="9" fillId="0" borderId="2" xfId="0" applyFont="1" applyFill="1" applyBorder="1" applyAlignment="1">
      <alignment vertical="top" wrapText="1"/>
    </xf>
    <xf numFmtId="165" fontId="5" fillId="0" borderId="2" xfId="0" applyNumberFormat="1" applyFont="1" applyFill="1" applyBorder="1" applyAlignment="1">
      <alignment horizontal="right"/>
    </xf>
    <xf numFmtId="0" fontId="2" fillId="0" borderId="1" xfId="0" applyFont="1" applyFill="1" applyBorder="1" applyAlignment="1">
      <alignment horizontal="center" vertical="center" wrapText="1"/>
    </xf>
    <xf numFmtId="164" fontId="5" fillId="0" borderId="2" xfId="1" applyNumberFormat="1" applyFont="1" applyFill="1" applyBorder="1" applyAlignment="1">
      <alignment horizontal="right" vertical="top" wrapText="1"/>
    </xf>
    <xf numFmtId="164" fontId="6" fillId="0" borderId="2" xfId="1" applyNumberFormat="1" applyFont="1" applyFill="1" applyBorder="1" applyAlignment="1">
      <alignment horizontal="right" vertical="top" wrapText="1"/>
    </xf>
    <xf numFmtId="164" fontId="7" fillId="0" borderId="2" xfId="1" applyNumberFormat="1" applyFont="1" applyFill="1" applyBorder="1" applyAlignment="1">
      <alignment horizontal="right" vertical="top" wrapText="1"/>
    </xf>
    <xf numFmtId="0" fontId="5" fillId="0" borderId="0" xfId="0" applyFont="1" applyFill="1" applyBorder="1" applyAlignment="1">
      <alignment horizontal="center"/>
    </xf>
    <xf numFmtId="0" fontId="5" fillId="0" borderId="0" xfId="0" applyFont="1" applyFill="1" applyAlignment="1">
      <alignment horizontal="center"/>
    </xf>
    <xf numFmtId="165" fontId="9" fillId="0" borderId="2"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164" fontId="10" fillId="0" borderId="2" xfId="1" applyNumberFormat="1" applyFont="1" applyFill="1" applyBorder="1" applyAlignment="1">
      <alignment horizontal="right" vertical="top" wrapText="1"/>
    </xf>
    <xf numFmtId="164" fontId="6" fillId="0" borderId="0" xfId="1" applyNumberFormat="1" applyFont="1" applyFill="1" applyBorder="1" applyAlignment="1">
      <alignment horizontal="right" vertical="top" wrapText="1"/>
    </xf>
    <xf numFmtId="164" fontId="10" fillId="0" borderId="1" xfId="1" applyNumberFormat="1" applyFont="1" applyFill="1" applyBorder="1" applyAlignment="1">
      <alignment horizontal="right" vertical="top" wrapText="1"/>
    </xf>
    <xf numFmtId="0" fontId="10" fillId="0" borderId="2" xfId="0" applyFont="1" applyFill="1" applyBorder="1" applyAlignment="1">
      <alignment vertical="top" wrapText="1"/>
    </xf>
    <xf numFmtId="0" fontId="12" fillId="0" borderId="2" xfId="0" applyFont="1" applyFill="1" applyBorder="1"/>
    <xf numFmtId="0" fontId="3" fillId="0" borderId="0" xfId="0" applyFont="1" applyFill="1" applyBorder="1" applyAlignment="1">
      <alignment horizontal="center" vertical="top" wrapText="1"/>
    </xf>
    <xf numFmtId="0" fontId="3" fillId="0" borderId="7" xfId="0" applyFont="1" applyFill="1" applyBorder="1" applyAlignment="1">
      <alignment horizontal="center" vertical="top" wrapText="1"/>
    </xf>
    <xf numFmtId="0" fontId="0" fillId="0" borderId="0" xfId="0" applyFont="1" applyFill="1"/>
    <xf numFmtId="164" fontId="7" fillId="0" borderId="1" xfId="2" applyNumberFormat="1" applyFont="1" applyFill="1" applyBorder="1" applyAlignment="1">
      <alignment horizontal="right" vertical="top" wrapText="1"/>
    </xf>
    <xf numFmtId="164" fontId="5" fillId="0" borderId="2" xfId="2" applyNumberFormat="1" applyFont="1" applyFill="1" applyBorder="1" applyAlignment="1">
      <alignment horizontal="right" vertical="top" wrapText="1"/>
    </xf>
    <xf numFmtId="164" fontId="7" fillId="0" borderId="2" xfId="2" applyNumberFormat="1" applyFont="1" applyFill="1" applyBorder="1" applyAlignment="1">
      <alignment horizontal="right" vertical="top" wrapText="1"/>
    </xf>
    <xf numFmtId="164" fontId="5" fillId="0" borderId="1" xfId="2" applyNumberFormat="1" applyFont="1" applyFill="1" applyBorder="1" applyAlignment="1">
      <alignment horizontal="right" vertical="top" wrapText="1"/>
    </xf>
    <xf numFmtId="164" fontId="10" fillId="0" borderId="1" xfId="2" applyNumberFormat="1" applyFont="1" applyFill="1" applyBorder="1" applyAlignment="1">
      <alignment horizontal="right" vertical="top" wrapText="1"/>
    </xf>
    <xf numFmtId="164" fontId="6" fillId="0" borderId="2" xfId="2" applyNumberFormat="1" applyFont="1" applyFill="1" applyBorder="1" applyAlignment="1">
      <alignment horizontal="right" vertical="top" wrapText="1"/>
    </xf>
    <xf numFmtId="164" fontId="10" fillId="0" borderId="2" xfId="2" applyNumberFormat="1" applyFont="1" applyFill="1" applyBorder="1" applyAlignment="1">
      <alignment horizontal="right" vertical="top" wrapText="1"/>
    </xf>
    <xf numFmtId="0" fontId="16" fillId="0" borderId="0" xfId="0" applyFont="1" applyFill="1"/>
    <xf numFmtId="0" fontId="17" fillId="0" borderId="0" xfId="0" applyFont="1" applyFill="1"/>
    <xf numFmtId="0" fontId="16" fillId="0" borderId="0" xfId="0" applyFont="1" applyFill="1" applyBorder="1"/>
    <xf numFmtId="0" fontId="0" fillId="0" borderId="0" xfId="0" applyFont="1" applyFill="1" applyBorder="1"/>
    <xf numFmtId="0" fontId="17" fillId="0" borderId="0" xfId="0" applyFont="1" applyFill="1" applyBorder="1"/>
    <xf numFmtId="0" fontId="13" fillId="0" borderId="0" xfId="0" applyFont="1" applyFill="1" applyBorder="1"/>
    <xf numFmtId="1" fontId="6" fillId="0" borderId="1" xfId="0" applyNumberFormat="1" applyFont="1" applyFill="1" applyBorder="1" applyAlignment="1">
      <alignment horizontal="center" vertical="top" wrapText="1"/>
    </xf>
    <xf numFmtId="0" fontId="6" fillId="0" borderId="2" xfId="1" applyNumberFormat="1" applyFont="1" applyFill="1" applyBorder="1" applyAlignment="1">
      <alignment horizontal="right" vertical="top" wrapText="1"/>
    </xf>
    <xf numFmtId="164" fontId="5" fillId="0" borderId="9" xfId="2" applyNumberFormat="1" applyFont="1" applyFill="1" applyBorder="1" applyAlignment="1">
      <alignment horizontal="right" vertical="top" wrapText="1"/>
    </xf>
    <xf numFmtId="164" fontId="5" fillId="0" borderId="0" xfId="2" applyNumberFormat="1" applyFont="1" applyFill="1" applyBorder="1" applyAlignment="1">
      <alignment horizontal="right" vertical="top" wrapText="1"/>
    </xf>
    <xf numFmtId="164" fontId="6" fillId="0" borderId="1" xfId="2" applyNumberFormat="1" applyFont="1" applyFill="1" applyBorder="1" applyAlignment="1">
      <alignment horizontal="right" vertical="top" wrapText="1"/>
    </xf>
    <xf numFmtId="0" fontId="5" fillId="0" borderId="6" xfId="0" applyFont="1" applyFill="1" applyBorder="1" applyAlignment="1">
      <alignment horizontal="center" vertical="top"/>
    </xf>
    <xf numFmtId="0" fontId="5" fillId="0" borderId="3" xfId="0" applyFont="1" applyFill="1" applyBorder="1" applyAlignment="1">
      <alignment horizontal="center" vertical="top"/>
    </xf>
    <xf numFmtId="0" fontId="5" fillId="0" borderId="2" xfId="0" applyFont="1" applyFill="1" applyBorder="1" applyAlignment="1">
      <alignment horizontal="center" vertical="top"/>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166" fontId="0" fillId="0" borderId="0" xfId="0" applyNumberFormat="1" applyFill="1"/>
    <xf numFmtId="49" fontId="5" fillId="0" borderId="3"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0" fontId="5" fillId="0" borderId="3" xfId="0" applyFont="1" applyFill="1" applyBorder="1" applyAlignment="1">
      <alignment horizontal="center" vertical="top"/>
    </xf>
    <xf numFmtId="0" fontId="2" fillId="0" borderId="4" xfId="0" applyFont="1" applyFill="1" applyBorder="1" applyAlignment="1">
      <alignment horizontal="center" vertical="center" wrapText="1"/>
    </xf>
    <xf numFmtId="0" fontId="5" fillId="0" borderId="2" xfId="0" applyFont="1" applyFill="1" applyBorder="1" applyAlignment="1">
      <alignment horizontal="center" vertical="top"/>
    </xf>
    <xf numFmtId="165" fontId="6" fillId="0" borderId="2" xfId="1" applyNumberFormat="1" applyFont="1" applyFill="1" applyBorder="1" applyAlignment="1">
      <alignment horizontal="right" vertical="top" wrapText="1"/>
    </xf>
    <xf numFmtId="0" fontId="6" fillId="0" borderId="4" xfId="0" applyFont="1" applyFill="1" applyBorder="1" applyAlignment="1">
      <alignment horizontal="center"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2" xfId="0" applyFont="1" applyFill="1" applyBorder="1" applyAlignment="1">
      <alignment horizontal="center" vertical="top"/>
    </xf>
    <xf numFmtId="0" fontId="6" fillId="0" borderId="2"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2" xfId="0" applyFont="1" applyFill="1" applyBorder="1" applyAlignment="1">
      <alignment horizontal="center" vertical="top" wrapText="1"/>
    </xf>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5" fillId="0" borderId="2" xfId="0" applyFont="1" applyFill="1" applyBorder="1" applyAlignment="1">
      <alignment vertical="top" wrapText="1"/>
    </xf>
    <xf numFmtId="0" fontId="7" fillId="0" borderId="2" xfId="0" applyFont="1" applyFill="1" applyBorder="1" applyAlignment="1">
      <alignment vertical="top"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2" xfId="0" applyFont="1" applyFill="1" applyBorder="1" applyAlignment="1">
      <alignment horizontal="center" vertical="top" wrapText="1"/>
    </xf>
    <xf numFmtId="1" fontId="5" fillId="0" borderId="6" xfId="0" applyNumberFormat="1" applyFont="1" applyFill="1" applyBorder="1" applyAlignment="1">
      <alignment vertical="top" wrapText="1"/>
    </xf>
    <xf numFmtId="1" fontId="5" fillId="0" borderId="3" xfId="0" applyNumberFormat="1" applyFont="1" applyFill="1" applyBorder="1" applyAlignment="1">
      <alignment vertical="top" wrapText="1"/>
    </xf>
    <xf numFmtId="0" fontId="5" fillId="0" borderId="2"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0" fontId="7" fillId="0" borderId="2"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xf>
    <xf numFmtId="0" fontId="7" fillId="0" borderId="4" xfId="0" applyFont="1" applyFill="1" applyBorder="1" applyAlignment="1">
      <alignment horizontal="center" vertical="top"/>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5" fillId="0" borderId="6" xfId="0" applyFont="1" applyFill="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1" fontId="7" fillId="0" borderId="2" xfId="0" applyNumberFormat="1" applyFont="1" applyFill="1" applyBorder="1" applyAlignment="1">
      <alignment vertical="top" wrapText="1"/>
    </xf>
    <xf numFmtId="1" fontId="5" fillId="0" borderId="6" xfId="0" applyNumberFormat="1" applyFont="1" applyFill="1" applyBorder="1" applyAlignment="1">
      <alignment horizontal="center" vertical="top" wrapText="1"/>
    </xf>
    <xf numFmtId="1" fontId="5" fillId="0" borderId="3" xfId="0" applyNumberFormat="1" applyFont="1" applyFill="1" applyBorder="1" applyAlignment="1">
      <alignment horizontal="center" vertical="top" wrapText="1"/>
    </xf>
    <xf numFmtId="1" fontId="5" fillId="0" borderId="4" xfId="0" applyNumberFormat="1" applyFont="1" applyFill="1" applyBorder="1" applyAlignment="1">
      <alignment horizontal="center" vertical="top" wrapText="1"/>
    </xf>
    <xf numFmtId="1" fontId="5" fillId="0" borderId="6" xfId="0" applyNumberFormat="1" applyFont="1" applyFill="1" applyBorder="1" applyAlignment="1">
      <alignment vertical="top" wrapText="1"/>
    </xf>
    <xf numFmtId="1" fontId="5" fillId="0" borderId="3" xfId="0" applyNumberFormat="1" applyFont="1" applyFill="1" applyBorder="1" applyAlignment="1">
      <alignment vertical="top" wrapText="1"/>
    </xf>
    <xf numFmtId="1" fontId="5" fillId="0" borderId="4" xfId="0" applyNumberFormat="1" applyFont="1" applyFill="1" applyBorder="1" applyAlignment="1">
      <alignment vertical="top" wrapText="1"/>
    </xf>
    <xf numFmtId="49" fontId="7" fillId="0" borderId="2" xfId="0" applyNumberFormat="1" applyFont="1" applyFill="1" applyBorder="1" applyAlignment="1">
      <alignment horizontal="center" vertical="top"/>
    </xf>
    <xf numFmtId="0" fontId="7" fillId="0" borderId="1" xfId="0" applyFont="1" applyFill="1" applyBorder="1" applyAlignment="1">
      <alignment horizontal="left" vertical="top" wrapText="1"/>
    </xf>
    <xf numFmtId="1" fontId="11" fillId="0" borderId="2" xfId="0" applyNumberFormat="1" applyFont="1" applyFill="1" applyBorder="1" applyAlignment="1">
      <alignment horizontal="center" vertical="top" wrapText="1"/>
    </xf>
    <xf numFmtId="0" fontId="7" fillId="0" borderId="2" xfId="0" applyNumberFormat="1" applyFont="1" applyFill="1" applyBorder="1" applyAlignment="1">
      <alignment horizontal="center" vertical="top" wrapText="1"/>
    </xf>
    <xf numFmtId="0" fontId="7" fillId="0" borderId="6"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7" fillId="0" borderId="4"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xf>
    <xf numFmtId="0" fontId="5" fillId="0" borderId="2"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49" fontId="5" fillId="0" borderId="6" xfId="0" applyNumberFormat="1" applyFont="1" applyFill="1" applyBorder="1" applyAlignment="1">
      <alignment horizontal="center" vertical="top"/>
    </xf>
    <xf numFmtId="49" fontId="5" fillId="0" borderId="3"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0" fontId="7" fillId="0" borderId="2" xfId="0" applyFont="1" applyFill="1" applyBorder="1" applyAlignment="1">
      <alignment vertical="top" wrapText="1"/>
    </xf>
    <xf numFmtId="49" fontId="7" fillId="0" borderId="6"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7" fillId="0" borderId="4" xfId="0" applyNumberFormat="1" applyFont="1" applyFill="1" applyBorder="1" applyAlignment="1">
      <alignment horizontal="center" vertical="top"/>
    </xf>
    <xf numFmtId="0" fontId="5" fillId="0" borderId="2" xfId="0" applyFont="1" applyFill="1" applyBorder="1" applyAlignment="1">
      <alignment vertical="top" wrapText="1"/>
    </xf>
    <xf numFmtId="0" fontId="5" fillId="0" borderId="1" xfId="0" applyFont="1" applyFill="1" applyBorder="1" applyAlignment="1">
      <alignment horizontal="left" vertical="top" wrapText="1"/>
    </xf>
    <xf numFmtId="1" fontId="3"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xf>
    <xf numFmtId="0" fontId="5" fillId="0"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1" fontId="3" fillId="0" borderId="6" xfId="0" applyNumberFormat="1" applyFont="1" applyFill="1" applyBorder="1" applyAlignment="1">
      <alignment horizontal="center" vertical="top" wrapText="1"/>
    </xf>
    <xf numFmtId="1" fontId="3" fillId="0" borderId="3" xfId="0" applyNumberFormat="1" applyFont="1" applyFill="1" applyBorder="1" applyAlignment="1">
      <alignment horizontal="center" vertical="top" wrapText="1"/>
    </xf>
    <xf numFmtId="1" fontId="3" fillId="0" borderId="4"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10" fillId="0" borderId="2" xfId="0" applyFont="1" applyFill="1" applyBorder="1" applyAlignment="1">
      <alignment horizontal="center" vertical="top" wrapText="1"/>
    </xf>
    <xf numFmtId="0" fontId="5" fillId="0" borderId="2" xfId="0" applyNumberFormat="1" applyFont="1" applyFill="1" applyBorder="1" applyAlignment="1">
      <alignment horizontal="center" vertical="top" wrapText="1"/>
    </xf>
    <xf numFmtId="1" fontId="7" fillId="0" borderId="2" xfId="0" applyNumberFormat="1" applyFont="1" applyFill="1" applyBorder="1" applyAlignment="1">
      <alignment horizontal="center" vertical="top" wrapText="1"/>
    </xf>
    <xf numFmtId="0" fontId="6" fillId="0" borderId="1" xfId="0" applyFont="1" applyFill="1" applyBorder="1" applyAlignment="1">
      <alignment vertical="top" wrapText="1"/>
    </xf>
    <xf numFmtId="0" fontId="6" fillId="0" borderId="2" xfId="0" applyFont="1" applyFill="1" applyBorder="1" applyAlignment="1">
      <alignment horizontal="center" vertical="top" wrapText="1"/>
    </xf>
    <xf numFmtId="1" fontId="5" fillId="0" borderId="2" xfId="0" applyNumberFormat="1" applyFont="1" applyFill="1" applyBorder="1" applyAlignment="1">
      <alignment horizontal="center" vertical="top" wrapText="1"/>
    </xf>
    <xf numFmtId="1" fontId="7" fillId="0" borderId="6" xfId="0" applyNumberFormat="1" applyFont="1" applyFill="1" applyBorder="1" applyAlignment="1">
      <alignment horizontal="center" vertical="top" wrapText="1"/>
    </xf>
    <xf numFmtId="1" fontId="7" fillId="0" borderId="3" xfId="0" applyNumberFormat="1" applyFont="1" applyFill="1" applyBorder="1" applyAlignment="1">
      <alignment horizontal="center" vertical="top" wrapText="1"/>
    </xf>
    <xf numFmtId="1" fontId="7" fillId="0" borderId="4" xfId="0" applyNumberFormat="1" applyFont="1" applyFill="1" applyBorder="1" applyAlignment="1">
      <alignment horizontal="center" vertical="top" wrapText="1"/>
    </xf>
    <xf numFmtId="1" fontId="20" fillId="0" borderId="2" xfId="0" applyNumberFormat="1" applyFont="1" applyFill="1" applyBorder="1" applyAlignment="1">
      <alignment horizontal="center" vertical="top" wrapText="1"/>
    </xf>
    <xf numFmtId="0" fontId="5" fillId="0" borderId="6" xfId="0" applyNumberFormat="1" applyFont="1" applyFill="1" applyBorder="1" applyAlignment="1">
      <alignment horizontal="center" vertical="top" wrapText="1"/>
    </xf>
    <xf numFmtId="0" fontId="5" fillId="0" borderId="3" xfId="0" applyNumberFormat="1" applyFont="1" applyFill="1" applyBorder="1" applyAlignment="1">
      <alignment horizontal="center" vertical="top" wrapText="1"/>
    </xf>
    <xf numFmtId="0" fontId="5" fillId="0" borderId="4" xfId="0" applyNumberFormat="1" applyFont="1" applyFill="1" applyBorder="1" applyAlignment="1">
      <alignment horizontal="center" vertical="top" wrapText="1"/>
    </xf>
    <xf numFmtId="0" fontId="6" fillId="0" borderId="2" xfId="0" applyFont="1" applyFill="1" applyBorder="1" applyAlignment="1">
      <alignment vertical="top" wrapText="1"/>
    </xf>
    <xf numFmtId="0" fontId="6" fillId="0" borderId="6"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3" fontId="7" fillId="0" borderId="2" xfId="0" applyNumberFormat="1" applyFont="1" applyFill="1" applyBorder="1" applyAlignment="1">
      <alignment horizontal="center" vertical="top"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7" fillId="0" borderId="2" xfId="0" applyNumberFormat="1" applyFont="1" applyFill="1" applyBorder="1" applyAlignment="1">
      <alignment horizontal="center" vertical="top" wrapText="1"/>
    </xf>
    <xf numFmtId="0" fontId="2" fillId="0" borderId="2" xfId="0" applyFont="1" applyFill="1" applyBorder="1" applyAlignment="1">
      <alignment horizontal="center" vertical="center" wrapText="1"/>
    </xf>
    <xf numFmtId="165" fontId="2" fillId="0" borderId="8" xfId="0" applyNumberFormat="1" applyFont="1" applyFill="1" applyBorder="1" applyAlignment="1">
      <alignment horizontal="center" vertical="top" wrapText="1"/>
    </xf>
    <xf numFmtId="165" fontId="2" fillId="0" borderId="12" xfId="0" applyNumberFormat="1" applyFont="1" applyFill="1" applyBorder="1" applyAlignment="1">
      <alignment horizontal="center" vertical="top" wrapText="1"/>
    </xf>
    <xf numFmtId="165" fontId="9" fillId="0" borderId="1" xfId="0" applyNumberFormat="1" applyFont="1" applyFill="1" applyBorder="1" applyAlignment="1">
      <alignment horizontal="center" vertical="top" wrapText="1"/>
    </xf>
    <xf numFmtId="165" fontId="9" fillId="0" borderId="10" xfId="0" applyNumberFormat="1" applyFont="1" applyFill="1" applyBorder="1" applyAlignment="1">
      <alignment horizontal="center" vertical="top" wrapText="1"/>
    </xf>
    <xf numFmtId="165" fontId="9" fillId="0" borderId="11"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5" xfId="0" applyFont="1" applyFill="1" applyBorder="1" applyAlignment="1">
      <alignment horizontal="center" vertical="top" wrapText="1"/>
    </xf>
    <xf numFmtId="0" fontId="3" fillId="0" borderId="2" xfId="0" applyFont="1" applyFill="1" applyBorder="1" applyAlignment="1">
      <alignment horizontal="center" vertical="top"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5" fillId="0" borderId="2" xfId="0" applyNumberFormat="1" applyFont="1" applyFill="1" applyBorder="1" applyAlignment="1">
      <alignment horizontal="center" vertical="top" wrapText="1"/>
    </xf>
    <xf numFmtId="49" fontId="14" fillId="0" borderId="2" xfId="0"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49" fontId="7" fillId="0" borderId="4"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center" wrapText="1"/>
    </xf>
    <xf numFmtId="0" fontId="0" fillId="0" borderId="2" xfId="0" applyFill="1" applyBorder="1" applyAlignment="1">
      <alignment horizontal="left" vertical="top" wrapText="1"/>
    </xf>
    <xf numFmtId="0" fontId="10" fillId="0" borderId="6" xfId="0" applyFont="1" applyFill="1" applyBorder="1" applyAlignment="1">
      <alignment horizontal="center" vertical="top" wrapText="1"/>
    </xf>
    <xf numFmtId="0" fontId="0" fillId="0" borderId="3" xfId="0" applyFill="1" applyBorder="1" applyAlignment="1">
      <alignment horizontal="center" vertical="top" wrapText="1"/>
    </xf>
    <xf numFmtId="0" fontId="10" fillId="0" borderId="3" xfId="0"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49" fontId="7" fillId="0" borderId="13"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6"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49" fontId="6" fillId="0" borderId="6" xfId="0" applyNumberFormat="1" applyFont="1" applyFill="1" applyBorder="1" applyAlignment="1">
      <alignment horizontal="center" vertical="top"/>
    </xf>
    <xf numFmtId="49" fontId="6" fillId="0" borderId="3" xfId="0" applyNumberFormat="1" applyFont="1" applyFill="1" applyBorder="1" applyAlignment="1">
      <alignment horizontal="center" vertical="top"/>
    </xf>
    <xf numFmtId="49" fontId="6" fillId="0" borderId="4" xfId="0" applyNumberFormat="1" applyFont="1" applyFill="1" applyBorder="1" applyAlignment="1">
      <alignment horizontal="center" vertical="top"/>
    </xf>
    <xf numFmtId="0" fontId="10" fillId="0" borderId="4" xfId="0" applyFont="1" applyFill="1" applyBorder="1" applyAlignment="1">
      <alignment horizontal="center" vertical="top" wrapText="1"/>
    </xf>
    <xf numFmtId="49" fontId="6" fillId="0" borderId="2" xfId="0" applyNumberFormat="1" applyFont="1" applyFill="1" applyBorder="1" applyAlignment="1">
      <alignment horizontal="center" vertical="top"/>
    </xf>
    <xf numFmtId="49" fontId="5" fillId="0" borderId="2" xfId="0" applyNumberFormat="1" applyFont="1" applyFill="1" applyBorder="1" applyAlignment="1">
      <alignment horizontal="left" vertical="top" wrapText="1"/>
    </xf>
    <xf numFmtId="0" fontId="15" fillId="0" borderId="2" xfId="0" applyFont="1" applyFill="1" applyBorder="1" applyAlignment="1">
      <alignment horizontal="left" vertical="top" wrapText="1"/>
    </xf>
    <xf numFmtId="49" fontId="10" fillId="0" borderId="6" xfId="0" applyNumberFormat="1" applyFont="1" applyFill="1" applyBorder="1" applyAlignment="1">
      <alignment horizontal="center" vertical="top"/>
    </xf>
    <xf numFmtId="49" fontId="10" fillId="0" borderId="3" xfId="0" applyNumberFormat="1" applyFont="1" applyFill="1" applyBorder="1" applyAlignment="1">
      <alignment horizontal="center" vertical="top"/>
    </xf>
    <xf numFmtId="49" fontId="10" fillId="0" borderId="4" xfId="0" applyNumberFormat="1" applyFont="1" applyFill="1" applyBorder="1" applyAlignment="1">
      <alignment horizontal="center" vertical="top"/>
    </xf>
    <xf numFmtId="0" fontId="7" fillId="0" borderId="2" xfId="0" applyFont="1" applyFill="1" applyBorder="1" applyAlignment="1">
      <alignment horizontal="center" vertical="top"/>
    </xf>
    <xf numFmtId="0" fontId="7" fillId="0" borderId="6" xfId="0" applyFont="1" applyFill="1" applyBorder="1" applyAlignment="1">
      <alignment horizontal="center" vertical="top"/>
    </xf>
    <xf numFmtId="0" fontId="2" fillId="0" borderId="6"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cellXfs>
  <cellStyles count="3">
    <cellStyle name="Обычный" xfId="0" builtinId="0"/>
    <cellStyle name="Финансовый" xfId="1" builtinId="3"/>
    <cellStyle name="Финансовый 2" xfId="2"/>
  </cellStyles>
  <dxfs count="0"/>
  <tableStyles count="0" defaultTableStyle="TableStyleMedium9"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2782"/>
  <sheetViews>
    <sheetView tabSelected="1" topLeftCell="B1" zoomScale="75" zoomScaleNormal="75" workbookViewId="0">
      <pane xSplit="7" ySplit="12" topLeftCell="K959" activePane="bottomRight" state="frozen"/>
      <selection activeCell="B1" sqref="B1"/>
      <selection pane="topRight" activeCell="I1" sqref="I1"/>
      <selection pane="bottomLeft" activeCell="B13" sqref="B13"/>
      <selection pane="bottomRight" activeCell="K965" sqref="K965"/>
    </sheetView>
  </sheetViews>
  <sheetFormatPr defaultRowHeight="15"/>
  <cols>
    <col min="1" max="1" width="0" style="2" hidden="1" customWidth="1"/>
    <col min="2" max="2" width="4.85546875" style="2" customWidth="1"/>
    <col min="3" max="3" width="8.140625" style="20" hidden="1" customWidth="1"/>
    <col min="4" max="4" width="34.42578125" style="2" customWidth="1"/>
    <col min="5" max="5" width="27" style="2" customWidth="1"/>
    <col min="6" max="6" width="9.42578125" style="2" hidden="1" customWidth="1"/>
    <col min="7" max="7" width="12.5703125" style="2" hidden="1" customWidth="1"/>
    <col min="8" max="8" width="32.85546875" style="2" customWidth="1"/>
    <col min="9" max="9" width="18.140625" style="2" customWidth="1"/>
    <col min="10" max="11" width="17.140625" style="2" customWidth="1"/>
    <col min="12" max="12" width="17.28515625" style="7" customWidth="1"/>
    <col min="13" max="13" width="15.85546875" style="7" customWidth="1"/>
    <col min="14" max="14" width="18.140625" style="7" customWidth="1"/>
    <col min="15" max="15" width="17.85546875" style="7" customWidth="1"/>
    <col min="16" max="16" width="18.85546875" style="2" customWidth="1"/>
    <col min="17" max="16384" width="9.140625" style="2"/>
  </cols>
  <sheetData>
    <row r="1" spans="2:16" s="1" customFormat="1">
      <c r="C1" s="19"/>
      <c r="J1" s="5"/>
      <c r="K1" s="5"/>
      <c r="M1" s="5" t="s">
        <v>735</v>
      </c>
    </row>
    <row r="2" spans="2:16" s="1" customFormat="1" ht="16.5" customHeight="1">
      <c r="C2" s="19"/>
      <c r="J2" s="5"/>
      <c r="K2" s="5"/>
      <c r="M2" s="5" t="s">
        <v>733</v>
      </c>
    </row>
    <row r="3" spans="2:16" s="1" customFormat="1" ht="15.75" customHeight="1">
      <c r="C3" s="19"/>
      <c r="J3" s="5"/>
      <c r="K3" s="5"/>
      <c r="M3" s="5" t="s">
        <v>734</v>
      </c>
    </row>
    <row r="4" spans="2:16" s="1" customFormat="1">
      <c r="C4" s="19"/>
      <c r="I4" s="6"/>
      <c r="J4" s="6"/>
      <c r="K4" s="6"/>
    </row>
    <row r="5" spans="2:16" ht="16.5" customHeight="1">
      <c r="B5" s="11"/>
      <c r="C5" s="11" t="s">
        <v>174</v>
      </c>
      <c r="D5" s="179" t="s">
        <v>174</v>
      </c>
      <c r="E5" s="179"/>
      <c r="F5" s="179"/>
      <c r="G5" s="179"/>
      <c r="H5" s="179"/>
      <c r="I5" s="179"/>
      <c r="J5" s="179"/>
      <c r="K5" s="179"/>
      <c r="L5" s="179"/>
      <c r="M5" s="179"/>
      <c r="N5" s="179"/>
      <c r="O5" s="179"/>
    </row>
    <row r="6" spans="2:16" ht="18.75" customHeight="1">
      <c r="B6" s="12"/>
      <c r="C6" s="12" t="s">
        <v>177</v>
      </c>
      <c r="D6" s="180" t="s">
        <v>177</v>
      </c>
      <c r="E6" s="180"/>
      <c r="F6" s="180"/>
      <c r="G6" s="180"/>
      <c r="H6" s="180"/>
      <c r="I6" s="180"/>
      <c r="J6" s="180"/>
      <c r="K6" s="180"/>
      <c r="L6" s="180"/>
      <c r="M6" s="180"/>
      <c r="N6" s="180"/>
      <c r="O6" s="180"/>
    </row>
    <row r="7" spans="2:16" ht="18.75" customHeight="1">
      <c r="B7" s="12"/>
      <c r="C7" s="12" t="s">
        <v>176</v>
      </c>
      <c r="D7" s="180" t="s">
        <v>522</v>
      </c>
      <c r="E7" s="180"/>
      <c r="F7" s="180"/>
      <c r="G7" s="180"/>
      <c r="H7" s="180"/>
      <c r="I7" s="180"/>
      <c r="J7" s="180"/>
      <c r="K7" s="180"/>
      <c r="L7" s="180"/>
      <c r="M7" s="180"/>
      <c r="N7" s="180"/>
      <c r="O7" s="180"/>
    </row>
    <row r="8" spans="2:16" ht="2.25" hidden="1" customHeight="1">
      <c r="B8" s="12"/>
      <c r="C8" s="12" t="s">
        <v>175</v>
      </c>
      <c r="D8" s="12" t="s">
        <v>175</v>
      </c>
      <c r="E8" s="12"/>
      <c r="F8" s="12"/>
      <c r="G8" s="12"/>
      <c r="H8" s="12"/>
      <c r="I8" s="12"/>
      <c r="J8" s="12"/>
      <c r="K8" s="12"/>
      <c r="L8" s="2"/>
      <c r="M8" s="2"/>
      <c r="N8" s="2"/>
      <c r="O8" s="2"/>
    </row>
    <row r="9" spans="2:16" ht="20.25" customHeight="1">
      <c r="B9" s="12"/>
      <c r="C9" s="12" t="s">
        <v>178</v>
      </c>
      <c r="D9" s="180" t="s">
        <v>736</v>
      </c>
      <c r="E9" s="180"/>
      <c r="F9" s="180"/>
      <c r="G9" s="180"/>
      <c r="H9" s="180"/>
      <c r="I9" s="180"/>
      <c r="J9" s="180"/>
      <c r="K9" s="180"/>
      <c r="L9" s="180"/>
      <c r="M9" s="180"/>
      <c r="N9" s="180"/>
      <c r="O9" s="180"/>
    </row>
    <row r="10" spans="2:16" s="1" customFormat="1" ht="23.25" customHeight="1">
      <c r="C10" s="19"/>
      <c r="P10" s="6" t="s">
        <v>179</v>
      </c>
    </row>
    <row r="11" spans="2:16" ht="54.75" customHeight="1">
      <c r="C11" s="166" t="s">
        <v>109</v>
      </c>
      <c r="D11" s="166" t="s">
        <v>695</v>
      </c>
      <c r="E11" s="181" t="s">
        <v>696</v>
      </c>
      <c r="F11" s="166" t="s">
        <v>107</v>
      </c>
      <c r="G11" s="182" t="s">
        <v>108</v>
      </c>
      <c r="H11" s="183" t="s">
        <v>245</v>
      </c>
      <c r="I11" s="166" t="s">
        <v>169</v>
      </c>
      <c r="J11" s="166" t="s">
        <v>170</v>
      </c>
      <c r="K11" s="166" t="s">
        <v>248</v>
      </c>
      <c r="L11" s="167" t="s">
        <v>173</v>
      </c>
      <c r="M11" s="168"/>
      <c r="N11" s="169" t="s">
        <v>168</v>
      </c>
      <c r="O11" s="170"/>
      <c r="P11" s="171"/>
    </row>
    <row r="12" spans="2:16" ht="75" customHeight="1">
      <c r="C12" s="166"/>
      <c r="D12" s="166"/>
      <c r="E12" s="181"/>
      <c r="F12" s="166"/>
      <c r="G12" s="182"/>
      <c r="H12" s="184"/>
      <c r="I12" s="166"/>
      <c r="J12" s="166"/>
      <c r="K12" s="166"/>
      <c r="L12" s="9" t="s">
        <v>172</v>
      </c>
      <c r="M12" s="9" t="s">
        <v>171</v>
      </c>
      <c r="N12" s="21" t="s">
        <v>697</v>
      </c>
      <c r="O12" s="21" t="s">
        <v>189</v>
      </c>
      <c r="P12" s="21" t="s">
        <v>190</v>
      </c>
    </row>
    <row r="13" spans="2:16" ht="19.5" customHeight="1">
      <c r="C13" s="54"/>
      <c r="D13" s="75">
        <v>1</v>
      </c>
      <c r="E13" s="75">
        <v>2</v>
      </c>
      <c r="F13" s="75"/>
      <c r="G13" s="76"/>
      <c r="H13" s="77">
        <v>3</v>
      </c>
      <c r="I13" s="15">
        <v>4</v>
      </c>
      <c r="J13" s="15">
        <v>5</v>
      </c>
      <c r="K13" s="15">
        <v>6</v>
      </c>
      <c r="L13" s="15">
        <v>7</v>
      </c>
      <c r="M13" s="44">
        <v>8</v>
      </c>
      <c r="N13" s="15">
        <v>9</v>
      </c>
      <c r="O13" s="75">
        <v>10</v>
      </c>
      <c r="P13" s="75">
        <v>11</v>
      </c>
    </row>
    <row r="14" spans="2:16" ht="19.5" customHeight="1">
      <c r="C14" s="166"/>
      <c r="D14" s="172" t="s">
        <v>523</v>
      </c>
      <c r="E14" s="173" t="s">
        <v>510</v>
      </c>
      <c r="F14" s="176">
        <v>2015</v>
      </c>
      <c r="G14" s="176">
        <v>2017</v>
      </c>
      <c r="H14" s="13" t="s">
        <v>112</v>
      </c>
      <c r="I14" s="17">
        <f>I15+I17+I19+I20+I21</f>
        <v>4720185.3</v>
      </c>
      <c r="J14" s="17">
        <f>J15+J17+J21</f>
        <v>2182161.5999999996</v>
      </c>
      <c r="K14" s="17">
        <f>K15+K17+K21</f>
        <v>1933357.0000000002</v>
      </c>
      <c r="L14" s="17">
        <f>L15+L17+L21</f>
        <v>1321399.8999999999</v>
      </c>
      <c r="M14" s="17">
        <f>M15+M17+M19+M20+M21</f>
        <v>3265464.4000000004</v>
      </c>
      <c r="N14" s="17">
        <f>M14/I14*100</f>
        <v>69.180851861896201</v>
      </c>
      <c r="O14" s="17">
        <f>L14/J14*100</f>
        <v>60.554630784447873</v>
      </c>
      <c r="P14" s="17">
        <f>L14/K14*100</f>
        <v>68.347434022790395</v>
      </c>
    </row>
    <row r="15" spans="2:16" ht="19.5" customHeight="1">
      <c r="C15" s="166"/>
      <c r="D15" s="172"/>
      <c r="E15" s="174"/>
      <c r="F15" s="176"/>
      <c r="G15" s="176"/>
      <c r="H15" s="13" t="s">
        <v>113</v>
      </c>
      <c r="I15" s="17">
        <f t="shared" ref="I15:I20" si="0">I24+I32+I39+I46</f>
        <v>1368847.7</v>
      </c>
      <c r="J15" s="17">
        <f t="shared" ref="J15:M15" si="1">J24+J32+J39+J46</f>
        <v>1800430.2999999998</v>
      </c>
      <c r="K15" s="17">
        <f t="shared" si="1"/>
        <v>1551625.7000000002</v>
      </c>
      <c r="L15" s="17">
        <f t="shared" si="1"/>
        <v>1080529.7</v>
      </c>
      <c r="M15" s="17">
        <f t="shared" si="1"/>
        <v>1075628</v>
      </c>
      <c r="N15" s="17">
        <f t="shared" ref="N15:N20" si="2">M15/I15*100</f>
        <v>78.579085167765555</v>
      </c>
      <c r="O15" s="17">
        <f t="shared" ref="O15:O18" si="3">L15/J15*100</f>
        <v>60.015080839286043</v>
      </c>
      <c r="P15" s="17">
        <f t="shared" ref="P15:P18" si="4">L15/K15*100</f>
        <v>69.63855393733165</v>
      </c>
    </row>
    <row r="16" spans="2:16" ht="27.75" customHeight="1">
      <c r="C16" s="166"/>
      <c r="D16" s="172"/>
      <c r="E16" s="174"/>
      <c r="F16" s="176"/>
      <c r="G16" s="176"/>
      <c r="H16" s="13" t="s">
        <v>22</v>
      </c>
      <c r="I16" s="17">
        <f t="shared" si="0"/>
        <v>18981.699999999997</v>
      </c>
      <c r="J16" s="17">
        <f t="shared" ref="J16:M16" si="5">J25+J33+J40+J47</f>
        <v>18981.699999999997</v>
      </c>
      <c r="K16" s="17">
        <f t="shared" si="5"/>
        <v>18981.699999999997</v>
      </c>
      <c r="L16" s="17">
        <f t="shared" si="5"/>
        <v>17951.900000000001</v>
      </c>
      <c r="M16" s="17">
        <f t="shared" si="5"/>
        <v>13050.199999999999</v>
      </c>
      <c r="N16" s="17">
        <f t="shared" si="2"/>
        <v>68.751481690259581</v>
      </c>
      <c r="O16" s="17">
        <f t="shared" si="3"/>
        <v>94.574774651374767</v>
      </c>
      <c r="P16" s="17">
        <f t="shared" si="4"/>
        <v>94.574774651374767</v>
      </c>
    </row>
    <row r="17" spans="3:16" ht="15.75" customHeight="1">
      <c r="C17" s="166"/>
      <c r="D17" s="172"/>
      <c r="E17" s="174"/>
      <c r="F17" s="176"/>
      <c r="G17" s="176"/>
      <c r="H17" s="13" t="s">
        <v>249</v>
      </c>
      <c r="I17" s="17">
        <f t="shared" si="0"/>
        <v>168995.3</v>
      </c>
      <c r="J17" s="17">
        <f t="shared" ref="J17:M17" si="6">J26+J34+J41+J48</f>
        <v>248355.3</v>
      </c>
      <c r="K17" s="17">
        <f t="shared" si="6"/>
        <v>248355.3</v>
      </c>
      <c r="L17" s="17">
        <f t="shared" si="6"/>
        <v>239730.5</v>
      </c>
      <c r="M17" s="17">
        <f t="shared" si="6"/>
        <v>149413.70000000001</v>
      </c>
      <c r="N17" s="17">
        <f t="shared" si="2"/>
        <v>88.412932193972267</v>
      </c>
      <c r="O17" s="17">
        <f t="shared" si="3"/>
        <v>96.527233362847511</v>
      </c>
      <c r="P17" s="17">
        <f t="shared" si="4"/>
        <v>96.527233362847511</v>
      </c>
    </row>
    <row r="18" spans="3:16" ht="31.5" customHeight="1">
      <c r="C18" s="166"/>
      <c r="D18" s="172"/>
      <c r="E18" s="174"/>
      <c r="F18" s="176"/>
      <c r="G18" s="176"/>
      <c r="H18" s="13" t="s">
        <v>23</v>
      </c>
      <c r="I18" s="17">
        <f t="shared" si="0"/>
        <v>168995.3</v>
      </c>
      <c r="J18" s="17">
        <f t="shared" ref="J18:M18" si="7">J27+J35+J42+J49</f>
        <v>168995.3</v>
      </c>
      <c r="K18" s="17">
        <f t="shared" si="7"/>
        <v>168995.3</v>
      </c>
      <c r="L18" s="17">
        <f t="shared" si="7"/>
        <v>160740.1</v>
      </c>
      <c r="M18" s="17">
        <f t="shared" si="7"/>
        <v>109271.8</v>
      </c>
      <c r="N18" s="17">
        <f t="shared" si="2"/>
        <v>64.659668049939853</v>
      </c>
      <c r="O18" s="17">
        <f t="shared" si="3"/>
        <v>95.115130420786869</v>
      </c>
      <c r="P18" s="17">
        <f t="shared" si="4"/>
        <v>95.115130420786869</v>
      </c>
    </row>
    <row r="19" spans="3:16" ht="17.25" customHeight="1">
      <c r="C19" s="166"/>
      <c r="D19" s="172"/>
      <c r="E19" s="174"/>
      <c r="F19" s="176"/>
      <c r="G19" s="176"/>
      <c r="H19" s="13" t="s">
        <v>250</v>
      </c>
      <c r="I19" s="17">
        <f t="shared" si="0"/>
        <v>2824575.0999999996</v>
      </c>
      <c r="J19" s="17" t="s">
        <v>247</v>
      </c>
      <c r="K19" s="17" t="s">
        <v>247</v>
      </c>
      <c r="L19" s="17" t="s">
        <v>247</v>
      </c>
      <c r="M19" s="17">
        <f>M28+M36+M43</f>
        <v>1802196</v>
      </c>
      <c r="N19" s="17">
        <f t="shared" si="2"/>
        <v>63.80414526772541</v>
      </c>
      <c r="O19" s="17" t="s">
        <v>247</v>
      </c>
      <c r="P19" s="17" t="s">
        <v>247</v>
      </c>
    </row>
    <row r="20" spans="3:16" ht="18.75" customHeight="1">
      <c r="C20" s="166"/>
      <c r="D20" s="172"/>
      <c r="E20" s="174"/>
      <c r="F20" s="176"/>
      <c r="G20" s="176"/>
      <c r="H20" s="13" t="s">
        <v>251</v>
      </c>
      <c r="I20" s="17">
        <f t="shared" si="0"/>
        <v>357767.2</v>
      </c>
      <c r="J20" s="17" t="s">
        <v>247</v>
      </c>
      <c r="K20" s="17" t="s">
        <v>247</v>
      </c>
      <c r="L20" s="17" t="s">
        <v>247</v>
      </c>
      <c r="M20" s="17">
        <f>M29+M37+M44</f>
        <v>237086.99999999997</v>
      </c>
      <c r="N20" s="17">
        <f t="shared" si="2"/>
        <v>66.268512037995649</v>
      </c>
      <c r="O20" s="17" t="s">
        <v>247</v>
      </c>
      <c r="P20" s="17" t="s">
        <v>247</v>
      </c>
    </row>
    <row r="21" spans="3:16" ht="60" customHeight="1">
      <c r="C21" s="54"/>
      <c r="D21" s="172"/>
      <c r="E21" s="175"/>
      <c r="F21" s="22"/>
      <c r="G21" s="22"/>
      <c r="H21" s="71" t="s">
        <v>698</v>
      </c>
      <c r="I21" s="17">
        <f>I30+I52</f>
        <v>0</v>
      </c>
      <c r="J21" s="17">
        <f t="shared" ref="J21:M21" si="8">J30+J52</f>
        <v>133376</v>
      </c>
      <c r="K21" s="17">
        <f t="shared" si="8"/>
        <v>133376</v>
      </c>
      <c r="L21" s="17">
        <f t="shared" si="8"/>
        <v>1139.7</v>
      </c>
      <c r="M21" s="17">
        <f t="shared" si="8"/>
        <v>1139.7</v>
      </c>
      <c r="N21" s="17">
        <v>0</v>
      </c>
      <c r="O21" s="17">
        <f t="shared" ref="O21" si="9">L21/J21*100</f>
        <v>0.85450155950095963</v>
      </c>
      <c r="P21" s="17">
        <f t="shared" ref="P21" si="10">L21/K21*100</f>
        <v>0.85450155950095963</v>
      </c>
    </row>
    <row r="22" spans="3:16" ht="18.75" customHeight="1">
      <c r="C22" s="54"/>
      <c r="D22" s="172"/>
      <c r="E22" s="185" t="s">
        <v>270</v>
      </c>
      <c r="F22" s="186"/>
      <c r="G22" s="186"/>
      <c r="H22" s="186"/>
      <c r="I22" s="186"/>
      <c r="J22" s="186"/>
      <c r="K22" s="186"/>
      <c r="L22" s="186"/>
      <c r="M22" s="186"/>
      <c r="N22" s="186"/>
      <c r="O22" s="187"/>
      <c r="P22" s="7"/>
    </row>
    <row r="23" spans="3:16" ht="15" customHeight="1">
      <c r="C23" s="159"/>
      <c r="D23" s="172"/>
      <c r="E23" s="162" t="s">
        <v>36</v>
      </c>
      <c r="F23" s="141">
        <v>2015</v>
      </c>
      <c r="G23" s="141">
        <v>2017</v>
      </c>
      <c r="H23" s="71" t="s">
        <v>112</v>
      </c>
      <c r="I23" s="17">
        <f>I24+I25+I28+I29+I30</f>
        <v>4476572.3999999994</v>
      </c>
      <c r="J23" s="62">
        <f>J24+J26+J30</f>
        <v>1955080.9999999998</v>
      </c>
      <c r="K23" s="45">
        <f>K24+K26+K30</f>
        <v>1706276.4000000001</v>
      </c>
      <c r="L23" s="17">
        <f>L24+L26+L30</f>
        <v>1253129.9000000001</v>
      </c>
      <c r="M23" s="17">
        <f>M24+M25+M28+M29+M30</f>
        <v>3052368.9000000004</v>
      </c>
      <c r="N23" s="17">
        <f>M23/I23*100</f>
        <v>68.185402295738612</v>
      </c>
      <c r="O23" s="17">
        <f>L23/J23*100</f>
        <v>64.096060470128876</v>
      </c>
      <c r="P23" s="17">
        <f>L23/K23*100</f>
        <v>73.442374283556873</v>
      </c>
    </row>
    <row r="24" spans="3:16">
      <c r="C24" s="160"/>
      <c r="D24" s="172"/>
      <c r="E24" s="163"/>
      <c r="F24" s="141"/>
      <c r="G24" s="141"/>
      <c r="H24" s="71" t="s">
        <v>113</v>
      </c>
      <c r="I24" s="17">
        <f>I55+I272+I545+I650+I825+I867+I1194+I1315+I1724+I1913</f>
        <v>1292309.5</v>
      </c>
      <c r="J24" s="17">
        <f>J55+J272+J545+J650+J825+J867+J1194+J1315+J1724+J1913</f>
        <v>1683375.0999999999</v>
      </c>
      <c r="K24" s="17">
        <f>K55+K272+K545+K650+K825+K867+K1194+K1315+K1724+K1913</f>
        <v>1434570.5000000002</v>
      </c>
      <c r="L24" s="17">
        <f>L55+L272+L545+L650+L825+L867+L1194+L1315+L1724+L1913</f>
        <v>1014612.1000000001</v>
      </c>
      <c r="M24" s="17">
        <f>M55+M272+M545+M650+M825+M867+M1194+M1315+M1724+M1913</f>
        <v>1009710.4</v>
      </c>
      <c r="N24" s="17">
        <f t="shared" ref="N24:N29" si="11">M24/I24*100</f>
        <v>78.132243088826641</v>
      </c>
      <c r="O24" s="17">
        <f t="shared" ref="O24:O27" si="12">L24/J24*100</f>
        <v>60.272490664736587</v>
      </c>
      <c r="P24" s="17">
        <f t="shared" ref="P24:P27" si="13">L24/K24*100</f>
        <v>70.725844425212983</v>
      </c>
    </row>
    <row r="25" spans="3:16" ht="28.5">
      <c r="C25" s="160"/>
      <c r="D25" s="172"/>
      <c r="E25" s="163"/>
      <c r="F25" s="141"/>
      <c r="G25" s="141"/>
      <c r="H25" s="71" t="s">
        <v>22</v>
      </c>
      <c r="I25" s="17">
        <f>I56+I273+I546+I651+I826+I868+I1195+I1307+I1725-I1324+I1921</f>
        <v>18669.599999999999</v>
      </c>
      <c r="J25" s="17">
        <f t="shared" ref="J25:M27" si="14">J56+J273+J546+J651+J826+J868+J1195+J1316+J1725+J1914</f>
        <v>18669.599999999999</v>
      </c>
      <c r="K25" s="17">
        <f t="shared" si="14"/>
        <v>18669.599999999999</v>
      </c>
      <c r="L25" s="17">
        <f t="shared" si="14"/>
        <v>17792</v>
      </c>
      <c r="M25" s="17">
        <f t="shared" si="14"/>
        <v>12890.3</v>
      </c>
      <c r="N25" s="17">
        <f t="shared" si="11"/>
        <v>69.044328748339552</v>
      </c>
      <c r="O25" s="17">
        <f t="shared" si="12"/>
        <v>95.299310108411532</v>
      </c>
      <c r="P25" s="17">
        <f t="shared" si="13"/>
        <v>95.299310108411532</v>
      </c>
    </row>
    <row r="26" spans="3:16">
      <c r="C26" s="160"/>
      <c r="D26" s="172"/>
      <c r="E26" s="163"/>
      <c r="F26" s="141"/>
      <c r="G26" s="141"/>
      <c r="H26" s="71" t="s">
        <v>249</v>
      </c>
      <c r="I26" s="17">
        <f>I57+I274+I547+I652+I827+I869+I1196+I1308+I1726-I1325+I1922</f>
        <v>166627.9</v>
      </c>
      <c r="J26" s="17">
        <f t="shared" si="14"/>
        <v>245987.9</v>
      </c>
      <c r="K26" s="17">
        <f t="shared" si="14"/>
        <v>245987.9</v>
      </c>
      <c r="L26" s="17">
        <f t="shared" si="14"/>
        <v>238517.8</v>
      </c>
      <c r="M26" s="17">
        <f t="shared" si="14"/>
        <v>148201</v>
      </c>
      <c r="N26" s="17">
        <f t="shared" si="11"/>
        <v>88.941287743529145</v>
      </c>
      <c r="O26" s="17">
        <f t="shared" si="12"/>
        <v>96.963224613893601</v>
      </c>
      <c r="P26" s="17">
        <f t="shared" si="13"/>
        <v>96.963224613893601</v>
      </c>
    </row>
    <row r="27" spans="3:16" ht="30" customHeight="1">
      <c r="C27" s="160"/>
      <c r="D27" s="172"/>
      <c r="E27" s="163"/>
      <c r="F27" s="141"/>
      <c r="G27" s="141"/>
      <c r="H27" s="71" t="s">
        <v>23</v>
      </c>
      <c r="I27" s="17">
        <f>I58+I275+I548+I653+I828+I870+I1197+I1309+I1727-I1326+I1923</f>
        <v>166627.9</v>
      </c>
      <c r="J27" s="17">
        <f t="shared" si="14"/>
        <v>166627.9</v>
      </c>
      <c r="K27" s="17">
        <f t="shared" si="14"/>
        <v>166627.9</v>
      </c>
      <c r="L27" s="17">
        <f t="shared" si="14"/>
        <v>159527.4</v>
      </c>
      <c r="M27" s="17">
        <f t="shared" si="14"/>
        <v>108059.1</v>
      </c>
      <c r="N27" s="17">
        <f t="shared" si="11"/>
        <v>64.850544236589442</v>
      </c>
      <c r="O27" s="17">
        <f t="shared" si="12"/>
        <v>95.738708823672397</v>
      </c>
      <c r="P27" s="17">
        <f t="shared" si="13"/>
        <v>95.738708823672397</v>
      </c>
    </row>
    <row r="28" spans="3:16">
      <c r="C28" s="160"/>
      <c r="D28" s="172"/>
      <c r="E28" s="163"/>
      <c r="F28" s="141"/>
      <c r="G28" s="141"/>
      <c r="H28" s="71" t="s">
        <v>250</v>
      </c>
      <c r="I28" s="17">
        <f>I59+I276+I549+I654+I829+I871+I1198+I1310+I1728-I1327</f>
        <v>2813926.0999999996</v>
      </c>
      <c r="J28" s="17" t="s">
        <v>247</v>
      </c>
      <c r="K28" s="17" t="s">
        <v>247</v>
      </c>
      <c r="L28" s="17" t="s">
        <v>247</v>
      </c>
      <c r="M28" s="17">
        <f>M59+M276+M549+M654+M829+M871</f>
        <v>1795824</v>
      </c>
      <c r="N28" s="17">
        <f t="shared" si="11"/>
        <v>63.819159998551498</v>
      </c>
      <c r="O28" s="17" t="s">
        <v>247</v>
      </c>
      <c r="P28" s="17" t="s">
        <v>247</v>
      </c>
    </row>
    <row r="29" spans="3:16" ht="15" customHeight="1">
      <c r="C29" s="161"/>
      <c r="D29" s="172"/>
      <c r="E29" s="163"/>
      <c r="F29" s="141"/>
      <c r="G29" s="141"/>
      <c r="H29" s="71" t="s">
        <v>201</v>
      </c>
      <c r="I29" s="17">
        <f>I60+I277+I550+I655+I830+I872+I1199+I1311+I1729-I1328</f>
        <v>351667.20000000001</v>
      </c>
      <c r="J29" s="17" t="s">
        <v>247</v>
      </c>
      <c r="K29" s="17" t="s">
        <v>247</v>
      </c>
      <c r="L29" s="17" t="s">
        <v>247</v>
      </c>
      <c r="M29" s="17">
        <f>M60+M277+M550+M655+M830+M872</f>
        <v>233944.19999999998</v>
      </c>
      <c r="N29" s="17">
        <f t="shared" si="11"/>
        <v>66.524316171653197</v>
      </c>
      <c r="O29" s="17" t="s">
        <v>247</v>
      </c>
      <c r="P29" s="17" t="s">
        <v>247</v>
      </c>
    </row>
    <row r="30" spans="3:16" ht="60" customHeight="1">
      <c r="C30" s="52"/>
      <c r="D30" s="172"/>
      <c r="E30" s="164"/>
      <c r="F30" s="72"/>
      <c r="G30" s="72"/>
      <c r="H30" s="71" t="s">
        <v>259</v>
      </c>
      <c r="I30" s="3">
        <f>I1312</f>
        <v>0</v>
      </c>
      <c r="J30" s="3">
        <f>J1312+J1129</f>
        <v>25718</v>
      </c>
      <c r="K30" s="3">
        <f>K1312+K1129</f>
        <v>25718</v>
      </c>
      <c r="L30" s="3">
        <f>L1312</f>
        <v>0</v>
      </c>
      <c r="M30" s="3">
        <f>M1312</f>
        <v>0</v>
      </c>
      <c r="N30" s="17">
        <v>0</v>
      </c>
      <c r="O30" s="17">
        <v>0</v>
      </c>
      <c r="P30" s="17">
        <v>0</v>
      </c>
    </row>
    <row r="31" spans="3:16">
      <c r="C31" s="159"/>
      <c r="D31" s="172"/>
      <c r="E31" s="162" t="s">
        <v>180</v>
      </c>
      <c r="F31" s="115">
        <v>2015</v>
      </c>
      <c r="G31" s="115">
        <v>2017</v>
      </c>
      <c r="H31" s="71" t="s">
        <v>112</v>
      </c>
      <c r="I31" s="3">
        <f>I32+I34+I36+I37</f>
        <v>66986.899999999994</v>
      </c>
      <c r="J31" s="3">
        <f t="shared" ref="J31:K31" si="15">J32+J34</f>
        <v>73285.599999999991</v>
      </c>
      <c r="K31" s="3">
        <f t="shared" si="15"/>
        <v>73285.599999999991</v>
      </c>
      <c r="L31" s="3">
        <f>L32+L34</f>
        <v>52359.6</v>
      </c>
      <c r="M31" s="3">
        <f t="shared" ref="M31" si="16">M32+M34+M36+M37</f>
        <v>58731.6</v>
      </c>
      <c r="N31" s="17">
        <f>M31/I31*100</f>
        <v>87.676247146830207</v>
      </c>
      <c r="O31" s="17">
        <f>L31/J31*100</f>
        <v>71.445959369917162</v>
      </c>
      <c r="P31" s="17">
        <f>L31/K31*100</f>
        <v>71.445959369917162</v>
      </c>
    </row>
    <row r="32" spans="3:16">
      <c r="C32" s="160"/>
      <c r="D32" s="172"/>
      <c r="E32" s="163"/>
      <c r="F32" s="115"/>
      <c r="G32" s="115"/>
      <c r="H32" s="71" t="s">
        <v>113</v>
      </c>
      <c r="I32" s="3">
        <f t="shared" ref="I32:I37" si="17">I2067+I1180</f>
        <v>53970.5</v>
      </c>
      <c r="J32" s="3">
        <f t="shared" ref="J32:M35" si="18">J2067+J1180+J1331</f>
        <v>70918.2</v>
      </c>
      <c r="K32" s="3">
        <f t="shared" si="18"/>
        <v>70918.2</v>
      </c>
      <c r="L32" s="3">
        <f t="shared" si="18"/>
        <v>51146.9</v>
      </c>
      <c r="M32" s="3">
        <f t="shared" si="18"/>
        <v>51146.9</v>
      </c>
      <c r="N32" s="17">
        <f t="shared" ref="N32:N36" si="19">M32/I32*100</f>
        <v>94.768253027116671</v>
      </c>
      <c r="O32" s="17">
        <f t="shared" ref="O32:O35" si="20">L32/J32*100</f>
        <v>72.120978817849306</v>
      </c>
      <c r="P32" s="17">
        <f t="shared" ref="P32:P35" si="21">L32/K32*100</f>
        <v>72.120978817849306</v>
      </c>
    </row>
    <row r="33" spans="3:16" ht="28.5">
      <c r="C33" s="160"/>
      <c r="D33" s="172"/>
      <c r="E33" s="163"/>
      <c r="F33" s="115"/>
      <c r="G33" s="115"/>
      <c r="H33" s="71" t="s">
        <v>22</v>
      </c>
      <c r="I33" s="3">
        <f t="shared" si="17"/>
        <v>312.10000000000002</v>
      </c>
      <c r="J33" s="3">
        <f t="shared" si="18"/>
        <v>312.10000000000002</v>
      </c>
      <c r="K33" s="3">
        <f t="shared" si="18"/>
        <v>312.10000000000002</v>
      </c>
      <c r="L33" s="3">
        <f t="shared" si="18"/>
        <v>159.9</v>
      </c>
      <c r="M33" s="3">
        <f t="shared" si="18"/>
        <v>159.9</v>
      </c>
      <c r="N33" s="17">
        <f t="shared" si="19"/>
        <v>51.233578981095796</v>
      </c>
      <c r="O33" s="17">
        <f t="shared" si="20"/>
        <v>51.233578981095796</v>
      </c>
      <c r="P33" s="17">
        <f t="shared" si="21"/>
        <v>51.233578981095796</v>
      </c>
    </row>
    <row r="34" spans="3:16">
      <c r="C34" s="160"/>
      <c r="D34" s="172"/>
      <c r="E34" s="163"/>
      <c r="F34" s="115"/>
      <c r="G34" s="115"/>
      <c r="H34" s="71" t="s">
        <v>249</v>
      </c>
      <c r="I34" s="3">
        <f t="shared" si="17"/>
        <v>2367.3999999999996</v>
      </c>
      <c r="J34" s="3">
        <f t="shared" si="18"/>
        <v>2367.3999999999996</v>
      </c>
      <c r="K34" s="3">
        <f t="shared" si="18"/>
        <v>2367.3999999999996</v>
      </c>
      <c r="L34" s="3">
        <f t="shared" si="18"/>
        <v>1212.6999999999998</v>
      </c>
      <c r="M34" s="3">
        <f t="shared" si="18"/>
        <v>1212.6999999999998</v>
      </c>
      <c r="N34" s="17">
        <f t="shared" si="19"/>
        <v>51.224972543718849</v>
      </c>
      <c r="O34" s="17">
        <f t="shared" si="20"/>
        <v>51.224972543718849</v>
      </c>
      <c r="P34" s="17">
        <f t="shared" si="21"/>
        <v>51.224972543718849</v>
      </c>
    </row>
    <row r="35" spans="3:16" ht="42.75">
      <c r="C35" s="160"/>
      <c r="D35" s="172"/>
      <c r="E35" s="163"/>
      <c r="F35" s="115"/>
      <c r="G35" s="115"/>
      <c r="H35" s="71" t="s">
        <v>23</v>
      </c>
      <c r="I35" s="3">
        <f t="shared" si="17"/>
        <v>2367.3999999999996</v>
      </c>
      <c r="J35" s="3">
        <f t="shared" si="18"/>
        <v>2367.3999999999996</v>
      </c>
      <c r="K35" s="3">
        <f t="shared" si="18"/>
        <v>2367.3999999999996</v>
      </c>
      <c r="L35" s="3">
        <f t="shared" si="18"/>
        <v>1212.6999999999998</v>
      </c>
      <c r="M35" s="3">
        <f t="shared" si="18"/>
        <v>1212.6999999999998</v>
      </c>
      <c r="N35" s="17">
        <f t="shared" si="19"/>
        <v>51.224972543718849</v>
      </c>
      <c r="O35" s="17">
        <f t="shared" si="20"/>
        <v>51.224972543718849</v>
      </c>
      <c r="P35" s="17">
        <f t="shared" si="21"/>
        <v>51.224972543718849</v>
      </c>
    </row>
    <row r="36" spans="3:16">
      <c r="C36" s="160"/>
      <c r="D36" s="172"/>
      <c r="E36" s="163"/>
      <c r="F36" s="115"/>
      <c r="G36" s="115"/>
      <c r="H36" s="71" t="s">
        <v>250</v>
      </c>
      <c r="I36" s="3">
        <f t="shared" si="17"/>
        <v>10649</v>
      </c>
      <c r="J36" s="3" t="s">
        <v>247</v>
      </c>
      <c r="K36" s="3" t="s">
        <v>247</v>
      </c>
      <c r="L36" s="3" t="s">
        <v>247</v>
      </c>
      <c r="M36" s="3">
        <f>M2071+M1184+M1335</f>
        <v>6372</v>
      </c>
      <c r="N36" s="17">
        <f t="shared" si="19"/>
        <v>59.836604375997752</v>
      </c>
      <c r="O36" s="17" t="s">
        <v>247</v>
      </c>
      <c r="P36" s="17" t="s">
        <v>247</v>
      </c>
    </row>
    <row r="37" spans="3:16" ht="18.75" customHeight="1">
      <c r="C37" s="161"/>
      <c r="D37" s="172"/>
      <c r="E37" s="164"/>
      <c r="F37" s="115"/>
      <c r="G37" s="115"/>
      <c r="H37" s="71" t="s">
        <v>251</v>
      </c>
      <c r="I37" s="3">
        <f t="shared" si="17"/>
        <v>0</v>
      </c>
      <c r="J37" s="3" t="s">
        <v>247</v>
      </c>
      <c r="K37" s="3" t="s">
        <v>247</v>
      </c>
      <c r="L37" s="3" t="s">
        <v>247</v>
      </c>
      <c r="M37" s="3">
        <f>M2072+M1185</f>
        <v>0</v>
      </c>
      <c r="N37" s="17">
        <v>0</v>
      </c>
      <c r="O37" s="17" t="s">
        <v>247</v>
      </c>
      <c r="P37" s="17" t="s">
        <v>247</v>
      </c>
    </row>
    <row r="38" spans="3:16">
      <c r="C38" s="159"/>
      <c r="D38" s="172"/>
      <c r="E38" s="162" t="s">
        <v>14</v>
      </c>
      <c r="F38" s="115">
        <v>2015</v>
      </c>
      <c r="G38" s="115">
        <v>2017</v>
      </c>
      <c r="H38" s="71" t="s">
        <v>112</v>
      </c>
      <c r="I38" s="3">
        <f>I39+I41+I43+I44</f>
        <v>28667.7</v>
      </c>
      <c r="J38" s="3">
        <f t="shared" ref="J38" si="22">J39+J41</f>
        <v>32567.7</v>
      </c>
      <c r="K38" s="3">
        <f t="shared" ref="K38" si="23">K39+K41</f>
        <v>32567.7</v>
      </c>
      <c r="L38" s="3">
        <f>L39+L41</f>
        <v>14770.7</v>
      </c>
      <c r="M38" s="3">
        <f t="shared" ref="M38" si="24">M39+M41+M43+M44</f>
        <v>17913.5</v>
      </c>
      <c r="N38" s="17">
        <f>M38/I38*100</f>
        <v>62.486701060775715</v>
      </c>
      <c r="O38" s="17">
        <f>L38/J38*100</f>
        <v>45.35383217113889</v>
      </c>
      <c r="P38" s="17">
        <f>L38/K38*100</f>
        <v>45.35383217113889</v>
      </c>
    </row>
    <row r="39" spans="3:16">
      <c r="C39" s="160"/>
      <c r="D39" s="172"/>
      <c r="E39" s="163"/>
      <c r="F39" s="115"/>
      <c r="G39" s="115"/>
      <c r="H39" s="71" t="s">
        <v>113</v>
      </c>
      <c r="I39" s="3">
        <f>I1093</f>
        <v>22567.7</v>
      </c>
      <c r="J39" s="3">
        <f>J1093</f>
        <v>32567.7</v>
      </c>
      <c r="K39" s="3">
        <f t="shared" ref="K39:M39" si="25">K1093</f>
        <v>32567.7</v>
      </c>
      <c r="L39" s="3">
        <f t="shared" si="25"/>
        <v>14770.7</v>
      </c>
      <c r="M39" s="3">
        <f t="shared" si="25"/>
        <v>14770.7</v>
      </c>
      <c r="N39" s="17">
        <f t="shared" ref="N39" si="26">M39/I39*100</f>
        <v>65.450621906530131</v>
      </c>
      <c r="O39" s="17">
        <f t="shared" ref="O39" si="27">L39/J39*100</f>
        <v>45.35383217113889</v>
      </c>
      <c r="P39" s="17">
        <f t="shared" ref="P39" si="28">L39/K39*100</f>
        <v>45.35383217113889</v>
      </c>
    </row>
    <row r="40" spans="3:16" ht="28.5">
      <c r="C40" s="160"/>
      <c r="D40" s="172"/>
      <c r="E40" s="163"/>
      <c r="F40" s="115"/>
      <c r="G40" s="115"/>
      <c r="H40" s="71" t="s">
        <v>22</v>
      </c>
      <c r="I40" s="3">
        <f t="shared" ref="I40:M42" si="29">I1109</f>
        <v>0</v>
      </c>
      <c r="J40" s="3">
        <f t="shared" si="29"/>
        <v>0</v>
      </c>
      <c r="K40" s="3">
        <f t="shared" si="29"/>
        <v>0</v>
      </c>
      <c r="L40" s="3">
        <f t="shared" si="29"/>
        <v>0</v>
      </c>
      <c r="M40" s="3">
        <f t="shared" si="29"/>
        <v>0</v>
      </c>
      <c r="N40" s="3">
        <f t="shared" ref="N40:P40" si="30">N1109</f>
        <v>0</v>
      </c>
      <c r="O40" s="3">
        <f t="shared" si="30"/>
        <v>0</v>
      </c>
      <c r="P40" s="3">
        <f t="shared" si="30"/>
        <v>0</v>
      </c>
    </row>
    <row r="41" spans="3:16" ht="21.75" customHeight="1">
      <c r="C41" s="160"/>
      <c r="D41" s="172"/>
      <c r="E41" s="163"/>
      <c r="F41" s="115"/>
      <c r="G41" s="115"/>
      <c r="H41" s="71" t="s">
        <v>249</v>
      </c>
      <c r="I41" s="3">
        <f t="shared" si="29"/>
        <v>0</v>
      </c>
      <c r="J41" s="3">
        <f t="shared" si="29"/>
        <v>0</v>
      </c>
      <c r="K41" s="3">
        <f t="shared" si="29"/>
        <v>0</v>
      </c>
      <c r="L41" s="3">
        <f t="shared" si="29"/>
        <v>0</v>
      </c>
      <c r="M41" s="3">
        <f t="shared" si="29"/>
        <v>0</v>
      </c>
      <c r="N41" s="3">
        <f t="shared" ref="N41:P41" si="31">N1110</f>
        <v>0</v>
      </c>
      <c r="O41" s="3">
        <f t="shared" si="31"/>
        <v>0</v>
      </c>
      <c r="P41" s="3">
        <f t="shared" si="31"/>
        <v>0</v>
      </c>
    </row>
    <row r="42" spans="3:16" ht="30" customHeight="1">
      <c r="C42" s="160"/>
      <c r="D42" s="172"/>
      <c r="E42" s="163"/>
      <c r="F42" s="115"/>
      <c r="G42" s="115"/>
      <c r="H42" s="71" t="s">
        <v>23</v>
      </c>
      <c r="I42" s="3">
        <f t="shared" si="29"/>
        <v>0</v>
      </c>
      <c r="J42" s="3">
        <f t="shared" si="29"/>
        <v>0</v>
      </c>
      <c r="K42" s="3">
        <f t="shared" si="29"/>
        <v>0</v>
      </c>
      <c r="L42" s="3">
        <f t="shared" si="29"/>
        <v>0</v>
      </c>
      <c r="M42" s="3">
        <f t="shared" si="29"/>
        <v>0</v>
      </c>
      <c r="N42" s="3">
        <f t="shared" ref="N42:P42" si="32">N1111</f>
        <v>0</v>
      </c>
      <c r="O42" s="3">
        <f t="shared" si="32"/>
        <v>0</v>
      </c>
      <c r="P42" s="3">
        <f t="shared" si="32"/>
        <v>0</v>
      </c>
    </row>
    <row r="43" spans="3:16">
      <c r="C43" s="160"/>
      <c r="D43" s="172"/>
      <c r="E43" s="163"/>
      <c r="F43" s="115"/>
      <c r="G43" s="115"/>
      <c r="H43" s="71" t="s">
        <v>250</v>
      </c>
      <c r="I43" s="3">
        <f>I1112</f>
        <v>0</v>
      </c>
      <c r="J43" s="3" t="s">
        <v>247</v>
      </c>
      <c r="K43" s="3" t="s">
        <v>247</v>
      </c>
      <c r="L43" s="3" t="s">
        <v>247</v>
      </c>
      <c r="M43" s="3">
        <f>M1112</f>
        <v>0</v>
      </c>
      <c r="N43" s="3">
        <f>N1112</f>
        <v>0</v>
      </c>
      <c r="O43" s="17" t="s">
        <v>247</v>
      </c>
      <c r="P43" s="17" t="s">
        <v>247</v>
      </c>
    </row>
    <row r="44" spans="3:16" ht="15.75" customHeight="1">
      <c r="C44" s="161"/>
      <c r="D44" s="172"/>
      <c r="E44" s="164"/>
      <c r="F44" s="115"/>
      <c r="G44" s="115"/>
      <c r="H44" s="71" t="s">
        <v>201</v>
      </c>
      <c r="I44" s="3">
        <f>I1113</f>
        <v>6100</v>
      </c>
      <c r="J44" s="3" t="s">
        <v>247</v>
      </c>
      <c r="K44" s="3" t="s">
        <v>247</v>
      </c>
      <c r="L44" s="3" t="s">
        <v>247</v>
      </c>
      <c r="M44" s="3">
        <f>M1113</f>
        <v>3142.8</v>
      </c>
      <c r="N44" s="17">
        <f>M44/I44*100</f>
        <v>51.521311475409838</v>
      </c>
      <c r="O44" s="17" t="s">
        <v>247</v>
      </c>
      <c r="P44" s="17" t="s">
        <v>247</v>
      </c>
    </row>
    <row r="45" spans="3:16" ht="15.75" customHeight="1">
      <c r="C45" s="159"/>
      <c r="D45" s="218"/>
      <c r="E45" s="181" t="s">
        <v>509</v>
      </c>
      <c r="F45" s="115">
        <v>2015</v>
      </c>
      <c r="G45" s="115">
        <v>2017</v>
      </c>
      <c r="H45" s="71" t="s">
        <v>112</v>
      </c>
      <c r="I45" s="3">
        <f>I46+I48+I50+I51+I52</f>
        <v>0</v>
      </c>
      <c r="J45" s="3">
        <f>J46+J48+J52</f>
        <v>121227.3</v>
      </c>
      <c r="K45" s="3">
        <f t="shared" ref="K45:M45" si="33">K46+K48+K52</f>
        <v>121227.3</v>
      </c>
      <c r="L45" s="3">
        <f t="shared" si="33"/>
        <v>1139.7</v>
      </c>
      <c r="M45" s="3">
        <f t="shared" si="33"/>
        <v>1139.7</v>
      </c>
      <c r="N45" s="17">
        <v>0</v>
      </c>
      <c r="O45" s="17">
        <f t="shared" ref="O45:O46" si="34">L45/J45*100</f>
        <v>0.94013477162322345</v>
      </c>
      <c r="P45" s="17">
        <f t="shared" ref="P45:P46" si="35">L45/K45*100</f>
        <v>0.94013477162322345</v>
      </c>
    </row>
    <row r="46" spans="3:16" ht="15.75" customHeight="1">
      <c r="C46" s="160"/>
      <c r="D46" s="219"/>
      <c r="E46" s="181"/>
      <c r="F46" s="115"/>
      <c r="G46" s="115"/>
      <c r="H46" s="71" t="s">
        <v>113</v>
      </c>
      <c r="I46" s="3">
        <f t="shared" ref="I46:M52" si="36">I1323</f>
        <v>0</v>
      </c>
      <c r="J46" s="3">
        <f>J1323</f>
        <v>13569.3</v>
      </c>
      <c r="K46" s="3">
        <f>K1323</f>
        <v>13569.3</v>
      </c>
      <c r="L46" s="3">
        <f>L1323</f>
        <v>0</v>
      </c>
      <c r="M46" s="3">
        <f>M1323</f>
        <v>0</v>
      </c>
      <c r="N46" s="17">
        <v>0</v>
      </c>
      <c r="O46" s="17">
        <f t="shared" si="34"/>
        <v>0</v>
      </c>
      <c r="P46" s="17">
        <f t="shared" si="35"/>
        <v>0</v>
      </c>
    </row>
    <row r="47" spans="3:16" ht="28.5">
      <c r="C47" s="160"/>
      <c r="D47" s="219"/>
      <c r="E47" s="181"/>
      <c r="F47" s="115"/>
      <c r="G47" s="115"/>
      <c r="H47" s="71" t="s">
        <v>22</v>
      </c>
      <c r="I47" s="3">
        <f t="shared" si="36"/>
        <v>0</v>
      </c>
      <c r="J47" s="3">
        <f>J1324</f>
        <v>0</v>
      </c>
      <c r="K47" s="3">
        <f>K1324</f>
        <v>0</v>
      </c>
      <c r="L47" s="3">
        <f t="shared" ref="L47:M47" si="37">L1324</f>
        <v>0</v>
      </c>
      <c r="M47" s="3">
        <f t="shared" si="37"/>
        <v>0</v>
      </c>
      <c r="N47" s="3">
        <v>0</v>
      </c>
      <c r="O47" s="3">
        <v>0</v>
      </c>
      <c r="P47" s="3">
        <v>0</v>
      </c>
    </row>
    <row r="48" spans="3:16" ht="15.75" customHeight="1">
      <c r="C48" s="160"/>
      <c r="D48" s="219"/>
      <c r="E48" s="181"/>
      <c r="F48" s="115"/>
      <c r="G48" s="115"/>
      <c r="H48" s="71" t="s">
        <v>249</v>
      </c>
      <c r="I48" s="3">
        <f t="shared" si="36"/>
        <v>0</v>
      </c>
      <c r="J48" s="3">
        <f t="shared" ref="J48:M49" si="38">J1325</f>
        <v>0</v>
      </c>
      <c r="K48" s="3">
        <f t="shared" si="38"/>
        <v>0</v>
      </c>
      <c r="L48" s="3">
        <f t="shared" si="38"/>
        <v>0</v>
      </c>
      <c r="M48" s="3">
        <f t="shared" si="38"/>
        <v>0</v>
      </c>
      <c r="N48" s="3">
        <f t="shared" ref="N48:P48" si="39">N1325</f>
        <v>0</v>
      </c>
      <c r="O48" s="3">
        <f t="shared" si="39"/>
        <v>0</v>
      </c>
      <c r="P48" s="3">
        <f t="shared" si="39"/>
        <v>0</v>
      </c>
    </row>
    <row r="49" spans="3:16" ht="30" customHeight="1">
      <c r="C49" s="160"/>
      <c r="D49" s="219"/>
      <c r="E49" s="181"/>
      <c r="F49" s="115"/>
      <c r="G49" s="115"/>
      <c r="H49" s="71" t="s">
        <v>23</v>
      </c>
      <c r="I49" s="3">
        <f t="shared" si="36"/>
        <v>0</v>
      </c>
      <c r="J49" s="3">
        <f t="shared" si="38"/>
        <v>0</v>
      </c>
      <c r="K49" s="3">
        <f t="shared" si="38"/>
        <v>0</v>
      </c>
      <c r="L49" s="3">
        <f t="shared" si="38"/>
        <v>0</v>
      </c>
      <c r="M49" s="3">
        <f t="shared" si="38"/>
        <v>0</v>
      </c>
      <c r="N49" s="3">
        <f t="shared" ref="N49:P49" si="40">N1326</f>
        <v>0</v>
      </c>
      <c r="O49" s="3">
        <f t="shared" si="40"/>
        <v>0</v>
      </c>
      <c r="P49" s="3">
        <f t="shared" si="40"/>
        <v>0</v>
      </c>
    </row>
    <row r="50" spans="3:16" ht="15.75" customHeight="1">
      <c r="C50" s="160"/>
      <c r="D50" s="219"/>
      <c r="E50" s="181"/>
      <c r="F50" s="115"/>
      <c r="G50" s="115"/>
      <c r="H50" s="71" t="s">
        <v>250</v>
      </c>
      <c r="I50" s="3">
        <f t="shared" si="36"/>
        <v>0</v>
      </c>
      <c r="J50" s="3" t="s">
        <v>247</v>
      </c>
      <c r="K50" s="3" t="s">
        <v>247</v>
      </c>
      <c r="L50" s="3" t="s">
        <v>247</v>
      </c>
      <c r="M50" s="3">
        <f>M1327</f>
        <v>0</v>
      </c>
      <c r="N50" s="3">
        <f>N1327</f>
        <v>0</v>
      </c>
      <c r="O50" s="17" t="s">
        <v>247</v>
      </c>
      <c r="P50" s="17" t="s">
        <v>247</v>
      </c>
    </row>
    <row r="51" spans="3:16" ht="15.75" customHeight="1">
      <c r="C51" s="161"/>
      <c r="D51" s="219"/>
      <c r="E51" s="181"/>
      <c r="F51" s="115"/>
      <c r="G51" s="115"/>
      <c r="H51" s="71" t="s">
        <v>201</v>
      </c>
      <c r="I51" s="3">
        <f t="shared" si="36"/>
        <v>0</v>
      </c>
      <c r="J51" s="3" t="s">
        <v>247</v>
      </c>
      <c r="K51" s="3" t="s">
        <v>247</v>
      </c>
      <c r="L51" s="3" t="s">
        <v>247</v>
      </c>
      <c r="M51" s="3">
        <f>M1328</f>
        <v>0</v>
      </c>
      <c r="N51" s="3">
        <f>N1328</f>
        <v>0</v>
      </c>
      <c r="O51" s="17" t="s">
        <v>247</v>
      </c>
      <c r="P51" s="17" t="s">
        <v>247</v>
      </c>
    </row>
    <row r="52" spans="3:16" ht="62.25" customHeight="1">
      <c r="C52" s="60"/>
      <c r="D52" s="220"/>
      <c r="E52" s="181"/>
      <c r="F52" s="70"/>
      <c r="G52" s="70"/>
      <c r="H52" s="71" t="s">
        <v>259</v>
      </c>
      <c r="I52" s="3">
        <f t="shared" si="36"/>
        <v>0</v>
      </c>
      <c r="J52" s="3">
        <f t="shared" si="36"/>
        <v>107658</v>
      </c>
      <c r="K52" s="3">
        <f t="shared" si="36"/>
        <v>107658</v>
      </c>
      <c r="L52" s="3">
        <f t="shared" si="36"/>
        <v>1139.7</v>
      </c>
      <c r="M52" s="3">
        <f t="shared" si="36"/>
        <v>1139.7</v>
      </c>
      <c r="N52" s="17">
        <v>0</v>
      </c>
      <c r="O52" s="17">
        <f t="shared" ref="O52" si="41">L52/J52*100</f>
        <v>1.0586301064481971</v>
      </c>
      <c r="P52" s="17">
        <f t="shared" ref="P52" si="42">L52/K52*100</f>
        <v>1.0586301064481971</v>
      </c>
    </row>
    <row r="53" spans="3:16" ht="15.75" customHeight="1">
      <c r="C53" s="53"/>
      <c r="D53" s="79"/>
      <c r="E53" s="78"/>
      <c r="F53" s="70"/>
      <c r="G53" s="70"/>
      <c r="H53" s="73"/>
      <c r="I53" s="4"/>
      <c r="J53" s="4"/>
      <c r="K53" s="4"/>
      <c r="L53" s="4"/>
      <c r="M53" s="4"/>
      <c r="N53" s="3"/>
      <c r="O53" s="14"/>
      <c r="P53" s="7"/>
    </row>
    <row r="54" spans="3:16" ht="19.5" customHeight="1">
      <c r="C54" s="177" t="s">
        <v>110</v>
      </c>
      <c r="D54" s="154" t="s">
        <v>111</v>
      </c>
      <c r="E54" s="151" t="s">
        <v>36</v>
      </c>
      <c r="F54" s="115">
        <v>2015</v>
      </c>
      <c r="G54" s="115">
        <v>2017</v>
      </c>
      <c r="H54" s="71" t="s">
        <v>112</v>
      </c>
      <c r="I54" s="3">
        <f>I55+I57+I59+I60</f>
        <v>200895.00000000003</v>
      </c>
      <c r="J54" s="3">
        <f>J55+J57</f>
        <v>171122.5</v>
      </c>
      <c r="K54" s="3">
        <f t="shared" ref="K54:L54" si="43">K55+K57</f>
        <v>158311.70000000001</v>
      </c>
      <c r="L54" s="3">
        <f t="shared" si="43"/>
        <v>110015.5</v>
      </c>
      <c r="M54" s="3">
        <f t="shared" ref="M54" si="44">M55+M57+M59+M60</f>
        <v>155101</v>
      </c>
      <c r="N54" s="17">
        <f>M54/I54*100</f>
        <v>77.205007591030125</v>
      </c>
      <c r="O54" s="17">
        <f>L54/J54*100</f>
        <v>64.290493652208212</v>
      </c>
      <c r="P54" s="17">
        <f>L54/K54*100</f>
        <v>69.492968618238564</v>
      </c>
    </row>
    <row r="55" spans="3:16" ht="17.25" customHeight="1">
      <c r="C55" s="177"/>
      <c r="D55" s="154"/>
      <c r="E55" s="152"/>
      <c r="F55" s="115"/>
      <c r="G55" s="115"/>
      <c r="H55" s="71" t="s">
        <v>113</v>
      </c>
      <c r="I55" s="3">
        <f>I62+I69+I90+I125+I202</f>
        <v>134844.70000000001</v>
      </c>
      <c r="J55" s="3">
        <f>J62+J69+J90+J125+J202</f>
        <v>171122.5</v>
      </c>
      <c r="K55" s="3">
        <f t="shared" ref="K55:M55" si="45">K62+K69+K90+K125+K202</f>
        <v>158311.70000000001</v>
      </c>
      <c r="L55" s="3">
        <f t="shared" si="45"/>
        <v>110015.5</v>
      </c>
      <c r="M55" s="3">
        <f t="shared" si="45"/>
        <v>110015.5</v>
      </c>
      <c r="N55" s="17">
        <f t="shared" ref="N55" si="46">M55/I55*100</f>
        <v>81.586818021027142</v>
      </c>
      <c r="O55" s="17">
        <f t="shared" ref="O55" si="47">L55/J55*100</f>
        <v>64.290493652208212</v>
      </c>
      <c r="P55" s="17">
        <f t="shared" ref="P55" si="48">L55/K55*100</f>
        <v>69.492968618238564</v>
      </c>
    </row>
    <row r="56" spans="3:16" ht="29.25" customHeight="1">
      <c r="C56" s="177"/>
      <c r="D56" s="154"/>
      <c r="E56" s="152"/>
      <c r="F56" s="115"/>
      <c r="G56" s="115"/>
      <c r="H56" s="71" t="s">
        <v>22</v>
      </c>
      <c r="I56" s="3">
        <f t="shared" ref="I56:M60" si="49">I63+I70+I91+I126+I203</f>
        <v>0</v>
      </c>
      <c r="J56" s="3">
        <f t="shared" si="49"/>
        <v>0</v>
      </c>
      <c r="K56" s="3">
        <f t="shared" si="49"/>
        <v>0</v>
      </c>
      <c r="L56" s="3">
        <f t="shared" si="49"/>
        <v>0</v>
      </c>
      <c r="M56" s="3">
        <f t="shared" si="49"/>
        <v>0</v>
      </c>
      <c r="N56" s="17">
        <v>0</v>
      </c>
      <c r="O56" s="17">
        <v>0</v>
      </c>
      <c r="P56" s="17">
        <v>0</v>
      </c>
    </row>
    <row r="57" spans="3:16" ht="16.5" customHeight="1">
      <c r="C57" s="177"/>
      <c r="D57" s="154"/>
      <c r="E57" s="152"/>
      <c r="F57" s="115"/>
      <c r="G57" s="115"/>
      <c r="H57" s="71" t="s">
        <v>249</v>
      </c>
      <c r="I57" s="3">
        <f t="shared" si="49"/>
        <v>0</v>
      </c>
      <c r="J57" s="3">
        <f t="shared" si="49"/>
        <v>0</v>
      </c>
      <c r="K57" s="3">
        <f t="shared" si="49"/>
        <v>0</v>
      </c>
      <c r="L57" s="3">
        <f t="shared" si="49"/>
        <v>0</v>
      </c>
      <c r="M57" s="3">
        <f t="shared" si="49"/>
        <v>0</v>
      </c>
      <c r="N57" s="17">
        <v>0</v>
      </c>
      <c r="O57" s="3">
        <f t="shared" ref="O57:P57" si="50">O64+O71+O92+O127+O204</f>
        <v>0</v>
      </c>
      <c r="P57" s="17">
        <f t="shared" si="50"/>
        <v>0</v>
      </c>
    </row>
    <row r="58" spans="3:16" ht="42" customHeight="1">
      <c r="C58" s="177"/>
      <c r="D58" s="154"/>
      <c r="E58" s="152"/>
      <c r="F58" s="115"/>
      <c r="G58" s="115"/>
      <c r="H58" s="71" t="s">
        <v>23</v>
      </c>
      <c r="I58" s="3">
        <f t="shared" si="49"/>
        <v>0</v>
      </c>
      <c r="J58" s="3">
        <f t="shared" si="49"/>
        <v>0</v>
      </c>
      <c r="K58" s="3">
        <f t="shared" si="49"/>
        <v>0</v>
      </c>
      <c r="L58" s="3">
        <f t="shared" si="49"/>
        <v>0</v>
      </c>
      <c r="M58" s="3">
        <f t="shared" si="49"/>
        <v>0</v>
      </c>
      <c r="N58" s="17">
        <v>0</v>
      </c>
      <c r="O58" s="3">
        <f t="shared" ref="O58:P58" si="51">O65+O72+O93+O128+O205</f>
        <v>0</v>
      </c>
      <c r="P58" s="17">
        <f t="shared" si="51"/>
        <v>0</v>
      </c>
    </row>
    <row r="59" spans="3:16" ht="17.25" customHeight="1">
      <c r="C59" s="177"/>
      <c r="D59" s="154"/>
      <c r="E59" s="152"/>
      <c r="F59" s="115"/>
      <c r="G59" s="115"/>
      <c r="H59" s="71" t="s">
        <v>250</v>
      </c>
      <c r="I59" s="3">
        <f t="shared" si="49"/>
        <v>53345.1</v>
      </c>
      <c r="J59" s="31" t="s">
        <v>247</v>
      </c>
      <c r="K59" s="31" t="s">
        <v>247</v>
      </c>
      <c r="L59" s="31" t="s">
        <v>247</v>
      </c>
      <c r="M59" s="3">
        <f t="shared" ref="M59" si="52">M66+M73+M94+M129+M206</f>
        <v>33336.6</v>
      </c>
      <c r="N59" s="17">
        <f t="shared" ref="N59:N60" si="53">M59/I59*100</f>
        <v>62.492337628010816</v>
      </c>
      <c r="O59" s="17" t="s">
        <v>247</v>
      </c>
      <c r="P59" s="17" t="s">
        <v>247</v>
      </c>
    </row>
    <row r="60" spans="3:16" ht="18" customHeight="1">
      <c r="C60" s="177"/>
      <c r="D60" s="154"/>
      <c r="E60" s="153"/>
      <c r="F60" s="115"/>
      <c r="G60" s="115"/>
      <c r="H60" s="71" t="s">
        <v>252</v>
      </c>
      <c r="I60" s="3">
        <f t="shared" si="49"/>
        <v>12705.2</v>
      </c>
      <c r="J60" s="31" t="s">
        <v>247</v>
      </c>
      <c r="K60" s="31" t="s">
        <v>247</v>
      </c>
      <c r="L60" s="31" t="s">
        <v>247</v>
      </c>
      <c r="M60" s="3">
        <f t="shared" ref="M60" si="54">M67+M74+M95+M130+M207</f>
        <v>11748.9</v>
      </c>
      <c r="N60" s="17">
        <f t="shared" si="53"/>
        <v>92.473160595661611</v>
      </c>
      <c r="O60" s="17" t="s">
        <v>247</v>
      </c>
      <c r="P60" s="17" t="s">
        <v>247</v>
      </c>
    </row>
    <row r="61" spans="3:16" s="30" customFormat="1" ht="16.5" customHeight="1">
      <c r="C61" s="178" t="s">
        <v>273</v>
      </c>
      <c r="D61" s="126" t="s">
        <v>515</v>
      </c>
      <c r="E61" s="115" t="s">
        <v>2</v>
      </c>
      <c r="F61" s="87" t="s">
        <v>324</v>
      </c>
      <c r="G61" s="87" t="s">
        <v>325</v>
      </c>
      <c r="H61" s="73" t="s">
        <v>112</v>
      </c>
      <c r="I61" s="31">
        <f>I62+I64+I66+I67</f>
        <v>194345</v>
      </c>
      <c r="J61" s="31">
        <f>J62+J64</f>
        <v>164572.5</v>
      </c>
      <c r="K61" s="31">
        <f>K62+K64</f>
        <v>154636.70000000001</v>
      </c>
      <c r="L61" s="31">
        <f>L62+L64</f>
        <v>107468</v>
      </c>
      <c r="M61" s="31">
        <f t="shared" ref="M61" si="55">M62+M64+M66+M67</f>
        <v>152553.5</v>
      </c>
      <c r="N61" s="16">
        <f>M61/I61*100</f>
        <v>78.49623092953253</v>
      </c>
      <c r="O61" s="16">
        <f>L61/J61*100</f>
        <v>65.301310972367801</v>
      </c>
      <c r="P61" s="16">
        <f>L61/K61*100</f>
        <v>69.497085750019238</v>
      </c>
    </row>
    <row r="62" spans="3:16" s="30" customFormat="1" ht="16.5" customHeight="1">
      <c r="C62" s="178"/>
      <c r="D62" s="126"/>
      <c r="E62" s="115"/>
      <c r="F62" s="90"/>
      <c r="G62" s="90"/>
      <c r="H62" s="73" t="s">
        <v>113</v>
      </c>
      <c r="I62" s="33">
        <v>128294.7</v>
      </c>
      <c r="J62" s="33">
        <v>164572.5</v>
      </c>
      <c r="K62" s="31">
        <v>154636.70000000001</v>
      </c>
      <c r="L62" s="31">
        <v>107468</v>
      </c>
      <c r="M62" s="31">
        <v>107468</v>
      </c>
      <c r="N62" s="16">
        <f>M62/I62*100</f>
        <v>83.766515686150711</v>
      </c>
      <c r="O62" s="16">
        <f>L62/J62*100</f>
        <v>65.301310972367801</v>
      </c>
      <c r="P62" s="16">
        <f>L62/K62*100</f>
        <v>69.497085750019238</v>
      </c>
    </row>
    <row r="63" spans="3:16" s="30" customFormat="1" ht="18" customHeight="1">
      <c r="C63" s="178"/>
      <c r="D63" s="126"/>
      <c r="E63" s="115"/>
      <c r="F63" s="90"/>
      <c r="G63" s="90"/>
      <c r="H63" s="73" t="s">
        <v>22</v>
      </c>
      <c r="I63" s="34">
        <v>0</v>
      </c>
      <c r="J63" s="34">
        <v>0</v>
      </c>
      <c r="K63" s="34">
        <v>0</v>
      </c>
      <c r="L63" s="31">
        <v>0</v>
      </c>
      <c r="M63" s="31">
        <v>0</v>
      </c>
      <c r="N63" s="33">
        <v>0</v>
      </c>
      <c r="O63" s="33">
        <v>0</v>
      </c>
      <c r="P63" s="33">
        <v>0</v>
      </c>
    </row>
    <row r="64" spans="3:16" s="30" customFormat="1">
      <c r="C64" s="178"/>
      <c r="D64" s="126"/>
      <c r="E64" s="115"/>
      <c r="F64" s="90"/>
      <c r="G64" s="90"/>
      <c r="H64" s="73" t="s">
        <v>249</v>
      </c>
      <c r="I64" s="34">
        <v>0</v>
      </c>
      <c r="J64" s="34">
        <v>0</v>
      </c>
      <c r="K64" s="34">
        <v>0</v>
      </c>
      <c r="L64" s="31">
        <v>0</v>
      </c>
      <c r="M64" s="31">
        <v>0</v>
      </c>
      <c r="N64" s="33">
        <v>0</v>
      </c>
      <c r="O64" s="33">
        <v>0</v>
      </c>
      <c r="P64" s="33">
        <v>0</v>
      </c>
    </row>
    <row r="65" spans="3:16" s="30" customFormat="1" ht="30">
      <c r="C65" s="178"/>
      <c r="D65" s="126"/>
      <c r="E65" s="115"/>
      <c r="F65" s="90"/>
      <c r="G65" s="90"/>
      <c r="H65" s="73" t="s">
        <v>23</v>
      </c>
      <c r="I65" s="34">
        <v>0</v>
      </c>
      <c r="J65" s="34">
        <v>0</v>
      </c>
      <c r="K65" s="34">
        <v>0</v>
      </c>
      <c r="L65" s="31">
        <v>0</v>
      </c>
      <c r="M65" s="31">
        <v>0</v>
      </c>
      <c r="N65" s="33">
        <v>0</v>
      </c>
      <c r="O65" s="33">
        <v>0</v>
      </c>
      <c r="P65" s="33">
        <v>0</v>
      </c>
    </row>
    <row r="66" spans="3:16" s="30" customFormat="1">
      <c r="C66" s="178"/>
      <c r="D66" s="126"/>
      <c r="E66" s="115"/>
      <c r="F66" s="90"/>
      <c r="G66" s="90"/>
      <c r="H66" s="73" t="s">
        <v>250</v>
      </c>
      <c r="I66" s="33">
        <v>53345.1</v>
      </c>
      <c r="J66" s="33" t="s">
        <v>247</v>
      </c>
      <c r="K66" s="33" t="s">
        <v>247</v>
      </c>
      <c r="L66" s="33" t="s">
        <v>247</v>
      </c>
      <c r="M66" s="31">
        <v>33336.6</v>
      </c>
      <c r="N66" s="16">
        <f>M66/I66*100</f>
        <v>62.492337628010816</v>
      </c>
      <c r="O66" s="16" t="s">
        <v>247</v>
      </c>
      <c r="P66" s="16" t="s">
        <v>247</v>
      </c>
    </row>
    <row r="67" spans="3:16" s="30" customFormat="1" ht="17.25" customHeight="1">
      <c r="C67" s="178"/>
      <c r="D67" s="126"/>
      <c r="E67" s="115"/>
      <c r="F67" s="91"/>
      <c r="G67" s="91"/>
      <c r="H67" s="73" t="s">
        <v>252</v>
      </c>
      <c r="I67" s="33">
        <v>12705.2</v>
      </c>
      <c r="J67" s="33" t="s">
        <v>247</v>
      </c>
      <c r="K67" s="33" t="s">
        <v>247</v>
      </c>
      <c r="L67" s="33" t="s">
        <v>247</v>
      </c>
      <c r="M67" s="31">
        <v>11748.9</v>
      </c>
      <c r="N67" s="16">
        <f>M67/I67*100</f>
        <v>92.473160595661611</v>
      </c>
      <c r="O67" s="16" t="s">
        <v>247</v>
      </c>
      <c r="P67" s="16" t="s">
        <v>247</v>
      </c>
    </row>
    <row r="68" spans="3:16" s="30" customFormat="1" ht="19.5" customHeight="1">
      <c r="C68" s="178" t="s">
        <v>274</v>
      </c>
      <c r="D68" s="126" t="s">
        <v>114</v>
      </c>
      <c r="E68" s="115" t="s">
        <v>0</v>
      </c>
      <c r="F68" s="115">
        <v>2018</v>
      </c>
      <c r="G68" s="115">
        <v>2020</v>
      </c>
      <c r="H68" s="73" t="s">
        <v>112</v>
      </c>
      <c r="I68" s="31">
        <f>I69+I71+I73+I74</f>
        <v>250</v>
      </c>
      <c r="J68" s="31">
        <f>J69+J71</f>
        <v>250</v>
      </c>
      <c r="K68" s="31">
        <f>K69+K71</f>
        <v>247.5</v>
      </c>
      <c r="L68" s="31">
        <f>L69+L71</f>
        <v>77.5</v>
      </c>
      <c r="M68" s="31">
        <f t="shared" ref="M68" si="56">M69+M71+M73+M74</f>
        <v>77.5</v>
      </c>
      <c r="N68" s="16">
        <f>M68/I68*100</f>
        <v>31</v>
      </c>
      <c r="O68" s="16">
        <f>L68/J68*100</f>
        <v>31</v>
      </c>
      <c r="P68" s="16">
        <f>L68/K68*100</f>
        <v>31.313131313131315</v>
      </c>
    </row>
    <row r="69" spans="3:16" s="30" customFormat="1" ht="17.25" customHeight="1">
      <c r="C69" s="178"/>
      <c r="D69" s="126"/>
      <c r="E69" s="115"/>
      <c r="F69" s="115"/>
      <c r="G69" s="115"/>
      <c r="H69" s="73" t="s">
        <v>113</v>
      </c>
      <c r="I69" s="33">
        <f>I76+I83</f>
        <v>250</v>
      </c>
      <c r="J69" s="33">
        <f t="shared" ref="J69:M69" si="57">J76+J83</f>
        <v>250</v>
      </c>
      <c r="K69" s="33">
        <f t="shared" si="57"/>
        <v>247.5</v>
      </c>
      <c r="L69" s="33">
        <f t="shared" si="57"/>
        <v>77.5</v>
      </c>
      <c r="M69" s="33">
        <f t="shared" si="57"/>
        <v>77.5</v>
      </c>
      <c r="N69" s="16">
        <f>M69/I69*100</f>
        <v>31</v>
      </c>
      <c r="O69" s="16">
        <f>L69/J69*100</f>
        <v>31</v>
      </c>
      <c r="P69" s="16">
        <f>L69/K69*100</f>
        <v>31.313131313131315</v>
      </c>
    </row>
    <row r="70" spans="3:16" s="30" customFormat="1" ht="16.5" customHeight="1">
      <c r="C70" s="178"/>
      <c r="D70" s="126"/>
      <c r="E70" s="115"/>
      <c r="F70" s="115"/>
      <c r="G70" s="115"/>
      <c r="H70" s="73" t="s">
        <v>22</v>
      </c>
      <c r="I70" s="34">
        <v>0</v>
      </c>
      <c r="J70" s="34">
        <v>0</v>
      </c>
      <c r="K70" s="34">
        <v>0</v>
      </c>
      <c r="L70" s="31">
        <v>0</v>
      </c>
      <c r="M70" s="31">
        <v>0</v>
      </c>
      <c r="N70" s="33">
        <v>0</v>
      </c>
      <c r="O70" s="33">
        <v>0</v>
      </c>
      <c r="P70" s="33">
        <v>0</v>
      </c>
    </row>
    <row r="71" spans="3:16" s="30" customFormat="1" ht="18" customHeight="1">
      <c r="C71" s="178"/>
      <c r="D71" s="126"/>
      <c r="E71" s="115"/>
      <c r="F71" s="115"/>
      <c r="G71" s="115"/>
      <c r="H71" s="73" t="s">
        <v>249</v>
      </c>
      <c r="I71" s="34">
        <v>0</v>
      </c>
      <c r="J71" s="34">
        <v>0</v>
      </c>
      <c r="K71" s="34">
        <v>0</v>
      </c>
      <c r="L71" s="31">
        <v>0</v>
      </c>
      <c r="M71" s="31">
        <v>0</v>
      </c>
      <c r="N71" s="33">
        <v>0</v>
      </c>
      <c r="O71" s="33">
        <v>0</v>
      </c>
      <c r="P71" s="33">
        <v>0</v>
      </c>
    </row>
    <row r="72" spans="3:16" s="30" customFormat="1" ht="18" customHeight="1">
      <c r="C72" s="178"/>
      <c r="D72" s="126"/>
      <c r="E72" s="115"/>
      <c r="F72" s="115"/>
      <c r="G72" s="115"/>
      <c r="H72" s="73" t="s">
        <v>23</v>
      </c>
      <c r="I72" s="34">
        <v>0</v>
      </c>
      <c r="J72" s="34">
        <v>0</v>
      </c>
      <c r="K72" s="34">
        <v>0</v>
      </c>
      <c r="L72" s="31">
        <v>0</v>
      </c>
      <c r="M72" s="31">
        <v>0</v>
      </c>
      <c r="N72" s="33">
        <v>0</v>
      </c>
      <c r="O72" s="33">
        <v>0</v>
      </c>
      <c r="P72" s="33">
        <v>0</v>
      </c>
    </row>
    <row r="73" spans="3:16" s="30" customFormat="1" ht="18" customHeight="1">
      <c r="C73" s="178"/>
      <c r="D73" s="126"/>
      <c r="E73" s="115"/>
      <c r="F73" s="115"/>
      <c r="G73" s="115"/>
      <c r="H73" s="73" t="s">
        <v>250</v>
      </c>
      <c r="I73" s="33">
        <v>0</v>
      </c>
      <c r="J73" s="33" t="s">
        <v>247</v>
      </c>
      <c r="K73" s="33" t="s">
        <v>247</v>
      </c>
      <c r="L73" s="33" t="s">
        <v>247</v>
      </c>
      <c r="M73" s="31">
        <v>0</v>
      </c>
      <c r="N73" s="33">
        <v>0</v>
      </c>
      <c r="O73" s="16" t="s">
        <v>247</v>
      </c>
      <c r="P73" s="16" t="s">
        <v>247</v>
      </c>
    </row>
    <row r="74" spans="3:16" s="30" customFormat="1" ht="15.75" customHeight="1">
      <c r="C74" s="178"/>
      <c r="D74" s="126"/>
      <c r="E74" s="115"/>
      <c r="F74" s="115"/>
      <c r="G74" s="115"/>
      <c r="H74" s="73" t="s">
        <v>252</v>
      </c>
      <c r="I74" s="33">
        <v>0</v>
      </c>
      <c r="J74" s="33" t="s">
        <v>247</v>
      </c>
      <c r="K74" s="33" t="s">
        <v>247</v>
      </c>
      <c r="L74" s="33" t="s">
        <v>247</v>
      </c>
      <c r="M74" s="31">
        <v>0</v>
      </c>
      <c r="N74" s="33">
        <v>0</v>
      </c>
      <c r="O74" s="16" t="s">
        <v>247</v>
      </c>
      <c r="P74" s="16" t="s">
        <v>247</v>
      </c>
    </row>
    <row r="75" spans="3:16" s="30" customFormat="1" ht="15.75" customHeight="1">
      <c r="C75" s="165" t="s">
        <v>115</v>
      </c>
      <c r="D75" s="122" t="s">
        <v>275</v>
      </c>
      <c r="E75" s="92" t="s">
        <v>105</v>
      </c>
      <c r="F75" s="92" t="s">
        <v>326</v>
      </c>
      <c r="G75" s="92" t="s">
        <v>327</v>
      </c>
      <c r="H75" s="73" t="s">
        <v>112</v>
      </c>
      <c r="I75" s="31">
        <f>I76+I78+I80+I81</f>
        <v>245</v>
      </c>
      <c r="J75" s="31">
        <f>J76+J78</f>
        <v>245</v>
      </c>
      <c r="K75" s="31">
        <f>K76+K78</f>
        <v>245</v>
      </c>
      <c r="L75" s="31">
        <f>L76+L78</f>
        <v>75</v>
      </c>
      <c r="M75" s="31">
        <f t="shared" ref="M75" si="58">M76+M78+M80+M81</f>
        <v>75</v>
      </c>
      <c r="N75" s="16">
        <f>M75/I75*100</f>
        <v>30.612244897959183</v>
      </c>
      <c r="O75" s="16">
        <f>L75/J75*100</f>
        <v>30.612244897959183</v>
      </c>
      <c r="P75" s="16">
        <f>L75/K75*100</f>
        <v>30.612244897959183</v>
      </c>
    </row>
    <row r="76" spans="3:16" s="30" customFormat="1">
      <c r="C76" s="165"/>
      <c r="D76" s="122"/>
      <c r="E76" s="92"/>
      <c r="F76" s="92"/>
      <c r="G76" s="92"/>
      <c r="H76" s="73" t="s">
        <v>113</v>
      </c>
      <c r="I76" s="33">
        <v>245</v>
      </c>
      <c r="J76" s="33">
        <v>245</v>
      </c>
      <c r="K76" s="33">
        <v>245</v>
      </c>
      <c r="L76" s="31">
        <v>75</v>
      </c>
      <c r="M76" s="31">
        <v>75</v>
      </c>
      <c r="N76" s="16">
        <f>M76/I76*100</f>
        <v>30.612244897959183</v>
      </c>
      <c r="O76" s="16">
        <f>L76/J76*100</f>
        <v>30.612244897959183</v>
      </c>
      <c r="P76" s="16">
        <f>L76/K76*100</f>
        <v>30.612244897959183</v>
      </c>
    </row>
    <row r="77" spans="3:16" s="30" customFormat="1" ht="15" customHeight="1">
      <c r="C77" s="165"/>
      <c r="D77" s="122"/>
      <c r="E77" s="92"/>
      <c r="F77" s="92"/>
      <c r="G77" s="92"/>
      <c r="H77" s="73" t="s">
        <v>22</v>
      </c>
      <c r="I77" s="34">
        <v>0</v>
      </c>
      <c r="J77" s="34">
        <v>0</v>
      </c>
      <c r="K77" s="34">
        <v>0</v>
      </c>
      <c r="L77" s="31">
        <v>0</v>
      </c>
      <c r="M77" s="31">
        <v>0</v>
      </c>
      <c r="N77" s="33">
        <v>0</v>
      </c>
      <c r="O77" s="33">
        <v>0</v>
      </c>
      <c r="P77" s="33">
        <v>0</v>
      </c>
    </row>
    <row r="78" spans="3:16" s="30" customFormat="1" ht="15.75" customHeight="1">
      <c r="C78" s="165"/>
      <c r="D78" s="122"/>
      <c r="E78" s="92"/>
      <c r="F78" s="92"/>
      <c r="G78" s="92"/>
      <c r="H78" s="73" t="s">
        <v>249</v>
      </c>
      <c r="I78" s="34">
        <v>0</v>
      </c>
      <c r="J78" s="34">
        <v>0</v>
      </c>
      <c r="K78" s="34">
        <v>0</v>
      </c>
      <c r="L78" s="31">
        <v>0</v>
      </c>
      <c r="M78" s="31">
        <v>0</v>
      </c>
      <c r="N78" s="33">
        <v>0</v>
      </c>
      <c r="O78" s="33">
        <v>0</v>
      </c>
      <c r="P78" s="33">
        <v>0</v>
      </c>
    </row>
    <row r="79" spans="3:16" s="30" customFormat="1" ht="15.75" customHeight="1">
      <c r="C79" s="165"/>
      <c r="D79" s="122"/>
      <c r="E79" s="92"/>
      <c r="F79" s="92"/>
      <c r="G79" s="92"/>
      <c r="H79" s="73" t="s">
        <v>23</v>
      </c>
      <c r="I79" s="34">
        <v>0</v>
      </c>
      <c r="J79" s="34">
        <v>0</v>
      </c>
      <c r="K79" s="34">
        <v>0</v>
      </c>
      <c r="L79" s="31">
        <v>0</v>
      </c>
      <c r="M79" s="31">
        <v>0</v>
      </c>
      <c r="N79" s="33">
        <v>0</v>
      </c>
      <c r="O79" s="33">
        <v>0</v>
      </c>
      <c r="P79" s="33">
        <v>0</v>
      </c>
    </row>
    <row r="80" spans="3:16" s="30" customFormat="1" ht="15.75" customHeight="1">
      <c r="C80" s="165"/>
      <c r="D80" s="122"/>
      <c r="E80" s="92"/>
      <c r="F80" s="92"/>
      <c r="G80" s="92"/>
      <c r="H80" s="73" t="s">
        <v>250</v>
      </c>
      <c r="I80" s="33">
        <v>0</v>
      </c>
      <c r="J80" s="33" t="s">
        <v>247</v>
      </c>
      <c r="K80" s="33" t="s">
        <v>247</v>
      </c>
      <c r="L80" s="33" t="s">
        <v>247</v>
      </c>
      <c r="M80" s="31">
        <v>0</v>
      </c>
      <c r="N80" s="33">
        <v>0</v>
      </c>
      <c r="O80" s="16" t="s">
        <v>247</v>
      </c>
      <c r="P80" s="16" t="s">
        <v>247</v>
      </c>
    </row>
    <row r="81" spans="3:16" s="30" customFormat="1" ht="16.5" customHeight="1">
      <c r="C81" s="165"/>
      <c r="D81" s="122"/>
      <c r="E81" s="92"/>
      <c r="F81" s="92"/>
      <c r="G81" s="92"/>
      <c r="H81" s="73" t="s">
        <v>252</v>
      </c>
      <c r="I81" s="33">
        <v>0</v>
      </c>
      <c r="J81" s="33" t="s">
        <v>247</v>
      </c>
      <c r="K81" s="33" t="s">
        <v>247</v>
      </c>
      <c r="L81" s="33" t="s">
        <v>247</v>
      </c>
      <c r="M81" s="31">
        <v>0</v>
      </c>
      <c r="N81" s="33">
        <v>0</v>
      </c>
      <c r="O81" s="16" t="s">
        <v>247</v>
      </c>
      <c r="P81" s="16" t="s">
        <v>247</v>
      </c>
    </row>
    <row r="82" spans="3:16" s="30" customFormat="1" ht="20.25" customHeight="1">
      <c r="C82" s="165" t="s">
        <v>276</v>
      </c>
      <c r="D82" s="122" t="s">
        <v>524</v>
      </c>
      <c r="E82" s="92" t="s">
        <v>105</v>
      </c>
      <c r="F82" s="92" t="s">
        <v>328</v>
      </c>
      <c r="G82" s="92" t="s">
        <v>329</v>
      </c>
      <c r="H82" s="73" t="s">
        <v>112</v>
      </c>
      <c r="I82" s="31">
        <f>I83+I85+I87+I88</f>
        <v>5</v>
      </c>
      <c r="J82" s="31">
        <f>J83+J85</f>
        <v>5</v>
      </c>
      <c r="K82" s="31">
        <f>K83+K85</f>
        <v>2.5</v>
      </c>
      <c r="L82" s="31">
        <f>L83+L85</f>
        <v>2.5</v>
      </c>
      <c r="M82" s="31">
        <f t="shared" ref="M82" si="59">M83+M85+M87+M88</f>
        <v>2.5</v>
      </c>
      <c r="N82" s="16">
        <f>M82/I82*100</f>
        <v>50</v>
      </c>
      <c r="O82" s="16">
        <f>L82/J82*100</f>
        <v>50</v>
      </c>
      <c r="P82" s="16">
        <f>L82/K82*100</f>
        <v>100</v>
      </c>
    </row>
    <row r="83" spans="3:16" s="30" customFormat="1">
      <c r="C83" s="165"/>
      <c r="D83" s="122"/>
      <c r="E83" s="92"/>
      <c r="F83" s="92"/>
      <c r="G83" s="92"/>
      <c r="H83" s="73" t="s">
        <v>113</v>
      </c>
      <c r="I83" s="33">
        <v>5</v>
      </c>
      <c r="J83" s="33">
        <v>5</v>
      </c>
      <c r="K83" s="33">
        <v>2.5</v>
      </c>
      <c r="L83" s="31">
        <v>2.5</v>
      </c>
      <c r="M83" s="31">
        <v>2.5</v>
      </c>
      <c r="N83" s="16">
        <f>M83/I83*100</f>
        <v>50</v>
      </c>
      <c r="O83" s="16">
        <f>L83/J83*100</f>
        <v>50</v>
      </c>
      <c r="P83" s="16">
        <f>L83/K83*100</f>
        <v>100</v>
      </c>
    </row>
    <row r="84" spans="3:16" s="30" customFormat="1" ht="15" customHeight="1">
      <c r="C84" s="165"/>
      <c r="D84" s="122"/>
      <c r="E84" s="92"/>
      <c r="F84" s="92"/>
      <c r="G84" s="92"/>
      <c r="H84" s="73" t="s">
        <v>22</v>
      </c>
      <c r="I84" s="34">
        <v>0</v>
      </c>
      <c r="J84" s="34">
        <v>0</v>
      </c>
      <c r="K84" s="34">
        <v>0</v>
      </c>
      <c r="L84" s="31">
        <v>0</v>
      </c>
      <c r="M84" s="31">
        <v>0</v>
      </c>
      <c r="N84" s="33">
        <v>0</v>
      </c>
      <c r="O84" s="33">
        <v>0</v>
      </c>
      <c r="P84" s="33">
        <v>0</v>
      </c>
    </row>
    <row r="85" spans="3:16" s="30" customFormat="1" ht="15.75" customHeight="1">
      <c r="C85" s="165"/>
      <c r="D85" s="122"/>
      <c r="E85" s="92"/>
      <c r="F85" s="92"/>
      <c r="G85" s="92"/>
      <c r="H85" s="73" t="s">
        <v>249</v>
      </c>
      <c r="I85" s="34">
        <v>0</v>
      </c>
      <c r="J85" s="34">
        <v>0</v>
      </c>
      <c r="K85" s="34">
        <v>0</v>
      </c>
      <c r="L85" s="31">
        <v>0</v>
      </c>
      <c r="M85" s="31">
        <v>0</v>
      </c>
      <c r="N85" s="33">
        <v>0</v>
      </c>
      <c r="O85" s="33">
        <v>0</v>
      </c>
      <c r="P85" s="33">
        <v>0</v>
      </c>
    </row>
    <row r="86" spans="3:16" s="30" customFormat="1" ht="15.75" customHeight="1">
      <c r="C86" s="165"/>
      <c r="D86" s="122"/>
      <c r="E86" s="92"/>
      <c r="F86" s="92"/>
      <c r="G86" s="92"/>
      <c r="H86" s="73" t="s">
        <v>23</v>
      </c>
      <c r="I86" s="34">
        <v>0</v>
      </c>
      <c r="J86" s="34">
        <v>0</v>
      </c>
      <c r="K86" s="34">
        <v>0</v>
      </c>
      <c r="L86" s="31">
        <v>0</v>
      </c>
      <c r="M86" s="31">
        <v>0</v>
      </c>
      <c r="N86" s="33">
        <v>0</v>
      </c>
      <c r="O86" s="33">
        <v>0</v>
      </c>
      <c r="P86" s="33">
        <v>0</v>
      </c>
    </row>
    <row r="87" spans="3:16" s="30" customFormat="1" ht="15.75" customHeight="1">
      <c r="C87" s="165"/>
      <c r="D87" s="122"/>
      <c r="E87" s="92"/>
      <c r="F87" s="92"/>
      <c r="G87" s="92"/>
      <c r="H87" s="73" t="s">
        <v>250</v>
      </c>
      <c r="I87" s="33">
        <v>0</v>
      </c>
      <c r="J87" s="33" t="s">
        <v>247</v>
      </c>
      <c r="K87" s="33" t="s">
        <v>247</v>
      </c>
      <c r="L87" s="33" t="s">
        <v>247</v>
      </c>
      <c r="M87" s="31">
        <v>0</v>
      </c>
      <c r="N87" s="33">
        <v>0</v>
      </c>
      <c r="O87" s="16" t="s">
        <v>247</v>
      </c>
      <c r="P87" s="16" t="s">
        <v>247</v>
      </c>
    </row>
    <row r="88" spans="3:16" s="30" customFormat="1" ht="18" customHeight="1">
      <c r="C88" s="165"/>
      <c r="D88" s="122"/>
      <c r="E88" s="92"/>
      <c r="F88" s="92"/>
      <c r="G88" s="92"/>
      <c r="H88" s="73" t="s">
        <v>252</v>
      </c>
      <c r="I88" s="33">
        <v>0</v>
      </c>
      <c r="J88" s="33" t="s">
        <v>247</v>
      </c>
      <c r="K88" s="33" t="s">
        <v>247</v>
      </c>
      <c r="L88" s="33" t="s">
        <v>247</v>
      </c>
      <c r="M88" s="31">
        <v>0</v>
      </c>
      <c r="N88" s="33">
        <v>0</v>
      </c>
      <c r="O88" s="16" t="s">
        <v>247</v>
      </c>
      <c r="P88" s="16" t="s">
        <v>247</v>
      </c>
    </row>
    <row r="89" spans="3:16" s="30" customFormat="1" ht="15" customHeight="1">
      <c r="C89" s="83" t="s">
        <v>203</v>
      </c>
      <c r="D89" s="126" t="s">
        <v>202</v>
      </c>
      <c r="E89" s="116" t="s">
        <v>3</v>
      </c>
      <c r="F89" s="116">
        <v>2018</v>
      </c>
      <c r="G89" s="116">
        <v>2020</v>
      </c>
      <c r="H89" s="73" t="s">
        <v>112</v>
      </c>
      <c r="I89" s="31">
        <f>I90+I92+I94+I95</f>
        <v>400</v>
      </c>
      <c r="J89" s="31">
        <f>J90+J92</f>
        <v>400</v>
      </c>
      <c r="K89" s="31">
        <f>K90+K92</f>
        <v>117.5</v>
      </c>
      <c r="L89" s="31">
        <f>L90+L92</f>
        <v>67.5</v>
      </c>
      <c r="M89" s="31">
        <f t="shared" ref="M89" si="60">M90+M92+M94+M95</f>
        <v>67.5</v>
      </c>
      <c r="N89" s="16">
        <f>M89/I89*100</f>
        <v>16.875</v>
      </c>
      <c r="O89" s="16">
        <f>L89/J89*100</f>
        <v>16.875</v>
      </c>
      <c r="P89" s="16">
        <f>L89/K89*100</f>
        <v>57.446808510638306</v>
      </c>
    </row>
    <row r="90" spans="3:16" s="30" customFormat="1">
      <c r="C90" s="84"/>
      <c r="D90" s="126"/>
      <c r="E90" s="117"/>
      <c r="F90" s="117"/>
      <c r="G90" s="117"/>
      <c r="H90" s="73" t="s">
        <v>113</v>
      </c>
      <c r="I90" s="33">
        <f>I97+I104+I111+I118</f>
        <v>400</v>
      </c>
      <c r="J90" s="33">
        <f>J97+J104+J111+J118</f>
        <v>400</v>
      </c>
      <c r="K90" s="33">
        <f>K97+K104+K111+K118</f>
        <v>117.5</v>
      </c>
      <c r="L90" s="33">
        <f>L97+L104+L111+L118</f>
        <v>67.5</v>
      </c>
      <c r="M90" s="33">
        <f>M97+M104+M111+M118</f>
        <v>67.5</v>
      </c>
      <c r="N90" s="16">
        <f>M90/I90*100</f>
        <v>16.875</v>
      </c>
      <c r="O90" s="16">
        <f>L90/J90*100</f>
        <v>16.875</v>
      </c>
      <c r="P90" s="16">
        <f>L90/K90*100</f>
        <v>57.446808510638306</v>
      </c>
    </row>
    <row r="91" spans="3:16" s="30" customFormat="1" ht="30">
      <c r="C91" s="84"/>
      <c r="D91" s="126"/>
      <c r="E91" s="117"/>
      <c r="F91" s="117"/>
      <c r="G91" s="117"/>
      <c r="H91" s="73" t="s">
        <v>22</v>
      </c>
      <c r="I91" s="34">
        <v>0</v>
      </c>
      <c r="J91" s="34">
        <v>0</v>
      </c>
      <c r="K91" s="34">
        <v>0</v>
      </c>
      <c r="L91" s="31">
        <v>0</v>
      </c>
      <c r="M91" s="31">
        <v>0</v>
      </c>
      <c r="N91" s="33">
        <v>0</v>
      </c>
      <c r="O91" s="33">
        <v>0</v>
      </c>
      <c r="P91" s="33">
        <v>0</v>
      </c>
    </row>
    <row r="92" spans="3:16" s="30" customFormat="1">
      <c r="C92" s="84"/>
      <c r="D92" s="126"/>
      <c r="E92" s="117"/>
      <c r="F92" s="117"/>
      <c r="G92" s="117"/>
      <c r="H92" s="73" t="s">
        <v>249</v>
      </c>
      <c r="I92" s="34">
        <v>0</v>
      </c>
      <c r="J92" s="34">
        <v>0</v>
      </c>
      <c r="K92" s="34">
        <v>0</v>
      </c>
      <c r="L92" s="31">
        <v>0</v>
      </c>
      <c r="M92" s="31">
        <v>0</v>
      </c>
      <c r="N92" s="33">
        <v>0</v>
      </c>
      <c r="O92" s="33">
        <v>0</v>
      </c>
      <c r="P92" s="33">
        <v>0</v>
      </c>
    </row>
    <row r="93" spans="3:16" s="30" customFormat="1" ht="30">
      <c r="C93" s="84"/>
      <c r="D93" s="126"/>
      <c r="E93" s="117"/>
      <c r="F93" s="117"/>
      <c r="G93" s="117"/>
      <c r="H93" s="73" t="s">
        <v>23</v>
      </c>
      <c r="I93" s="34">
        <v>0</v>
      </c>
      <c r="J93" s="34">
        <v>0</v>
      </c>
      <c r="K93" s="34">
        <v>0</v>
      </c>
      <c r="L93" s="31">
        <v>0</v>
      </c>
      <c r="M93" s="31">
        <v>0</v>
      </c>
      <c r="N93" s="33">
        <v>0</v>
      </c>
      <c r="O93" s="33">
        <v>0</v>
      </c>
      <c r="P93" s="33">
        <v>0</v>
      </c>
    </row>
    <row r="94" spans="3:16" s="30" customFormat="1">
      <c r="C94" s="84"/>
      <c r="D94" s="126"/>
      <c r="E94" s="117"/>
      <c r="F94" s="117"/>
      <c r="G94" s="117"/>
      <c r="H94" s="73" t="s">
        <v>250</v>
      </c>
      <c r="I94" s="33">
        <v>0</v>
      </c>
      <c r="J94" s="33" t="s">
        <v>247</v>
      </c>
      <c r="K94" s="33" t="s">
        <v>247</v>
      </c>
      <c r="L94" s="33" t="s">
        <v>247</v>
      </c>
      <c r="M94" s="31">
        <v>0</v>
      </c>
      <c r="N94" s="33">
        <v>0</v>
      </c>
      <c r="O94" s="16" t="s">
        <v>247</v>
      </c>
      <c r="P94" s="16" t="s">
        <v>247</v>
      </c>
    </row>
    <row r="95" spans="3:16" s="30" customFormat="1" ht="18" customHeight="1">
      <c r="C95" s="85"/>
      <c r="D95" s="126"/>
      <c r="E95" s="118"/>
      <c r="F95" s="118"/>
      <c r="G95" s="118"/>
      <c r="H95" s="73" t="s">
        <v>252</v>
      </c>
      <c r="I95" s="33">
        <v>0</v>
      </c>
      <c r="J95" s="33" t="s">
        <v>247</v>
      </c>
      <c r="K95" s="33" t="s">
        <v>247</v>
      </c>
      <c r="L95" s="33" t="s">
        <v>247</v>
      </c>
      <c r="M95" s="31">
        <v>0</v>
      </c>
      <c r="N95" s="33">
        <v>0</v>
      </c>
      <c r="O95" s="16" t="s">
        <v>247</v>
      </c>
      <c r="P95" s="16" t="s">
        <v>247</v>
      </c>
    </row>
    <row r="96" spans="3:16" s="30" customFormat="1" ht="15" customHeight="1">
      <c r="C96" s="165" t="s">
        <v>204</v>
      </c>
      <c r="D96" s="122" t="s">
        <v>525</v>
      </c>
      <c r="E96" s="92" t="s">
        <v>106</v>
      </c>
      <c r="F96" s="92" t="s">
        <v>331</v>
      </c>
      <c r="G96" s="92" t="s">
        <v>332</v>
      </c>
      <c r="H96" s="73" t="s">
        <v>112</v>
      </c>
      <c r="I96" s="31">
        <f>I97+I99+I101+I102</f>
        <v>100</v>
      </c>
      <c r="J96" s="31">
        <f>J97+J99</f>
        <v>100</v>
      </c>
      <c r="K96" s="31">
        <f>K97+K99</f>
        <v>0</v>
      </c>
      <c r="L96" s="31">
        <f>L97+L99</f>
        <v>0</v>
      </c>
      <c r="M96" s="31">
        <f t="shared" ref="M96" si="61">M97+M99+M101+M102</f>
        <v>0</v>
      </c>
      <c r="N96" s="16">
        <f>M96/I96*100</f>
        <v>0</v>
      </c>
      <c r="O96" s="16">
        <f>L96/J96*100</f>
        <v>0</v>
      </c>
      <c r="P96" s="16">
        <v>0</v>
      </c>
    </row>
    <row r="97" spans="3:16" s="30" customFormat="1">
      <c r="C97" s="165"/>
      <c r="D97" s="122"/>
      <c r="E97" s="92"/>
      <c r="F97" s="92"/>
      <c r="G97" s="92"/>
      <c r="H97" s="73" t="s">
        <v>113</v>
      </c>
      <c r="I97" s="33">
        <v>100</v>
      </c>
      <c r="J97" s="33">
        <v>100</v>
      </c>
      <c r="K97" s="33">
        <v>0</v>
      </c>
      <c r="L97" s="31">
        <v>0</v>
      </c>
      <c r="M97" s="31">
        <v>0</v>
      </c>
      <c r="N97" s="16">
        <f>M97/I97*100</f>
        <v>0</v>
      </c>
      <c r="O97" s="16">
        <f>L97/J97*100</f>
        <v>0</v>
      </c>
      <c r="P97" s="16">
        <v>0</v>
      </c>
    </row>
    <row r="98" spans="3:16" s="30" customFormat="1" ht="30">
      <c r="C98" s="165"/>
      <c r="D98" s="122"/>
      <c r="E98" s="92"/>
      <c r="F98" s="92"/>
      <c r="G98" s="92"/>
      <c r="H98" s="73" t="s">
        <v>22</v>
      </c>
      <c r="I98" s="34">
        <v>0</v>
      </c>
      <c r="J98" s="34">
        <v>0</v>
      </c>
      <c r="K98" s="34">
        <v>0</v>
      </c>
      <c r="L98" s="31">
        <v>0</v>
      </c>
      <c r="M98" s="31">
        <v>0</v>
      </c>
      <c r="N98" s="33">
        <v>0</v>
      </c>
      <c r="O98" s="33">
        <v>0</v>
      </c>
      <c r="P98" s="33">
        <v>0</v>
      </c>
    </row>
    <row r="99" spans="3:16" s="30" customFormat="1">
      <c r="C99" s="165"/>
      <c r="D99" s="122"/>
      <c r="E99" s="92"/>
      <c r="F99" s="92"/>
      <c r="G99" s="92"/>
      <c r="H99" s="73" t="s">
        <v>249</v>
      </c>
      <c r="I99" s="34">
        <v>0</v>
      </c>
      <c r="J99" s="34">
        <v>0</v>
      </c>
      <c r="K99" s="34">
        <v>0</v>
      </c>
      <c r="L99" s="31">
        <v>0</v>
      </c>
      <c r="M99" s="31">
        <v>0</v>
      </c>
      <c r="N99" s="33">
        <v>0</v>
      </c>
      <c r="O99" s="33">
        <v>0</v>
      </c>
      <c r="P99" s="33">
        <v>0</v>
      </c>
    </row>
    <row r="100" spans="3:16" s="30" customFormat="1" ht="30">
      <c r="C100" s="165"/>
      <c r="D100" s="122"/>
      <c r="E100" s="92"/>
      <c r="F100" s="92"/>
      <c r="G100" s="92"/>
      <c r="H100" s="73" t="s">
        <v>23</v>
      </c>
      <c r="I100" s="34">
        <v>0</v>
      </c>
      <c r="J100" s="34">
        <v>0</v>
      </c>
      <c r="K100" s="34">
        <v>0</v>
      </c>
      <c r="L100" s="31">
        <v>0</v>
      </c>
      <c r="M100" s="31">
        <v>0</v>
      </c>
      <c r="N100" s="33">
        <v>0</v>
      </c>
      <c r="O100" s="33">
        <v>0</v>
      </c>
      <c r="P100" s="33">
        <v>0</v>
      </c>
    </row>
    <row r="101" spans="3:16" s="30" customFormat="1">
      <c r="C101" s="165"/>
      <c r="D101" s="122"/>
      <c r="E101" s="92"/>
      <c r="F101" s="92"/>
      <c r="G101" s="92"/>
      <c r="H101" s="73" t="s">
        <v>250</v>
      </c>
      <c r="I101" s="33">
        <v>0</v>
      </c>
      <c r="J101" s="33" t="s">
        <v>247</v>
      </c>
      <c r="K101" s="33" t="s">
        <v>247</v>
      </c>
      <c r="L101" s="33" t="s">
        <v>247</v>
      </c>
      <c r="M101" s="31">
        <v>0</v>
      </c>
      <c r="N101" s="33">
        <v>0</v>
      </c>
      <c r="O101" s="16" t="s">
        <v>247</v>
      </c>
      <c r="P101" s="16" t="s">
        <v>247</v>
      </c>
    </row>
    <row r="102" spans="3:16" s="30" customFormat="1" ht="18" customHeight="1">
      <c r="C102" s="165"/>
      <c r="D102" s="122"/>
      <c r="E102" s="92"/>
      <c r="F102" s="92"/>
      <c r="G102" s="92"/>
      <c r="H102" s="73" t="s">
        <v>252</v>
      </c>
      <c r="I102" s="33">
        <v>0</v>
      </c>
      <c r="J102" s="33" t="s">
        <v>247</v>
      </c>
      <c r="K102" s="33" t="s">
        <v>247</v>
      </c>
      <c r="L102" s="33" t="s">
        <v>247</v>
      </c>
      <c r="M102" s="31">
        <v>0</v>
      </c>
      <c r="N102" s="33">
        <v>0</v>
      </c>
      <c r="O102" s="16" t="s">
        <v>247</v>
      </c>
      <c r="P102" s="16" t="s">
        <v>247</v>
      </c>
    </row>
    <row r="103" spans="3:16" s="30" customFormat="1" ht="18.75" customHeight="1">
      <c r="C103" s="165" t="s">
        <v>205</v>
      </c>
      <c r="D103" s="122" t="s">
        <v>277</v>
      </c>
      <c r="E103" s="92" t="s">
        <v>1</v>
      </c>
      <c r="F103" s="116">
        <v>2018</v>
      </c>
      <c r="G103" s="116">
        <v>2020</v>
      </c>
      <c r="H103" s="73" t="s">
        <v>112</v>
      </c>
      <c r="I103" s="31">
        <f>I104+I106+I108+I109</f>
        <v>150</v>
      </c>
      <c r="J103" s="31">
        <f>J104+J106</f>
        <v>150</v>
      </c>
      <c r="K103" s="31">
        <f>K104+K106</f>
        <v>42.5</v>
      </c>
      <c r="L103" s="31">
        <f>L104+L106</f>
        <v>42.5</v>
      </c>
      <c r="M103" s="31">
        <f t="shared" ref="M103" si="62">M104+M106+M108+M109</f>
        <v>42.5</v>
      </c>
      <c r="N103" s="16">
        <f>M103/I103*100</f>
        <v>28.333333333333332</v>
      </c>
      <c r="O103" s="16">
        <f>L103/J103*100</f>
        <v>28.333333333333332</v>
      </c>
      <c r="P103" s="16">
        <f>L103/K103*100</f>
        <v>100</v>
      </c>
    </row>
    <row r="104" spans="3:16" s="30" customFormat="1">
      <c r="C104" s="165"/>
      <c r="D104" s="122"/>
      <c r="E104" s="92"/>
      <c r="F104" s="117"/>
      <c r="G104" s="117"/>
      <c r="H104" s="73" t="s">
        <v>113</v>
      </c>
      <c r="I104" s="33">
        <v>150</v>
      </c>
      <c r="J104" s="33">
        <v>150</v>
      </c>
      <c r="K104" s="33">
        <v>42.5</v>
      </c>
      <c r="L104" s="31">
        <v>42.5</v>
      </c>
      <c r="M104" s="31">
        <v>42.5</v>
      </c>
      <c r="N104" s="16">
        <f>M104/I104*100</f>
        <v>28.333333333333332</v>
      </c>
      <c r="O104" s="16">
        <f>L104/J104*100</f>
        <v>28.333333333333332</v>
      </c>
      <c r="P104" s="16">
        <f>L104/K104*100</f>
        <v>100</v>
      </c>
    </row>
    <row r="105" spans="3:16" s="30" customFormat="1" ht="18" customHeight="1">
      <c r="C105" s="165"/>
      <c r="D105" s="122"/>
      <c r="E105" s="92"/>
      <c r="F105" s="117"/>
      <c r="G105" s="117"/>
      <c r="H105" s="73" t="s">
        <v>22</v>
      </c>
      <c r="I105" s="34">
        <v>0</v>
      </c>
      <c r="J105" s="34">
        <v>0</v>
      </c>
      <c r="K105" s="34">
        <v>0</v>
      </c>
      <c r="L105" s="31">
        <v>0</v>
      </c>
      <c r="M105" s="31">
        <v>0</v>
      </c>
      <c r="N105" s="33">
        <v>0</v>
      </c>
      <c r="O105" s="33">
        <v>0</v>
      </c>
      <c r="P105" s="33">
        <v>0</v>
      </c>
    </row>
    <row r="106" spans="3:16" s="30" customFormat="1" ht="18" customHeight="1">
      <c r="C106" s="165"/>
      <c r="D106" s="122"/>
      <c r="E106" s="92"/>
      <c r="F106" s="117"/>
      <c r="G106" s="117"/>
      <c r="H106" s="73" t="s">
        <v>249</v>
      </c>
      <c r="I106" s="34">
        <v>0</v>
      </c>
      <c r="J106" s="34">
        <v>0</v>
      </c>
      <c r="K106" s="34">
        <v>0</v>
      </c>
      <c r="L106" s="31">
        <v>0</v>
      </c>
      <c r="M106" s="31">
        <v>0</v>
      </c>
      <c r="N106" s="33">
        <v>0</v>
      </c>
      <c r="O106" s="33">
        <v>0</v>
      </c>
      <c r="P106" s="33">
        <v>0</v>
      </c>
    </row>
    <row r="107" spans="3:16" s="30" customFormat="1" ht="30">
      <c r="C107" s="165"/>
      <c r="D107" s="122"/>
      <c r="E107" s="92"/>
      <c r="F107" s="117"/>
      <c r="G107" s="117"/>
      <c r="H107" s="73" t="s">
        <v>23</v>
      </c>
      <c r="I107" s="34">
        <v>0</v>
      </c>
      <c r="J107" s="34">
        <v>0</v>
      </c>
      <c r="K107" s="34">
        <v>0</v>
      </c>
      <c r="L107" s="31">
        <v>0</v>
      </c>
      <c r="M107" s="31">
        <v>0</v>
      </c>
      <c r="N107" s="33">
        <v>0</v>
      </c>
      <c r="O107" s="33">
        <v>0</v>
      </c>
      <c r="P107" s="33">
        <v>0</v>
      </c>
    </row>
    <row r="108" spans="3:16" s="30" customFormat="1" ht="18" customHeight="1">
      <c r="C108" s="165"/>
      <c r="D108" s="122"/>
      <c r="E108" s="92"/>
      <c r="F108" s="117"/>
      <c r="G108" s="117"/>
      <c r="H108" s="73" t="s">
        <v>250</v>
      </c>
      <c r="I108" s="33">
        <v>0</v>
      </c>
      <c r="J108" s="33" t="s">
        <v>247</v>
      </c>
      <c r="K108" s="33" t="s">
        <v>247</v>
      </c>
      <c r="L108" s="33" t="s">
        <v>247</v>
      </c>
      <c r="M108" s="31">
        <v>0</v>
      </c>
      <c r="N108" s="33">
        <v>0</v>
      </c>
      <c r="O108" s="16" t="s">
        <v>247</v>
      </c>
      <c r="P108" s="16" t="s">
        <v>247</v>
      </c>
    </row>
    <row r="109" spans="3:16" s="30" customFormat="1" ht="17.25" customHeight="1">
      <c r="C109" s="165"/>
      <c r="D109" s="122"/>
      <c r="E109" s="92"/>
      <c r="F109" s="118"/>
      <c r="G109" s="118"/>
      <c r="H109" s="73" t="s">
        <v>252</v>
      </c>
      <c r="I109" s="33">
        <v>0</v>
      </c>
      <c r="J109" s="33" t="s">
        <v>247</v>
      </c>
      <c r="K109" s="33" t="s">
        <v>247</v>
      </c>
      <c r="L109" s="33" t="s">
        <v>247</v>
      </c>
      <c r="M109" s="31">
        <v>0</v>
      </c>
      <c r="N109" s="33">
        <v>0</v>
      </c>
      <c r="O109" s="16" t="s">
        <v>247</v>
      </c>
      <c r="P109" s="16" t="s">
        <v>247</v>
      </c>
    </row>
    <row r="110" spans="3:16" s="30" customFormat="1" ht="15.75" customHeight="1">
      <c r="C110" s="165" t="s">
        <v>278</v>
      </c>
      <c r="D110" s="122" t="s">
        <v>526</v>
      </c>
      <c r="E110" s="92" t="s">
        <v>121</v>
      </c>
      <c r="F110" s="92" t="s">
        <v>333</v>
      </c>
      <c r="G110" s="92" t="s">
        <v>334</v>
      </c>
      <c r="H110" s="73" t="s">
        <v>112</v>
      </c>
      <c r="I110" s="31">
        <f>I111+I113+I115+I116</f>
        <v>50</v>
      </c>
      <c r="J110" s="31">
        <f>J111+J113</f>
        <v>50</v>
      </c>
      <c r="K110" s="31">
        <f>K111+K113</f>
        <v>25</v>
      </c>
      <c r="L110" s="31">
        <f>L111+L113</f>
        <v>25</v>
      </c>
      <c r="M110" s="31">
        <f t="shared" ref="M110" si="63">M111+M113+M115+M116</f>
        <v>25</v>
      </c>
      <c r="N110" s="16">
        <f>M110/I110*100</f>
        <v>50</v>
      </c>
      <c r="O110" s="16">
        <f>L110/J110*100</f>
        <v>50</v>
      </c>
      <c r="P110" s="16">
        <f>L110/K110*100</f>
        <v>100</v>
      </c>
    </row>
    <row r="111" spans="3:16" s="30" customFormat="1" ht="14.25" customHeight="1">
      <c r="C111" s="165"/>
      <c r="D111" s="122"/>
      <c r="E111" s="92"/>
      <c r="F111" s="92"/>
      <c r="G111" s="92"/>
      <c r="H111" s="73" t="s">
        <v>113</v>
      </c>
      <c r="I111" s="33">
        <v>50</v>
      </c>
      <c r="J111" s="33">
        <v>50</v>
      </c>
      <c r="K111" s="33">
        <v>25</v>
      </c>
      <c r="L111" s="31">
        <v>25</v>
      </c>
      <c r="M111" s="31">
        <v>25</v>
      </c>
      <c r="N111" s="16">
        <f>M111/I111*100</f>
        <v>50</v>
      </c>
      <c r="O111" s="16">
        <f>L111/J111*100</f>
        <v>50</v>
      </c>
      <c r="P111" s="16">
        <f>L111/K111*100</f>
        <v>100</v>
      </c>
    </row>
    <row r="112" spans="3:16" s="30" customFormat="1" ht="18" customHeight="1">
      <c r="C112" s="165"/>
      <c r="D112" s="122"/>
      <c r="E112" s="92"/>
      <c r="F112" s="92"/>
      <c r="G112" s="92"/>
      <c r="H112" s="73" t="s">
        <v>22</v>
      </c>
      <c r="I112" s="34">
        <v>0</v>
      </c>
      <c r="J112" s="34">
        <v>0</v>
      </c>
      <c r="K112" s="34">
        <v>0</v>
      </c>
      <c r="L112" s="31">
        <v>0</v>
      </c>
      <c r="M112" s="31">
        <v>0</v>
      </c>
      <c r="N112" s="33">
        <v>0</v>
      </c>
      <c r="O112" s="33">
        <v>0</v>
      </c>
      <c r="P112" s="33">
        <v>0</v>
      </c>
    </row>
    <row r="113" spans="3:16" s="30" customFormat="1" ht="17.25" customHeight="1">
      <c r="C113" s="165"/>
      <c r="D113" s="122"/>
      <c r="E113" s="92"/>
      <c r="F113" s="92"/>
      <c r="G113" s="92"/>
      <c r="H113" s="73" t="s">
        <v>249</v>
      </c>
      <c r="I113" s="34">
        <v>0</v>
      </c>
      <c r="J113" s="34">
        <v>0</v>
      </c>
      <c r="K113" s="34">
        <v>0</v>
      </c>
      <c r="L113" s="31">
        <v>0</v>
      </c>
      <c r="M113" s="31">
        <v>0</v>
      </c>
      <c r="N113" s="33">
        <v>0</v>
      </c>
      <c r="O113" s="33">
        <v>0</v>
      </c>
      <c r="P113" s="33">
        <v>0</v>
      </c>
    </row>
    <row r="114" spans="3:16" s="30" customFormat="1" ht="17.25" customHeight="1">
      <c r="C114" s="165"/>
      <c r="D114" s="122"/>
      <c r="E114" s="92"/>
      <c r="F114" s="92"/>
      <c r="G114" s="92"/>
      <c r="H114" s="73" t="s">
        <v>23</v>
      </c>
      <c r="I114" s="34">
        <v>0</v>
      </c>
      <c r="J114" s="34">
        <v>0</v>
      </c>
      <c r="K114" s="34">
        <v>0</v>
      </c>
      <c r="L114" s="31">
        <v>0</v>
      </c>
      <c r="M114" s="31">
        <v>0</v>
      </c>
      <c r="N114" s="33">
        <v>0</v>
      </c>
      <c r="O114" s="33">
        <v>0</v>
      </c>
      <c r="P114" s="33">
        <v>0</v>
      </c>
    </row>
    <row r="115" spans="3:16" s="30" customFormat="1" ht="17.25" customHeight="1">
      <c r="C115" s="165"/>
      <c r="D115" s="122"/>
      <c r="E115" s="92"/>
      <c r="F115" s="92"/>
      <c r="G115" s="92"/>
      <c r="H115" s="73" t="s">
        <v>250</v>
      </c>
      <c r="I115" s="33">
        <v>0</v>
      </c>
      <c r="J115" s="33" t="s">
        <v>247</v>
      </c>
      <c r="K115" s="33" t="s">
        <v>247</v>
      </c>
      <c r="L115" s="33" t="s">
        <v>247</v>
      </c>
      <c r="M115" s="31">
        <v>0</v>
      </c>
      <c r="N115" s="33">
        <v>0</v>
      </c>
      <c r="O115" s="16" t="s">
        <v>247</v>
      </c>
      <c r="P115" s="16" t="s">
        <v>247</v>
      </c>
    </row>
    <row r="116" spans="3:16" s="30" customFormat="1" ht="18.75" customHeight="1">
      <c r="C116" s="165"/>
      <c r="D116" s="122"/>
      <c r="E116" s="92"/>
      <c r="F116" s="92"/>
      <c r="G116" s="92"/>
      <c r="H116" s="73" t="s">
        <v>252</v>
      </c>
      <c r="I116" s="33">
        <v>0</v>
      </c>
      <c r="J116" s="33" t="s">
        <v>247</v>
      </c>
      <c r="K116" s="33" t="s">
        <v>247</v>
      </c>
      <c r="L116" s="33" t="s">
        <v>247</v>
      </c>
      <c r="M116" s="31">
        <v>0</v>
      </c>
      <c r="N116" s="33">
        <v>0</v>
      </c>
      <c r="O116" s="16" t="s">
        <v>247</v>
      </c>
      <c r="P116" s="16" t="s">
        <v>247</v>
      </c>
    </row>
    <row r="117" spans="3:16" s="30" customFormat="1" ht="18" customHeight="1">
      <c r="C117" s="165" t="s">
        <v>279</v>
      </c>
      <c r="D117" s="122" t="s">
        <v>122</v>
      </c>
      <c r="E117" s="92" t="s">
        <v>280</v>
      </c>
      <c r="F117" s="92" t="s">
        <v>335</v>
      </c>
      <c r="G117" s="92" t="s">
        <v>336</v>
      </c>
      <c r="H117" s="73" t="s">
        <v>112</v>
      </c>
      <c r="I117" s="31">
        <f>I118+I120+I122+I123</f>
        <v>100</v>
      </c>
      <c r="J117" s="31">
        <f>J118+J120</f>
        <v>100</v>
      </c>
      <c r="K117" s="31">
        <f>K118+K120</f>
        <v>50</v>
      </c>
      <c r="L117" s="31">
        <f>L118+L120</f>
        <v>0</v>
      </c>
      <c r="M117" s="31">
        <f t="shared" ref="M117" si="64">M118+M120+M122+M123</f>
        <v>0</v>
      </c>
      <c r="N117" s="16">
        <f>M117/I117*100</f>
        <v>0</v>
      </c>
      <c r="O117" s="16">
        <f>L117/J117*100</f>
        <v>0</v>
      </c>
      <c r="P117" s="16">
        <f>L117/K117*100</f>
        <v>0</v>
      </c>
    </row>
    <row r="118" spans="3:16" s="30" customFormat="1" ht="18" customHeight="1">
      <c r="C118" s="165"/>
      <c r="D118" s="122"/>
      <c r="E118" s="92"/>
      <c r="F118" s="92"/>
      <c r="G118" s="92"/>
      <c r="H118" s="73" t="s">
        <v>113</v>
      </c>
      <c r="I118" s="33">
        <v>100</v>
      </c>
      <c r="J118" s="33">
        <v>100</v>
      </c>
      <c r="K118" s="33">
        <v>50</v>
      </c>
      <c r="L118" s="31">
        <v>0</v>
      </c>
      <c r="M118" s="31">
        <v>0</v>
      </c>
      <c r="N118" s="16">
        <f>M118/I118*100</f>
        <v>0</v>
      </c>
      <c r="O118" s="16">
        <f>L118/J118*100</f>
        <v>0</v>
      </c>
      <c r="P118" s="16">
        <f>L118/K118*100</f>
        <v>0</v>
      </c>
    </row>
    <row r="119" spans="3:16" s="30" customFormat="1" ht="20.25" customHeight="1">
      <c r="C119" s="165"/>
      <c r="D119" s="122"/>
      <c r="E119" s="92"/>
      <c r="F119" s="92"/>
      <c r="G119" s="92"/>
      <c r="H119" s="73" t="s">
        <v>22</v>
      </c>
      <c r="I119" s="34">
        <v>0</v>
      </c>
      <c r="J119" s="34">
        <v>0</v>
      </c>
      <c r="K119" s="34">
        <v>0</v>
      </c>
      <c r="L119" s="31">
        <v>0</v>
      </c>
      <c r="M119" s="31">
        <v>0</v>
      </c>
      <c r="N119" s="33">
        <v>0</v>
      </c>
      <c r="O119" s="33">
        <v>0</v>
      </c>
      <c r="P119" s="33">
        <v>0</v>
      </c>
    </row>
    <row r="120" spans="3:16" s="30" customFormat="1" ht="19.5" customHeight="1">
      <c r="C120" s="165"/>
      <c r="D120" s="122"/>
      <c r="E120" s="92"/>
      <c r="F120" s="92"/>
      <c r="G120" s="92"/>
      <c r="H120" s="73" t="s">
        <v>249</v>
      </c>
      <c r="I120" s="34">
        <v>0</v>
      </c>
      <c r="J120" s="34">
        <v>0</v>
      </c>
      <c r="K120" s="34">
        <v>0</v>
      </c>
      <c r="L120" s="31">
        <v>0</v>
      </c>
      <c r="M120" s="31">
        <v>0</v>
      </c>
      <c r="N120" s="33">
        <v>0</v>
      </c>
      <c r="O120" s="33">
        <v>0</v>
      </c>
      <c r="P120" s="33">
        <v>0</v>
      </c>
    </row>
    <row r="121" spans="3:16" s="30" customFormat="1" ht="30">
      <c r="C121" s="165"/>
      <c r="D121" s="122"/>
      <c r="E121" s="92"/>
      <c r="F121" s="92"/>
      <c r="G121" s="92"/>
      <c r="H121" s="73" t="s">
        <v>23</v>
      </c>
      <c r="I121" s="34">
        <v>0</v>
      </c>
      <c r="J121" s="34">
        <v>0</v>
      </c>
      <c r="K121" s="34">
        <v>0</v>
      </c>
      <c r="L121" s="31">
        <v>0</v>
      </c>
      <c r="M121" s="31">
        <v>0</v>
      </c>
      <c r="N121" s="33">
        <v>0</v>
      </c>
      <c r="O121" s="33">
        <v>0</v>
      </c>
      <c r="P121" s="33">
        <v>0</v>
      </c>
    </row>
    <row r="122" spans="3:16" s="30" customFormat="1" ht="18" customHeight="1">
      <c r="C122" s="165"/>
      <c r="D122" s="122"/>
      <c r="E122" s="92"/>
      <c r="F122" s="92"/>
      <c r="G122" s="92"/>
      <c r="H122" s="73" t="s">
        <v>250</v>
      </c>
      <c r="I122" s="33">
        <v>0</v>
      </c>
      <c r="J122" s="33" t="s">
        <v>247</v>
      </c>
      <c r="K122" s="33" t="s">
        <v>247</v>
      </c>
      <c r="L122" s="33" t="s">
        <v>247</v>
      </c>
      <c r="M122" s="31">
        <v>0</v>
      </c>
      <c r="N122" s="33">
        <v>0</v>
      </c>
      <c r="O122" s="16" t="s">
        <v>247</v>
      </c>
      <c r="P122" s="16" t="s">
        <v>247</v>
      </c>
    </row>
    <row r="123" spans="3:16" s="30" customFormat="1" ht="20.25" customHeight="1">
      <c r="C123" s="165"/>
      <c r="D123" s="122"/>
      <c r="E123" s="92"/>
      <c r="F123" s="92"/>
      <c r="G123" s="92"/>
      <c r="H123" s="73" t="s">
        <v>252</v>
      </c>
      <c r="I123" s="33">
        <v>0</v>
      </c>
      <c r="J123" s="33" t="s">
        <v>247</v>
      </c>
      <c r="K123" s="33" t="s">
        <v>247</v>
      </c>
      <c r="L123" s="33" t="s">
        <v>247</v>
      </c>
      <c r="M123" s="31">
        <v>0</v>
      </c>
      <c r="N123" s="33">
        <v>0</v>
      </c>
      <c r="O123" s="16" t="s">
        <v>247</v>
      </c>
      <c r="P123" s="16" t="s">
        <v>247</v>
      </c>
    </row>
    <row r="124" spans="3:16" s="30" customFormat="1" ht="21" customHeight="1">
      <c r="C124" s="178" t="s">
        <v>281</v>
      </c>
      <c r="D124" s="126" t="s">
        <v>123</v>
      </c>
      <c r="E124" s="115" t="s">
        <v>2</v>
      </c>
      <c r="F124" s="115">
        <v>2018</v>
      </c>
      <c r="G124" s="115">
        <v>2020</v>
      </c>
      <c r="H124" s="73" t="s">
        <v>112</v>
      </c>
      <c r="I124" s="31">
        <f>I125+I127+I129+I130</f>
        <v>3730</v>
      </c>
      <c r="J124" s="31">
        <f>J125+J127</f>
        <v>3730</v>
      </c>
      <c r="K124" s="31">
        <f>K125+K127</f>
        <v>1825</v>
      </c>
      <c r="L124" s="31">
        <f>L125+L127</f>
        <v>1302.5</v>
      </c>
      <c r="M124" s="31">
        <f t="shared" ref="M124" si="65">M125+M127+M129+M130</f>
        <v>1302.5</v>
      </c>
      <c r="N124" s="16">
        <f>M124/I124*100</f>
        <v>34.919571045576411</v>
      </c>
      <c r="O124" s="16">
        <f>L124/J124*100</f>
        <v>34.919571045576411</v>
      </c>
      <c r="P124" s="16">
        <f>L124/K124*100</f>
        <v>71.369863013698634</v>
      </c>
    </row>
    <row r="125" spans="3:16" s="30" customFormat="1" ht="24" customHeight="1">
      <c r="C125" s="178"/>
      <c r="D125" s="126"/>
      <c r="E125" s="115"/>
      <c r="F125" s="115"/>
      <c r="G125" s="115"/>
      <c r="H125" s="73" t="s">
        <v>113</v>
      </c>
      <c r="I125" s="33">
        <f>I132+I139+I146+I153+I160+I167+I174+I181+I188+I195</f>
        <v>3730</v>
      </c>
      <c r="J125" s="33">
        <f t="shared" ref="J125:M125" si="66">J132+J139+J146+J153+J160+J167+J174+J181+J188+J195</f>
        <v>3730</v>
      </c>
      <c r="K125" s="33">
        <f t="shared" si="66"/>
        <v>1825</v>
      </c>
      <c r="L125" s="33">
        <f t="shared" si="66"/>
        <v>1302.5</v>
      </c>
      <c r="M125" s="33">
        <f t="shared" si="66"/>
        <v>1302.5</v>
      </c>
      <c r="N125" s="16">
        <f>M125/I125*100</f>
        <v>34.919571045576411</v>
      </c>
      <c r="O125" s="16">
        <f>L125/J125*100</f>
        <v>34.919571045576411</v>
      </c>
      <c r="P125" s="16">
        <f>L125/K125*100</f>
        <v>71.369863013698634</v>
      </c>
    </row>
    <row r="126" spans="3:16" s="30" customFormat="1" ht="18.75" customHeight="1">
      <c r="C126" s="178"/>
      <c r="D126" s="126"/>
      <c r="E126" s="115"/>
      <c r="F126" s="115"/>
      <c r="G126" s="115"/>
      <c r="H126" s="73" t="s">
        <v>22</v>
      </c>
      <c r="I126" s="34">
        <v>0</v>
      </c>
      <c r="J126" s="34">
        <v>0</v>
      </c>
      <c r="K126" s="34">
        <v>0</v>
      </c>
      <c r="L126" s="31">
        <v>0</v>
      </c>
      <c r="M126" s="31">
        <v>0</v>
      </c>
      <c r="N126" s="33">
        <v>0</v>
      </c>
      <c r="O126" s="33">
        <v>0</v>
      </c>
      <c r="P126" s="33">
        <v>0</v>
      </c>
    </row>
    <row r="127" spans="3:16" s="30" customFormat="1">
      <c r="C127" s="178"/>
      <c r="D127" s="126"/>
      <c r="E127" s="115"/>
      <c r="F127" s="115"/>
      <c r="G127" s="115"/>
      <c r="H127" s="73" t="s">
        <v>249</v>
      </c>
      <c r="I127" s="34">
        <v>0</v>
      </c>
      <c r="J127" s="34">
        <v>0</v>
      </c>
      <c r="K127" s="34">
        <v>0</v>
      </c>
      <c r="L127" s="31">
        <v>0</v>
      </c>
      <c r="M127" s="31">
        <v>0</v>
      </c>
      <c r="N127" s="33">
        <v>0</v>
      </c>
      <c r="O127" s="33">
        <v>0</v>
      </c>
      <c r="P127" s="33">
        <v>0</v>
      </c>
    </row>
    <row r="128" spans="3:16" s="30" customFormat="1" ht="30">
      <c r="C128" s="178"/>
      <c r="D128" s="126"/>
      <c r="E128" s="115"/>
      <c r="F128" s="115"/>
      <c r="G128" s="115"/>
      <c r="H128" s="73" t="s">
        <v>23</v>
      </c>
      <c r="I128" s="34">
        <v>0</v>
      </c>
      <c r="J128" s="34">
        <v>0</v>
      </c>
      <c r="K128" s="34">
        <v>0</v>
      </c>
      <c r="L128" s="31">
        <v>0</v>
      </c>
      <c r="M128" s="31">
        <v>0</v>
      </c>
      <c r="N128" s="33">
        <v>0</v>
      </c>
      <c r="O128" s="33">
        <v>0</v>
      </c>
      <c r="P128" s="33">
        <v>0</v>
      </c>
    </row>
    <row r="129" spans="3:16" s="30" customFormat="1" ht="18" customHeight="1">
      <c r="C129" s="178"/>
      <c r="D129" s="126"/>
      <c r="E129" s="115"/>
      <c r="F129" s="115"/>
      <c r="G129" s="115"/>
      <c r="H129" s="73" t="s">
        <v>250</v>
      </c>
      <c r="I129" s="33">
        <v>0</v>
      </c>
      <c r="J129" s="33" t="s">
        <v>247</v>
      </c>
      <c r="K129" s="33" t="s">
        <v>247</v>
      </c>
      <c r="L129" s="33" t="s">
        <v>247</v>
      </c>
      <c r="M129" s="31">
        <v>0</v>
      </c>
      <c r="N129" s="33">
        <v>0</v>
      </c>
      <c r="O129" s="16" t="s">
        <v>247</v>
      </c>
      <c r="P129" s="16" t="s">
        <v>247</v>
      </c>
    </row>
    <row r="130" spans="3:16" s="30" customFormat="1">
      <c r="C130" s="178"/>
      <c r="D130" s="126"/>
      <c r="E130" s="115"/>
      <c r="F130" s="115"/>
      <c r="G130" s="115"/>
      <c r="H130" s="73" t="s">
        <v>252</v>
      </c>
      <c r="I130" s="33">
        <v>0</v>
      </c>
      <c r="J130" s="33" t="s">
        <v>247</v>
      </c>
      <c r="K130" s="33" t="s">
        <v>247</v>
      </c>
      <c r="L130" s="33" t="s">
        <v>247</v>
      </c>
      <c r="M130" s="31">
        <v>0</v>
      </c>
      <c r="N130" s="33">
        <v>0</v>
      </c>
      <c r="O130" s="16" t="s">
        <v>247</v>
      </c>
      <c r="P130" s="16" t="s">
        <v>247</v>
      </c>
    </row>
    <row r="131" spans="3:16" s="30" customFormat="1" ht="15.75" customHeight="1">
      <c r="C131" s="165" t="s">
        <v>282</v>
      </c>
      <c r="D131" s="122" t="s">
        <v>527</v>
      </c>
      <c r="E131" s="92" t="s">
        <v>528</v>
      </c>
      <c r="F131" s="92" t="s">
        <v>337</v>
      </c>
      <c r="G131" s="92" t="s">
        <v>337</v>
      </c>
      <c r="H131" s="73" t="s">
        <v>112</v>
      </c>
      <c r="I131" s="31">
        <f>I132+I134+I136+I137</f>
        <v>270</v>
      </c>
      <c r="J131" s="31">
        <f>J132+J134</f>
        <v>270</v>
      </c>
      <c r="K131" s="31">
        <f>K132+K134</f>
        <v>135</v>
      </c>
      <c r="L131" s="31">
        <f>L132+L134</f>
        <v>135</v>
      </c>
      <c r="M131" s="31">
        <f t="shared" ref="M131" si="67">M132+M134+M136+M137</f>
        <v>135</v>
      </c>
      <c r="N131" s="16">
        <f>M131/I131*100</f>
        <v>50</v>
      </c>
      <c r="O131" s="16">
        <f>L131/J131*100</f>
        <v>50</v>
      </c>
      <c r="P131" s="16">
        <f>L131/K131*100</f>
        <v>100</v>
      </c>
    </row>
    <row r="132" spans="3:16" s="30" customFormat="1" ht="18" customHeight="1">
      <c r="C132" s="165"/>
      <c r="D132" s="122"/>
      <c r="E132" s="92"/>
      <c r="F132" s="92"/>
      <c r="G132" s="92"/>
      <c r="H132" s="73" t="s">
        <v>113</v>
      </c>
      <c r="I132" s="33">
        <v>270</v>
      </c>
      <c r="J132" s="33">
        <v>270</v>
      </c>
      <c r="K132" s="33">
        <v>135</v>
      </c>
      <c r="L132" s="31">
        <v>135</v>
      </c>
      <c r="M132" s="31">
        <v>135</v>
      </c>
      <c r="N132" s="16">
        <f>M132/I132*100</f>
        <v>50</v>
      </c>
      <c r="O132" s="16">
        <f>L132/J132*100</f>
        <v>50</v>
      </c>
      <c r="P132" s="16">
        <f>L132/K132*100</f>
        <v>100</v>
      </c>
    </row>
    <row r="133" spans="3:16" s="30" customFormat="1" ht="30">
      <c r="C133" s="165"/>
      <c r="D133" s="122"/>
      <c r="E133" s="92"/>
      <c r="F133" s="92"/>
      <c r="G133" s="92"/>
      <c r="H133" s="73" t="s">
        <v>22</v>
      </c>
      <c r="I133" s="34">
        <v>0</v>
      </c>
      <c r="J133" s="34">
        <v>0</v>
      </c>
      <c r="K133" s="34">
        <v>0</v>
      </c>
      <c r="L133" s="31">
        <v>0</v>
      </c>
      <c r="M133" s="31">
        <v>0</v>
      </c>
      <c r="N133" s="33">
        <v>0</v>
      </c>
      <c r="O133" s="33">
        <v>0</v>
      </c>
      <c r="P133" s="33">
        <v>0</v>
      </c>
    </row>
    <row r="134" spans="3:16" s="30" customFormat="1">
      <c r="C134" s="165"/>
      <c r="D134" s="122"/>
      <c r="E134" s="92"/>
      <c r="F134" s="92"/>
      <c r="G134" s="92"/>
      <c r="H134" s="73" t="s">
        <v>249</v>
      </c>
      <c r="I134" s="34">
        <v>0</v>
      </c>
      <c r="J134" s="34">
        <v>0</v>
      </c>
      <c r="K134" s="34">
        <v>0</v>
      </c>
      <c r="L134" s="31">
        <v>0</v>
      </c>
      <c r="M134" s="31">
        <v>0</v>
      </c>
      <c r="N134" s="33">
        <v>0</v>
      </c>
      <c r="O134" s="33">
        <v>0</v>
      </c>
      <c r="P134" s="33">
        <v>0</v>
      </c>
    </row>
    <row r="135" spans="3:16" s="30" customFormat="1" ht="30">
      <c r="C135" s="165"/>
      <c r="D135" s="122"/>
      <c r="E135" s="92"/>
      <c r="F135" s="92"/>
      <c r="G135" s="92"/>
      <c r="H135" s="73" t="s">
        <v>23</v>
      </c>
      <c r="I135" s="34">
        <v>0</v>
      </c>
      <c r="J135" s="34">
        <v>0</v>
      </c>
      <c r="K135" s="34">
        <v>0</v>
      </c>
      <c r="L135" s="31">
        <v>0</v>
      </c>
      <c r="M135" s="31">
        <v>0</v>
      </c>
      <c r="N135" s="33">
        <v>0</v>
      </c>
      <c r="O135" s="33">
        <v>0</v>
      </c>
      <c r="P135" s="33">
        <v>0</v>
      </c>
    </row>
    <row r="136" spans="3:16" s="30" customFormat="1" ht="18" customHeight="1">
      <c r="C136" s="165"/>
      <c r="D136" s="122"/>
      <c r="E136" s="92"/>
      <c r="F136" s="92"/>
      <c r="G136" s="92"/>
      <c r="H136" s="73" t="s">
        <v>250</v>
      </c>
      <c r="I136" s="33">
        <v>0</v>
      </c>
      <c r="J136" s="33" t="s">
        <v>247</v>
      </c>
      <c r="K136" s="33" t="s">
        <v>247</v>
      </c>
      <c r="L136" s="33" t="s">
        <v>247</v>
      </c>
      <c r="M136" s="31">
        <v>0</v>
      </c>
      <c r="N136" s="33">
        <v>0</v>
      </c>
      <c r="O136" s="16" t="s">
        <v>247</v>
      </c>
      <c r="P136" s="16" t="s">
        <v>247</v>
      </c>
    </row>
    <row r="137" spans="3:16" s="30" customFormat="1">
      <c r="C137" s="165"/>
      <c r="D137" s="122"/>
      <c r="E137" s="92"/>
      <c r="F137" s="92"/>
      <c r="G137" s="92"/>
      <c r="H137" s="73" t="s">
        <v>252</v>
      </c>
      <c r="I137" s="33">
        <v>0</v>
      </c>
      <c r="J137" s="33" t="s">
        <v>247</v>
      </c>
      <c r="K137" s="33" t="s">
        <v>247</v>
      </c>
      <c r="L137" s="33" t="s">
        <v>247</v>
      </c>
      <c r="M137" s="31">
        <v>0</v>
      </c>
      <c r="N137" s="33">
        <v>0</v>
      </c>
      <c r="O137" s="16" t="s">
        <v>247</v>
      </c>
      <c r="P137" s="16" t="s">
        <v>247</v>
      </c>
    </row>
    <row r="138" spans="3:16" s="30" customFormat="1" ht="22.5" customHeight="1">
      <c r="C138" s="165" t="s">
        <v>192</v>
      </c>
      <c r="D138" s="122" t="s">
        <v>529</v>
      </c>
      <c r="E138" s="92" t="s">
        <v>124</v>
      </c>
      <c r="F138" s="92" t="s">
        <v>338</v>
      </c>
      <c r="G138" s="92">
        <v>2018</v>
      </c>
      <c r="H138" s="73" t="s">
        <v>112</v>
      </c>
      <c r="I138" s="31">
        <f>I139+I141+I143+I144</f>
        <v>100</v>
      </c>
      <c r="J138" s="31">
        <f>J139+J141</f>
        <v>100</v>
      </c>
      <c r="K138" s="31">
        <f>K139+K141</f>
        <v>50</v>
      </c>
      <c r="L138" s="31">
        <f>L139+L141</f>
        <v>50</v>
      </c>
      <c r="M138" s="31">
        <f t="shared" ref="M138" si="68">M139+M141+M143+M144</f>
        <v>50</v>
      </c>
      <c r="N138" s="16">
        <f>M138/I138*100</f>
        <v>50</v>
      </c>
      <c r="O138" s="16">
        <f>L138/J138*100</f>
        <v>50</v>
      </c>
      <c r="P138" s="16">
        <f>L138/K138*100</f>
        <v>100</v>
      </c>
    </row>
    <row r="139" spans="3:16" s="30" customFormat="1" ht="22.5" customHeight="1">
      <c r="C139" s="165"/>
      <c r="D139" s="122"/>
      <c r="E139" s="92"/>
      <c r="F139" s="92"/>
      <c r="G139" s="92"/>
      <c r="H139" s="73" t="s">
        <v>113</v>
      </c>
      <c r="I139" s="33">
        <v>100</v>
      </c>
      <c r="J139" s="33">
        <v>100</v>
      </c>
      <c r="K139" s="33">
        <v>50</v>
      </c>
      <c r="L139" s="31">
        <v>50</v>
      </c>
      <c r="M139" s="31">
        <v>50</v>
      </c>
      <c r="N139" s="16">
        <f>M139/I139*100</f>
        <v>50</v>
      </c>
      <c r="O139" s="16">
        <f>L139/J139*100</f>
        <v>50</v>
      </c>
      <c r="P139" s="16">
        <f>L139/K139*100</f>
        <v>100</v>
      </c>
    </row>
    <row r="140" spans="3:16" s="30" customFormat="1" ht="30">
      <c r="C140" s="165"/>
      <c r="D140" s="122"/>
      <c r="E140" s="92"/>
      <c r="F140" s="92"/>
      <c r="G140" s="92"/>
      <c r="H140" s="73" t="s">
        <v>22</v>
      </c>
      <c r="I140" s="34">
        <v>0</v>
      </c>
      <c r="J140" s="34">
        <v>0</v>
      </c>
      <c r="K140" s="34">
        <v>0</v>
      </c>
      <c r="L140" s="31">
        <v>0</v>
      </c>
      <c r="M140" s="31">
        <v>0</v>
      </c>
      <c r="N140" s="33">
        <v>0</v>
      </c>
      <c r="O140" s="33">
        <v>0</v>
      </c>
      <c r="P140" s="33">
        <v>0</v>
      </c>
    </row>
    <row r="141" spans="3:16" s="30" customFormat="1">
      <c r="C141" s="165"/>
      <c r="D141" s="122"/>
      <c r="E141" s="92"/>
      <c r="F141" s="92"/>
      <c r="G141" s="92"/>
      <c r="H141" s="73" t="s">
        <v>249</v>
      </c>
      <c r="I141" s="34">
        <v>0</v>
      </c>
      <c r="J141" s="34">
        <v>0</v>
      </c>
      <c r="K141" s="34">
        <v>0</v>
      </c>
      <c r="L141" s="31">
        <v>0</v>
      </c>
      <c r="M141" s="31">
        <v>0</v>
      </c>
      <c r="N141" s="33">
        <v>0</v>
      </c>
      <c r="O141" s="33">
        <v>0</v>
      </c>
      <c r="P141" s="33">
        <v>0</v>
      </c>
    </row>
    <row r="142" spans="3:16" s="30" customFormat="1" ht="30">
      <c r="C142" s="165"/>
      <c r="D142" s="122"/>
      <c r="E142" s="92"/>
      <c r="F142" s="92"/>
      <c r="G142" s="92"/>
      <c r="H142" s="73" t="s">
        <v>23</v>
      </c>
      <c r="I142" s="34">
        <v>0</v>
      </c>
      <c r="J142" s="34">
        <v>0</v>
      </c>
      <c r="K142" s="34">
        <v>0</v>
      </c>
      <c r="L142" s="31">
        <v>0</v>
      </c>
      <c r="M142" s="31">
        <v>0</v>
      </c>
      <c r="N142" s="33">
        <v>0</v>
      </c>
      <c r="O142" s="33">
        <v>0</v>
      </c>
      <c r="P142" s="33">
        <v>0</v>
      </c>
    </row>
    <row r="143" spans="3:16" s="30" customFormat="1" ht="18" customHeight="1">
      <c r="C143" s="165"/>
      <c r="D143" s="122"/>
      <c r="E143" s="92"/>
      <c r="F143" s="92"/>
      <c r="G143" s="92"/>
      <c r="H143" s="73" t="s">
        <v>250</v>
      </c>
      <c r="I143" s="33">
        <v>0</v>
      </c>
      <c r="J143" s="33" t="s">
        <v>247</v>
      </c>
      <c r="K143" s="33" t="s">
        <v>247</v>
      </c>
      <c r="L143" s="33" t="s">
        <v>247</v>
      </c>
      <c r="M143" s="31">
        <v>0</v>
      </c>
      <c r="N143" s="33">
        <v>0</v>
      </c>
      <c r="O143" s="16" t="s">
        <v>247</v>
      </c>
      <c r="P143" s="16" t="s">
        <v>247</v>
      </c>
    </row>
    <row r="144" spans="3:16" s="30" customFormat="1">
      <c r="C144" s="165"/>
      <c r="D144" s="122"/>
      <c r="E144" s="92"/>
      <c r="F144" s="92"/>
      <c r="G144" s="92"/>
      <c r="H144" s="73" t="s">
        <v>252</v>
      </c>
      <c r="I144" s="33">
        <v>0</v>
      </c>
      <c r="J144" s="33" t="s">
        <v>247</v>
      </c>
      <c r="K144" s="33" t="s">
        <v>247</v>
      </c>
      <c r="L144" s="33" t="s">
        <v>247</v>
      </c>
      <c r="M144" s="31">
        <v>0</v>
      </c>
      <c r="N144" s="33">
        <v>0</v>
      </c>
      <c r="O144" s="16" t="s">
        <v>247</v>
      </c>
      <c r="P144" s="16" t="s">
        <v>247</v>
      </c>
    </row>
    <row r="145" spans="3:16" s="30" customFormat="1" ht="21" customHeight="1">
      <c r="C145" s="165" t="s">
        <v>283</v>
      </c>
      <c r="D145" s="122" t="s">
        <v>530</v>
      </c>
      <c r="E145" s="92" t="s">
        <v>284</v>
      </c>
      <c r="F145" s="92">
        <v>2018</v>
      </c>
      <c r="G145" s="92">
        <v>2018</v>
      </c>
      <c r="H145" s="73" t="s">
        <v>112</v>
      </c>
      <c r="I145" s="31">
        <f>I146+I148+I150+I151</f>
        <v>200</v>
      </c>
      <c r="J145" s="31">
        <f>J146+J148</f>
        <v>200</v>
      </c>
      <c r="K145" s="31">
        <f>K146+K148</f>
        <v>100</v>
      </c>
      <c r="L145" s="31">
        <f>L146+L148</f>
        <v>100</v>
      </c>
      <c r="M145" s="31">
        <f t="shared" ref="M145" si="69">M146+M148+M150+M151</f>
        <v>100</v>
      </c>
      <c r="N145" s="16">
        <f>M145/I145*100</f>
        <v>50</v>
      </c>
      <c r="O145" s="16">
        <f>L145/J145*100</f>
        <v>50</v>
      </c>
      <c r="P145" s="16">
        <f>L145/K145*100</f>
        <v>100</v>
      </c>
    </row>
    <row r="146" spans="3:16" s="30" customFormat="1">
      <c r="C146" s="189"/>
      <c r="D146" s="122"/>
      <c r="E146" s="92"/>
      <c r="F146" s="92"/>
      <c r="G146" s="92"/>
      <c r="H146" s="73" t="s">
        <v>113</v>
      </c>
      <c r="I146" s="33">
        <v>200</v>
      </c>
      <c r="J146" s="33">
        <v>200</v>
      </c>
      <c r="K146" s="33">
        <v>100</v>
      </c>
      <c r="L146" s="31">
        <v>100</v>
      </c>
      <c r="M146" s="31">
        <v>100</v>
      </c>
      <c r="N146" s="16">
        <f>M146/I146*100</f>
        <v>50</v>
      </c>
      <c r="O146" s="16">
        <f>L146/J146*100</f>
        <v>50</v>
      </c>
      <c r="P146" s="16">
        <f>L146/K146*100</f>
        <v>100</v>
      </c>
    </row>
    <row r="147" spans="3:16" s="30" customFormat="1" ht="30">
      <c r="C147" s="189"/>
      <c r="D147" s="122"/>
      <c r="E147" s="92"/>
      <c r="F147" s="92"/>
      <c r="G147" s="92"/>
      <c r="H147" s="73" t="s">
        <v>22</v>
      </c>
      <c r="I147" s="34">
        <v>0</v>
      </c>
      <c r="J147" s="34">
        <v>0</v>
      </c>
      <c r="K147" s="34">
        <v>0</v>
      </c>
      <c r="L147" s="31">
        <v>0</v>
      </c>
      <c r="M147" s="31">
        <v>0</v>
      </c>
      <c r="N147" s="33">
        <v>0</v>
      </c>
      <c r="O147" s="33">
        <v>0</v>
      </c>
      <c r="P147" s="33">
        <v>0</v>
      </c>
    </row>
    <row r="148" spans="3:16" s="30" customFormat="1">
      <c r="C148" s="189"/>
      <c r="D148" s="122"/>
      <c r="E148" s="92"/>
      <c r="F148" s="92"/>
      <c r="G148" s="92"/>
      <c r="H148" s="73" t="s">
        <v>249</v>
      </c>
      <c r="I148" s="34">
        <v>0</v>
      </c>
      <c r="J148" s="34">
        <v>0</v>
      </c>
      <c r="K148" s="34">
        <v>0</v>
      </c>
      <c r="L148" s="31">
        <v>0</v>
      </c>
      <c r="M148" s="31">
        <v>0</v>
      </c>
      <c r="N148" s="33">
        <v>0</v>
      </c>
      <c r="O148" s="33">
        <v>0</v>
      </c>
      <c r="P148" s="33">
        <v>0</v>
      </c>
    </row>
    <row r="149" spans="3:16" s="30" customFormat="1" ht="30">
      <c r="C149" s="189"/>
      <c r="D149" s="122"/>
      <c r="E149" s="92"/>
      <c r="F149" s="92"/>
      <c r="G149" s="92"/>
      <c r="H149" s="73" t="s">
        <v>23</v>
      </c>
      <c r="I149" s="34">
        <v>0</v>
      </c>
      <c r="J149" s="34">
        <v>0</v>
      </c>
      <c r="K149" s="34">
        <v>0</v>
      </c>
      <c r="L149" s="31">
        <v>0</v>
      </c>
      <c r="M149" s="31">
        <v>0</v>
      </c>
      <c r="N149" s="33">
        <v>0</v>
      </c>
      <c r="O149" s="33">
        <v>0</v>
      </c>
      <c r="P149" s="33">
        <v>0</v>
      </c>
    </row>
    <row r="150" spans="3:16" s="30" customFormat="1" ht="18" customHeight="1">
      <c r="C150" s="189"/>
      <c r="D150" s="122"/>
      <c r="E150" s="92"/>
      <c r="F150" s="92"/>
      <c r="G150" s="92"/>
      <c r="H150" s="73" t="s">
        <v>250</v>
      </c>
      <c r="I150" s="33">
        <v>0</v>
      </c>
      <c r="J150" s="33" t="s">
        <v>247</v>
      </c>
      <c r="K150" s="33" t="s">
        <v>247</v>
      </c>
      <c r="L150" s="33" t="s">
        <v>247</v>
      </c>
      <c r="M150" s="31">
        <v>0</v>
      </c>
      <c r="N150" s="33">
        <v>0</v>
      </c>
      <c r="O150" s="16" t="s">
        <v>247</v>
      </c>
      <c r="P150" s="16" t="s">
        <v>247</v>
      </c>
    </row>
    <row r="151" spans="3:16" s="30" customFormat="1" ht="18.75" customHeight="1">
      <c r="C151" s="189"/>
      <c r="D151" s="122"/>
      <c r="E151" s="92"/>
      <c r="F151" s="92"/>
      <c r="G151" s="92"/>
      <c r="H151" s="73" t="s">
        <v>252</v>
      </c>
      <c r="I151" s="33">
        <v>0</v>
      </c>
      <c r="J151" s="33" t="s">
        <v>247</v>
      </c>
      <c r="K151" s="33" t="s">
        <v>247</v>
      </c>
      <c r="L151" s="33" t="s">
        <v>247</v>
      </c>
      <c r="M151" s="31">
        <v>0</v>
      </c>
      <c r="N151" s="33">
        <v>0</v>
      </c>
      <c r="O151" s="16" t="s">
        <v>247</v>
      </c>
      <c r="P151" s="16" t="s">
        <v>247</v>
      </c>
    </row>
    <row r="152" spans="3:16" s="30" customFormat="1" ht="15" customHeight="1">
      <c r="C152" s="165" t="s">
        <v>193</v>
      </c>
      <c r="D152" s="86" t="s">
        <v>727</v>
      </c>
      <c r="E152" s="92" t="s">
        <v>121</v>
      </c>
      <c r="F152" s="92" t="s">
        <v>339</v>
      </c>
      <c r="G152" s="92" t="s">
        <v>340</v>
      </c>
      <c r="H152" s="73" t="s">
        <v>112</v>
      </c>
      <c r="I152" s="31">
        <f>I153+I155+I157+I158</f>
        <v>200</v>
      </c>
      <c r="J152" s="31">
        <f>J153+J155</f>
        <v>200</v>
      </c>
      <c r="K152" s="31">
        <f>K153+K155</f>
        <v>100</v>
      </c>
      <c r="L152" s="31">
        <f>L153+L155</f>
        <v>100</v>
      </c>
      <c r="M152" s="31">
        <f t="shared" ref="M152" si="70">M153+M155+M157+M158</f>
        <v>100</v>
      </c>
      <c r="N152" s="16">
        <f>M152/I152*100</f>
        <v>50</v>
      </c>
      <c r="O152" s="16">
        <f>L152/J152*100</f>
        <v>50</v>
      </c>
      <c r="P152" s="16">
        <f>L152/K152*100</f>
        <v>100</v>
      </c>
    </row>
    <row r="153" spans="3:16" s="30" customFormat="1">
      <c r="C153" s="165"/>
      <c r="D153" s="86"/>
      <c r="E153" s="92"/>
      <c r="F153" s="92"/>
      <c r="G153" s="92"/>
      <c r="H153" s="73" t="s">
        <v>113</v>
      </c>
      <c r="I153" s="33">
        <v>200</v>
      </c>
      <c r="J153" s="33">
        <v>200</v>
      </c>
      <c r="K153" s="33">
        <v>100</v>
      </c>
      <c r="L153" s="31">
        <v>100</v>
      </c>
      <c r="M153" s="31">
        <v>100</v>
      </c>
      <c r="N153" s="16">
        <f>M153/I153*100</f>
        <v>50</v>
      </c>
      <c r="O153" s="16">
        <f>L153/J153*100</f>
        <v>50</v>
      </c>
      <c r="P153" s="16">
        <f>L153/K153*100</f>
        <v>100</v>
      </c>
    </row>
    <row r="154" spans="3:16" s="30" customFormat="1" ht="30">
      <c r="C154" s="165"/>
      <c r="D154" s="86"/>
      <c r="E154" s="92"/>
      <c r="F154" s="92"/>
      <c r="G154" s="92"/>
      <c r="H154" s="73" t="s">
        <v>22</v>
      </c>
      <c r="I154" s="34">
        <v>0</v>
      </c>
      <c r="J154" s="34">
        <v>0</v>
      </c>
      <c r="K154" s="34">
        <v>0</v>
      </c>
      <c r="L154" s="31">
        <v>0</v>
      </c>
      <c r="M154" s="31">
        <v>0</v>
      </c>
      <c r="N154" s="33">
        <v>0</v>
      </c>
      <c r="O154" s="33">
        <v>0</v>
      </c>
      <c r="P154" s="33">
        <v>0</v>
      </c>
    </row>
    <row r="155" spans="3:16" s="30" customFormat="1">
      <c r="C155" s="165"/>
      <c r="D155" s="86"/>
      <c r="E155" s="92"/>
      <c r="F155" s="92"/>
      <c r="G155" s="92"/>
      <c r="H155" s="73" t="s">
        <v>249</v>
      </c>
      <c r="I155" s="34">
        <v>0</v>
      </c>
      <c r="J155" s="34">
        <v>0</v>
      </c>
      <c r="K155" s="34">
        <v>0</v>
      </c>
      <c r="L155" s="31">
        <v>0</v>
      </c>
      <c r="M155" s="31">
        <v>0</v>
      </c>
      <c r="N155" s="33">
        <v>0</v>
      </c>
      <c r="O155" s="33">
        <v>0</v>
      </c>
      <c r="P155" s="33">
        <v>0</v>
      </c>
    </row>
    <row r="156" spans="3:16" s="30" customFormat="1" ht="30">
      <c r="C156" s="165"/>
      <c r="D156" s="86"/>
      <c r="E156" s="92"/>
      <c r="F156" s="92"/>
      <c r="G156" s="92"/>
      <c r="H156" s="73" t="s">
        <v>23</v>
      </c>
      <c r="I156" s="34">
        <v>0</v>
      </c>
      <c r="J156" s="34">
        <v>0</v>
      </c>
      <c r="K156" s="34">
        <v>0</v>
      </c>
      <c r="L156" s="31">
        <v>0</v>
      </c>
      <c r="M156" s="31">
        <v>0</v>
      </c>
      <c r="N156" s="33">
        <v>0</v>
      </c>
      <c r="O156" s="33">
        <v>0</v>
      </c>
      <c r="P156" s="33">
        <v>0</v>
      </c>
    </row>
    <row r="157" spans="3:16" s="30" customFormat="1" ht="15" customHeight="1">
      <c r="C157" s="165"/>
      <c r="D157" s="86"/>
      <c r="E157" s="92"/>
      <c r="F157" s="92"/>
      <c r="G157" s="92"/>
      <c r="H157" s="73" t="s">
        <v>250</v>
      </c>
      <c r="I157" s="33">
        <v>0</v>
      </c>
      <c r="J157" s="33" t="s">
        <v>247</v>
      </c>
      <c r="K157" s="33" t="s">
        <v>247</v>
      </c>
      <c r="L157" s="33" t="s">
        <v>247</v>
      </c>
      <c r="M157" s="31">
        <v>0</v>
      </c>
      <c r="N157" s="33">
        <v>0</v>
      </c>
      <c r="O157" s="16" t="s">
        <v>247</v>
      </c>
      <c r="P157" s="16" t="s">
        <v>247</v>
      </c>
    </row>
    <row r="158" spans="3:16" s="30" customFormat="1">
      <c r="C158" s="165"/>
      <c r="D158" s="86"/>
      <c r="E158" s="92"/>
      <c r="F158" s="92"/>
      <c r="G158" s="92"/>
      <c r="H158" s="73" t="s">
        <v>252</v>
      </c>
      <c r="I158" s="33">
        <v>0</v>
      </c>
      <c r="J158" s="33" t="s">
        <v>247</v>
      </c>
      <c r="K158" s="33" t="s">
        <v>247</v>
      </c>
      <c r="L158" s="33" t="s">
        <v>247</v>
      </c>
      <c r="M158" s="31">
        <v>0</v>
      </c>
      <c r="N158" s="33">
        <v>0</v>
      </c>
      <c r="O158" s="16" t="s">
        <v>247</v>
      </c>
      <c r="P158" s="16" t="s">
        <v>247</v>
      </c>
    </row>
    <row r="159" spans="3:16" s="30" customFormat="1" ht="15.75" customHeight="1">
      <c r="C159" s="165" t="s">
        <v>194</v>
      </c>
      <c r="D159" s="122" t="s">
        <v>531</v>
      </c>
      <c r="E159" s="92" t="s">
        <v>121</v>
      </c>
      <c r="F159" s="92">
        <v>2018</v>
      </c>
      <c r="G159" s="92">
        <v>2018</v>
      </c>
      <c r="H159" s="73" t="s">
        <v>112</v>
      </c>
      <c r="I159" s="31">
        <f>I160+I162+I164+I165</f>
        <v>345</v>
      </c>
      <c r="J159" s="31">
        <f>J160+J162</f>
        <v>345</v>
      </c>
      <c r="K159" s="31">
        <f>K160+K162</f>
        <v>172.5</v>
      </c>
      <c r="L159" s="31">
        <f>L160+L162</f>
        <v>0</v>
      </c>
      <c r="M159" s="31">
        <f t="shared" ref="M159" si="71">M160+M162+M164+M165</f>
        <v>0</v>
      </c>
      <c r="N159" s="16">
        <f>M159/I159*100</f>
        <v>0</v>
      </c>
      <c r="O159" s="16">
        <f>L159/J159*100</f>
        <v>0</v>
      </c>
      <c r="P159" s="16">
        <f>L159/K159*100</f>
        <v>0</v>
      </c>
    </row>
    <row r="160" spans="3:16" s="30" customFormat="1" ht="13.5" customHeight="1">
      <c r="C160" s="188"/>
      <c r="D160" s="122"/>
      <c r="E160" s="92"/>
      <c r="F160" s="92"/>
      <c r="G160" s="92"/>
      <c r="H160" s="73" t="s">
        <v>113</v>
      </c>
      <c r="I160" s="33">
        <v>345</v>
      </c>
      <c r="J160" s="33">
        <v>345</v>
      </c>
      <c r="K160" s="33">
        <v>172.5</v>
      </c>
      <c r="L160" s="31">
        <v>0</v>
      </c>
      <c r="M160" s="31">
        <v>0</v>
      </c>
      <c r="N160" s="16">
        <f>M160/I160*100</f>
        <v>0</v>
      </c>
      <c r="O160" s="16">
        <f>L160/J160*100</f>
        <v>0</v>
      </c>
      <c r="P160" s="16">
        <f>L160/K160*100</f>
        <v>0</v>
      </c>
    </row>
    <row r="161" spans="3:16" s="30" customFormat="1" ht="30">
      <c r="C161" s="188"/>
      <c r="D161" s="122"/>
      <c r="E161" s="92"/>
      <c r="F161" s="92"/>
      <c r="G161" s="92"/>
      <c r="H161" s="73" t="s">
        <v>22</v>
      </c>
      <c r="I161" s="34">
        <v>0</v>
      </c>
      <c r="J161" s="34">
        <v>0</v>
      </c>
      <c r="K161" s="34">
        <v>0</v>
      </c>
      <c r="L161" s="31">
        <v>0</v>
      </c>
      <c r="M161" s="31">
        <v>0</v>
      </c>
      <c r="N161" s="33">
        <v>0</v>
      </c>
      <c r="O161" s="33">
        <v>0</v>
      </c>
      <c r="P161" s="33">
        <v>0</v>
      </c>
    </row>
    <row r="162" spans="3:16" s="30" customFormat="1">
      <c r="C162" s="188"/>
      <c r="D162" s="122"/>
      <c r="E162" s="92"/>
      <c r="F162" s="92"/>
      <c r="G162" s="92"/>
      <c r="H162" s="73" t="s">
        <v>249</v>
      </c>
      <c r="I162" s="34">
        <v>0</v>
      </c>
      <c r="J162" s="34">
        <v>0</v>
      </c>
      <c r="K162" s="34">
        <v>0</v>
      </c>
      <c r="L162" s="31">
        <v>0</v>
      </c>
      <c r="M162" s="31">
        <v>0</v>
      </c>
      <c r="N162" s="33">
        <v>0</v>
      </c>
      <c r="O162" s="33">
        <v>0</v>
      </c>
      <c r="P162" s="33">
        <v>0</v>
      </c>
    </row>
    <row r="163" spans="3:16" s="30" customFormat="1" ht="30">
      <c r="C163" s="188"/>
      <c r="D163" s="122"/>
      <c r="E163" s="92"/>
      <c r="F163" s="92"/>
      <c r="G163" s="92"/>
      <c r="H163" s="73" t="s">
        <v>23</v>
      </c>
      <c r="I163" s="34">
        <v>0</v>
      </c>
      <c r="J163" s="34">
        <v>0</v>
      </c>
      <c r="K163" s="34">
        <v>0</v>
      </c>
      <c r="L163" s="31">
        <v>0</v>
      </c>
      <c r="M163" s="31">
        <v>0</v>
      </c>
      <c r="N163" s="33">
        <v>0</v>
      </c>
      <c r="O163" s="33">
        <v>0</v>
      </c>
      <c r="P163" s="33">
        <v>0</v>
      </c>
    </row>
    <row r="164" spans="3:16" s="30" customFormat="1" ht="18" customHeight="1">
      <c r="C164" s="188"/>
      <c r="D164" s="122"/>
      <c r="E164" s="92"/>
      <c r="F164" s="92"/>
      <c r="G164" s="92"/>
      <c r="H164" s="73" t="s">
        <v>250</v>
      </c>
      <c r="I164" s="33">
        <v>0</v>
      </c>
      <c r="J164" s="33" t="s">
        <v>247</v>
      </c>
      <c r="K164" s="33" t="s">
        <v>247</v>
      </c>
      <c r="L164" s="33" t="s">
        <v>247</v>
      </c>
      <c r="M164" s="31">
        <v>0</v>
      </c>
      <c r="N164" s="33">
        <v>0</v>
      </c>
      <c r="O164" s="16" t="s">
        <v>247</v>
      </c>
      <c r="P164" s="16" t="s">
        <v>247</v>
      </c>
    </row>
    <row r="165" spans="3:16" s="30" customFormat="1">
      <c r="C165" s="188"/>
      <c r="D165" s="122"/>
      <c r="E165" s="92"/>
      <c r="F165" s="92"/>
      <c r="G165" s="92"/>
      <c r="H165" s="73" t="s">
        <v>252</v>
      </c>
      <c r="I165" s="33">
        <v>0</v>
      </c>
      <c r="J165" s="33" t="s">
        <v>247</v>
      </c>
      <c r="K165" s="33" t="s">
        <v>247</v>
      </c>
      <c r="L165" s="33" t="s">
        <v>247</v>
      </c>
      <c r="M165" s="31">
        <v>0</v>
      </c>
      <c r="N165" s="33">
        <v>0</v>
      </c>
      <c r="O165" s="16" t="s">
        <v>247</v>
      </c>
      <c r="P165" s="16" t="s">
        <v>247</v>
      </c>
    </row>
    <row r="166" spans="3:16" s="30" customFormat="1" ht="15" customHeight="1">
      <c r="C166" s="165" t="s">
        <v>285</v>
      </c>
      <c r="D166" s="122" t="s">
        <v>532</v>
      </c>
      <c r="E166" s="92" t="s">
        <v>533</v>
      </c>
      <c r="F166" s="92">
        <v>2018</v>
      </c>
      <c r="G166" s="92">
        <v>2018</v>
      </c>
      <c r="H166" s="73" t="s">
        <v>112</v>
      </c>
      <c r="I166" s="31">
        <f>I167+I169+I171+I172</f>
        <v>700</v>
      </c>
      <c r="J166" s="31">
        <f>J167+J169</f>
        <v>700</v>
      </c>
      <c r="K166" s="31">
        <f>K167+K169</f>
        <v>350</v>
      </c>
      <c r="L166" s="31">
        <f>L167+L169</f>
        <v>0</v>
      </c>
      <c r="M166" s="31">
        <f t="shared" ref="M166" si="72">M167+M169+M171+M172</f>
        <v>0</v>
      </c>
      <c r="N166" s="16">
        <f>M166/I166*100</f>
        <v>0</v>
      </c>
      <c r="O166" s="16">
        <f>L166/J166*100</f>
        <v>0</v>
      </c>
      <c r="P166" s="16">
        <f>L166/K166*100</f>
        <v>0</v>
      </c>
    </row>
    <row r="167" spans="3:16" s="30" customFormat="1" ht="18" customHeight="1">
      <c r="C167" s="188"/>
      <c r="D167" s="122"/>
      <c r="E167" s="92"/>
      <c r="F167" s="92"/>
      <c r="G167" s="92"/>
      <c r="H167" s="73" t="s">
        <v>113</v>
      </c>
      <c r="I167" s="33">
        <v>700</v>
      </c>
      <c r="J167" s="33">
        <v>700</v>
      </c>
      <c r="K167" s="33">
        <v>350</v>
      </c>
      <c r="L167" s="31">
        <v>0</v>
      </c>
      <c r="M167" s="31">
        <v>0</v>
      </c>
      <c r="N167" s="16">
        <f>M167/I167*100</f>
        <v>0</v>
      </c>
      <c r="O167" s="16">
        <f>L167/J167*100</f>
        <v>0</v>
      </c>
      <c r="P167" s="16">
        <f>L167/K167*100</f>
        <v>0</v>
      </c>
    </row>
    <row r="168" spans="3:16" s="30" customFormat="1" ht="18" customHeight="1">
      <c r="C168" s="188"/>
      <c r="D168" s="122"/>
      <c r="E168" s="92"/>
      <c r="F168" s="92"/>
      <c r="G168" s="92"/>
      <c r="H168" s="73" t="s">
        <v>22</v>
      </c>
      <c r="I168" s="34">
        <v>0</v>
      </c>
      <c r="J168" s="34">
        <v>0</v>
      </c>
      <c r="K168" s="34">
        <v>0</v>
      </c>
      <c r="L168" s="31">
        <v>0</v>
      </c>
      <c r="M168" s="31">
        <v>0</v>
      </c>
      <c r="N168" s="33">
        <v>0</v>
      </c>
      <c r="O168" s="33">
        <v>0</v>
      </c>
      <c r="P168" s="33">
        <v>0</v>
      </c>
    </row>
    <row r="169" spans="3:16" s="30" customFormat="1">
      <c r="C169" s="188"/>
      <c r="D169" s="122"/>
      <c r="E169" s="92"/>
      <c r="F169" s="92"/>
      <c r="G169" s="92"/>
      <c r="H169" s="73" t="s">
        <v>249</v>
      </c>
      <c r="I169" s="34">
        <v>0</v>
      </c>
      <c r="J169" s="34">
        <v>0</v>
      </c>
      <c r="K169" s="34">
        <v>0</v>
      </c>
      <c r="L169" s="31">
        <v>0</v>
      </c>
      <c r="M169" s="31">
        <v>0</v>
      </c>
      <c r="N169" s="33">
        <v>0</v>
      </c>
      <c r="O169" s="33">
        <v>0</v>
      </c>
      <c r="P169" s="33">
        <v>0</v>
      </c>
    </row>
    <row r="170" spans="3:16" s="30" customFormat="1" ht="30">
      <c r="C170" s="188"/>
      <c r="D170" s="122"/>
      <c r="E170" s="92"/>
      <c r="F170" s="92"/>
      <c r="G170" s="92"/>
      <c r="H170" s="73" t="s">
        <v>23</v>
      </c>
      <c r="I170" s="34">
        <v>0</v>
      </c>
      <c r="J170" s="34">
        <v>0</v>
      </c>
      <c r="K170" s="34">
        <v>0</v>
      </c>
      <c r="L170" s="31">
        <v>0</v>
      </c>
      <c r="M170" s="31">
        <v>0</v>
      </c>
      <c r="N170" s="33">
        <v>0</v>
      </c>
      <c r="O170" s="33">
        <v>0</v>
      </c>
      <c r="P170" s="33">
        <v>0</v>
      </c>
    </row>
    <row r="171" spans="3:16" s="30" customFormat="1" ht="18" customHeight="1">
      <c r="C171" s="188"/>
      <c r="D171" s="122"/>
      <c r="E171" s="92"/>
      <c r="F171" s="92"/>
      <c r="G171" s="92"/>
      <c r="H171" s="73" t="s">
        <v>250</v>
      </c>
      <c r="I171" s="33">
        <v>0</v>
      </c>
      <c r="J171" s="33" t="s">
        <v>247</v>
      </c>
      <c r="K171" s="33" t="s">
        <v>247</v>
      </c>
      <c r="L171" s="33" t="s">
        <v>247</v>
      </c>
      <c r="M171" s="31">
        <v>0</v>
      </c>
      <c r="N171" s="33">
        <v>0</v>
      </c>
      <c r="O171" s="16" t="s">
        <v>247</v>
      </c>
      <c r="P171" s="16" t="s">
        <v>247</v>
      </c>
    </row>
    <row r="172" spans="3:16" s="30" customFormat="1">
      <c r="C172" s="188"/>
      <c r="D172" s="122"/>
      <c r="E172" s="92"/>
      <c r="F172" s="92"/>
      <c r="G172" s="92"/>
      <c r="H172" s="73" t="s">
        <v>252</v>
      </c>
      <c r="I172" s="33">
        <v>0</v>
      </c>
      <c r="J172" s="33" t="s">
        <v>247</v>
      </c>
      <c r="K172" s="33" t="s">
        <v>247</v>
      </c>
      <c r="L172" s="33" t="s">
        <v>247</v>
      </c>
      <c r="M172" s="31">
        <v>0</v>
      </c>
      <c r="N172" s="33">
        <v>0</v>
      </c>
      <c r="O172" s="16" t="s">
        <v>247</v>
      </c>
      <c r="P172" s="16" t="s">
        <v>247</v>
      </c>
    </row>
    <row r="173" spans="3:16" s="30" customFormat="1" ht="20.25" customHeight="1">
      <c r="C173" s="165" t="s">
        <v>286</v>
      </c>
      <c r="D173" s="122" t="s">
        <v>534</v>
      </c>
      <c r="E173" s="92" t="s">
        <v>535</v>
      </c>
      <c r="F173" s="92">
        <v>2018</v>
      </c>
      <c r="G173" s="92">
        <v>2020</v>
      </c>
      <c r="H173" s="73" t="s">
        <v>112</v>
      </c>
      <c r="I173" s="31">
        <f>I174+I176+I178+I179</f>
        <v>1325</v>
      </c>
      <c r="J173" s="31">
        <f>J174+J176</f>
        <v>1325</v>
      </c>
      <c r="K173" s="31">
        <f>K174+K176</f>
        <v>667.5</v>
      </c>
      <c r="L173" s="31">
        <f>L174+L176</f>
        <v>667.5</v>
      </c>
      <c r="M173" s="31">
        <f t="shared" ref="M173" si="73">M174+M176+M178+M179</f>
        <v>667.5</v>
      </c>
      <c r="N173" s="16">
        <f>M173/I173*100</f>
        <v>50.377358490566039</v>
      </c>
      <c r="O173" s="16">
        <f>L173/J173*100</f>
        <v>50.377358490566039</v>
      </c>
      <c r="P173" s="16">
        <f>L173/K173*100</f>
        <v>100</v>
      </c>
    </row>
    <row r="174" spans="3:16" s="30" customFormat="1" ht="20.25" customHeight="1">
      <c r="C174" s="188"/>
      <c r="D174" s="122"/>
      <c r="E174" s="92"/>
      <c r="F174" s="92"/>
      <c r="G174" s="92"/>
      <c r="H174" s="73" t="s">
        <v>113</v>
      </c>
      <c r="I174" s="33">
        <v>1325</v>
      </c>
      <c r="J174" s="33">
        <v>1325</v>
      </c>
      <c r="K174" s="33">
        <v>667.5</v>
      </c>
      <c r="L174" s="31">
        <v>667.5</v>
      </c>
      <c r="M174" s="31">
        <v>667.5</v>
      </c>
      <c r="N174" s="16">
        <f>M174/I174*100</f>
        <v>50.377358490566039</v>
      </c>
      <c r="O174" s="16">
        <f>L174/J174*100</f>
        <v>50.377358490566039</v>
      </c>
      <c r="P174" s="16">
        <f>L174/K174*100</f>
        <v>100</v>
      </c>
    </row>
    <row r="175" spans="3:16" s="30" customFormat="1" ht="30">
      <c r="C175" s="188"/>
      <c r="D175" s="122"/>
      <c r="E175" s="92"/>
      <c r="F175" s="92"/>
      <c r="G175" s="92"/>
      <c r="H175" s="73" t="s">
        <v>22</v>
      </c>
      <c r="I175" s="34">
        <v>0</v>
      </c>
      <c r="J175" s="34">
        <v>0</v>
      </c>
      <c r="K175" s="34">
        <v>0</v>
      </c>
      <c r="L175" s="31">
        <v>0</v>
      </c>
      <c r="M175" s="31">
        <v>0</v>
      </c>
      <c r="N175" s="33">
        <v>0</v>
      </c>
      <c r="O175" s="33">
        <v>0</v>
      </c>
      <c r="P175" s="33">
        <v>0</v>
      </c>
    </row>
    <row r="176" spans="3:16" s="30" customFormat="1" ht="22.5" customHeight="1">
      <c r="C176" s="188"/>
      <c r="D176" s="122"/>
      <c r="E176" s="92"/>
      <c r="F176" s="92"/>
      <c r="G176" s="92"/>
      <c r="H176" s="73" t="s">
        <v>249</v>
      </c>
      <c r="I176" s="34">
        <v>0</v>
      </c>
      <c r="J176" s="34">
        <v>0</v>
      </c>
      <c r="K176" s="34">
        <v>0</v>
      </c>
      <c r="L176" s="31">
        <v>0</v>
      </c>
      <c r="M176" s="31">
        <v>0</v>
      </c>
      <c r="N176" s="33">
        <v>0</v>
      </c>
      <c r="O176" s="33">
        <v>0</v>
      </c>
      <c r="P176" s="33">
        <v>0</v>
      </c>
    </row>
    <row r="177" spans="3:16" s="30" customFormat="1" ht="30">
      <c r="C177" s="188"/>
      <c r="D177" s="122"/>
      <c r="E177" s="92"/>
      <c r="F177" s="92"/>
      <c r="G177" s="92"/>
      <c r="H177" s="73" t="s">
        <v>23</v>
      </c>
      <c r="I177" s="34">
        <v>0</v>
      </c>
      <c r="J177" s="34">
        <v>0</v>
      </c>
      <c r="K177" s="34">
        <v>0</v>
      </c>
      <c r="L177" s="31">
        <v>0</v>
      </c>
      <c r="M177" s="31">
        <v>0</v>
      </c>
      <c r="N177" s="33">
        <v>0</v>
      </c>
      <c r="O177" s="33">
        <v>0</v>
      </c>
      <c r="P177" s="33">
        <v>0</v>
      </c>
    </row>
    <row r="178" spans="3:16" s="30" customFormat="1" ht="18" customHeight="1">
      <c r="C178" s="188"/>
      <c r="D178" s="122"/>
      <c r="E178" s="92"/>
      <c r="F178" s="92"/>
      <c r="G178" s="92"/>
      <c r="H178" s="73" t="s">
        <v>250</v>
      </c>
      <c r="I178" s="33">
        <v>0</v>
      </c>
      <c r="J178" s="33" t="s">
        <v>247</v>
      </c>
      <c r="K178" s="33" t="s">
        <v>247</v>
      </c>
      <c r="L178" s="33" t="s">
        <v>247</v>
      </c>
      <c r="M178" s="31">
        <v>0</v>
      </c>
      <c r="N178" s="33">
        <v>0</v>
      </c>
      <c r="O178" s="16" t="s">
        <v>247</v>
      </c>
      <c r="P178" s="16" t="s">
        <v>247</v>
      </c>
    </row>
    <row r="179" spans="3:16" s="30" customFormat="1" ht="17.25" customHeight="1">
      <c r="C179" s="188"/>
      <c r="D179" s="122"/>
      <c r="E179" s="92"/>
      <c r="F179" s="92"/>
      <c r="G179" s="92"/>
      <c r="H179" s="73" t="s">
        <v>252</v>
      </c>
      <c r="I179" s="33">
        <v>0</v>
      </c>
      <c r="J179" s="33" t="s">
        <v>247</v>
      </c>
      <c r="K179" s="33" t="s">
        <v>247</v>
      </c>
      <c r="L179" s="33" t="s">
        <v>247</v>
      </c>
      <c r="M179" s="31">
        <v>0</v>
      </c>
      <c r="N179" s="33">
        <v>0</v>
      </c>
      <c r="O179" s="16" t="s">
        <v>247</v>
      </c>
      <c r="P179" s="16" t="s">
        <v>247</v>
      </c>
    </row>
    <row r="180" spans="3:16">
      <c r="C180" s="190" t="s">
        <v>287</v>
      </c>
      <c r="D180" s="122" t="s">
        <v>536</v>
      </c>
      <c r="E180" s="87" t="s">
        <v>105</v>
      </c>
      <c r="F180" s="87">
        <v>2018</v>
      </c>
      <c r="G180" s="87">
        <v>2018</v>
      </c>
      <c r="H180" s="73" t="s">
        <v>112</v>
      </c>
      <c r="I180" s="31">
        <f>I181+I183+I185+I186</f>
        <v>10</v>
      </c>
      <c r="J180" s="31">
        <f>J181+J183</f>
        <v>10</v>
      </c>
      <c r="K180" s="31">
        <f>K181+K183</f>
        <v>0</v>
      </c>
      <c r="L180" s="31">
        <f>L181+L183</f>
        <v>0</v>
      </c>
      <c r="M180" s="31">
        <f t="shared" ref="M180" si="74">M181+M183+M185+M186</f>
        <v>0</v>
      </c>
      <c r="N180" s="16">
        <f>M180/I180*100</f>
        <v>0</v>
      </c>
      <c r="O180" s="16">
        <f>L180/J180*100</f>
        <v>0</v>
      </c>
      <c r="P180" s="16">
        <v>0</v>
      </c>
    </row>
    <row r="181" spans="3:16">
      <c r="C181" s="191"/>
      <c r="D181" s="122"/>
      <c r="E181" s="90"/>
      <c r="F181" s="90"/>
      <c r="G181" s="90"/>
      <c r="H181" s="73" t="s">
        <v>113</v>
      </c>
      <c r="I181" s="33">
        <v>10</v>
      </c>
      <c r="J181" s="33">
        <v>10</v>
      </c>
      <c r="K181" s="33">
        <v>0</v>
      </c>
      <c r="L181" s="31">
        <v>0</v>
      </c>
      <c r="M181" s="31">
        <v>0</v>
      </c>
      <c r="N181" s="16">
        <f>M181/I181*100</f>
        <v>0</v>
      </c>
      <c r="O181" s="16">
        <f>L181/J181*100</f>
        <v>0</v>
      </c>
      <c r="P181" s="16">
        <v>0</v>
      </c>
    </row>
    <row r="182" spans="3:16" ht="30">
      <c r="C182" s="191"/>
      <c r="D182" s="122"/>
      <c r="E182" s="90"/>
      <c r="F182" s="90"/>
      <c r="G182" s="90"/>
      <c r="H182" s="73" t="s">
        <v>22</v>
      </c>
      <c r="I182" s="34">
        <v>0</v>
      </c>
      <c r="J182" s="34">
        <v>0</v>
      </c>
      <c r="K182" s="34">
        <v>0</v>
      </c>
      <c r="L182" s="31">
        <v>0</v>
      </c>
      <c r="M182" s="31">
        <v>0</v>
      </c>
      <c r="N182" s="33">
        <v>0</v>
      </c>
      <c r="O182" s="33">
        <v>0</v>
      </c>
      <c r="P182" s="33">
        <v>0</v>
      </c>
    </row>
    <row r="183" spans="3:16">
      <c r="C183" s="191"/>
      <c r="D183" s="122"/>
      <c r="E183" s="90"/>
      <c r="F183" s="90"/>
      <c r="G183" s="90"/>
      <c r="H183" s="73" t="s">
        <v>249</v>
      </c>
      <c r="I183" s="34">
        <v>0</v>
      </c>
      <c r="J183" s="34">
        <v>0</v>
      </c>
      <c r="K183" s="34">
        <v>0</v>
      </c>
      <c r="L183" s="31">
        <v>0</v>
      </c>
      <c r="M183" s="31">
        <v>0</v>
      </c>
      <c r="N183" s="33">
        <v>0</v>
      </c>
      <c r="O183" s="33">
        <v>0</v>
      </c>
      <c r="P183" s="33">
        <v>0</v>
      </c>
    </row>
    <row r="184" spans="3:16" s="30" customFormat="1" ht="30">
      <c r="C184" s="191"/>
      <c r="D184" s="122"/>
      <c r="E184" s="90"/>
      <c r="F184" s="90"/>
      <c r="G184" s="90"/>
      <c r="H184" s="73" t="s">
        <v>23</v>
      </c>
      <c r="I184" s="34">
        <v>0</v>
      </c>
      <c r="J184" s="34">
        <v>0</v>
      </c>
      <c r="K184" s="34">
        <v>0</v>
      </c>
      <c r="L184" s="31">
        <v>0</v>
      </c>
      <c r="M184" s="31">
        <v>0</v>
      </c>
      <c r="N184" s="33">
        <v>0</v>
      </c>
      <c r="O184" s="33">
        <v>0</v>
      </c>
      <c r="P184" s="33">
        <v>0</v>
      </c>
    </row>
    <row r="185" spans="3:16" s="30" customFormat="1" ht="18" customHeight="1">
      <c r="C185" s="191"/>
      <c r="D185" s="122"/>
      <c r="E185" s="90"/>
      <c r="F185" s="90"/>
      <c r="G185" s="90"/>
      <c r="H185" s="73" t="s">
        <v>250</v>
      </c>
      <c r="I185" s="33">
        <v>0</v>
      </c>
      <c r="J185" s="33" t="s">
        <v>247</v>
      </c>
      <c r="K185" s="33" t="s">
        <v>247</v>
      </c>
      <c r="L185" s="33" t="s">
        <v>247</v>
      </c>
      <c r="M185" s="31">
        <v>0</v>
      </c>
      <c r="N185" s="33">
        <v>0</v>
      </c>
      <c r="O185" s="16" t="s">
        <v>247</v>
      </c>
      <c r="P185" s="16" t="s">
        <v>247</v>
      </c>
    </row>
    <row r="186" spans="3:16">
      <c r="C186" s="192"/>
      <c r="D186" s="122"/>
      <c r="E186" s="91"/>
      <c r="F186" s="91"/>
      <c r="G186" s="91"/>
      <c r="H186" s="73" t="s">
        <v>252</v>
      </c>
      <c r="I186" s="33">
        <v>0</v>
      </c>
      <c r="J186" s="33" t="s">
        <v>247</v>
      </c>
      <c r="K186" s="33" t="s">
        <v>247</v>
      </c>
      <c r="L186" s="33" t="s">
        <v>247</v>
      </c>
      <c r="M186" s="31">
        <v>0</v>
      </c>
      <c r="N186" s="33">
        <v>0</v>
      </c>
      <c r="O186" s="16" t="s">
        <v>247</v>
      </c>
      <c r="P186" s="16" t="s">
        <v>247</v>
      </c>
    </row>
    <row r="187" spans="3:16">
      <c r="C187" s="190" t="s">
        <v>287</v>
      </c>
      <c r="D187" s="122" t="s">
        <v>537</v>
      </c>
      <c r="E187" s="87" t="s">
        <v>105</v>
      </c>
      <c r="F187" s="87">
        <v>2018</v>
      </c>
      <c r="G187" s="87">
        <v>2018</v>
      </c>
      <c r="H187" s="73" t="s">
        <v>112</v>
      </c>
      <c r="I187" s="31">
        <f>I188+I190+I192+I193</f>
        <v>80</v>
      </c>
      <c r="J187" s="31">
        <f>J188+J190</f>
        <v>80</v>
      </c>
      <c r="K187" s="31">
        <f>K188+K190</f>
        <v>0</v>
      </c>
      <c r="L187" s="31">
        <f>L188+L190</f>
        <v>0</v>
      </c>
      <c r="M187" s="31">
        <f t="shared" ref="M187" si="75">M188+M190+M192+M193</f>
        <v>0</v>
      </c>
      <c r="N187" s="16">
        <f>M187/I187*100</f>
        <v>0</v>
      </c>
      <c r="O187" s="16">
        <f>L187/J187*100</f>
        <v>0</v>
      </c>
      <c r="P187" s="16">
        <v>0</v>
      </c>
    </row>
    <row r="188" spans="3:16">
      <c r="C188" s="191"/>
      <c r="D188" s="122"/>
      <c r="E188" s="90"/>
      <c r="F188" s="90"/>
      <c r="G188" s="90"/>
      <c r="H188" s="73" t="s">
        <v>113</v>
      </c>
      <c r="I188" s="33">
        <v>80</v>
      </c>
      <c r="J188" s="33">
        <v>80</v>
      </c>
      <c r="K188" s="33">
        <v>0</v>
      </c>
      <c r="L188" s="31">
        <v>0</v>
      </c>
      <c r="M188" s="31">
        <v>0</v>
      </c>
      <c r="N188" s="16">
        <f>M188/I188*100</f>
        <v>0</v>
      </c>
      <c r="O188" s="16">
        <f>L188/J188*100</f>
        <v>0</v>
      </c>
      <c r="P188" s="16">
        <v>0</v>
      </c>
    </row>
    <row r="189" spans="3:16" ht="30">
      <c r="C189" s="191"/>
      <c r="D189" s="122"/>
      <c r="E189" s="90"/>
      <c r="F189" s="90"/>
      <c r="G189" s="90"/>
      <c r="H189" s="73" t="s">
        <v>22</v>
      </c>
      <c r="I189" s="34">
        <v>0</v>
      </c>
      <c r="J189" s="34">
        <v>0</v>
      </c>
      <c r="K189" s="34">
        <v>0</v>
      </c>
      <c r="L189" s="31">
        <v>0</v>
      </c>
      <c r="M189" s="31">
        <v>0</v>
      </c>
      <c r="N189" s="33">
        <v>0</v>
      </c>
      <c r="O189" s="33">
        <v>0</v>
      </c>
      <c r="P189" s="33">
        <v>0</v>
      </c>
    </row>
    <row r="190" spans="3:16">
      <c r="C190" s="191"/>
      <c r="D190" s="122"/>
      <c r="E190" s="90"/>
      <c r="F190" s="90"/>
      <c r="G190" s="90"/>
      <c r="H190" s="73" t="s">
        <v>249</v>
      </c>
      <c r="I190" s="34">
        <v>0</v>
      </c>
      <c r="J190" s="34">
        <v>0</v>
      </c>
      <c r="K190" s="34">
        <v>0</v>
      </c>
      <c r="L190" s="31">
        <v>0</v>
      </c>
      <c r="M190" s="31">
        <v>0</v>
      </c>
      <c r="N190" s="33">
        <v>0</v>
      </c>
      <c r="O190" s="33">
        <v>0</v>
      </c>
      <c r="P190" s="33">
        <v>0</v>
      </c>
    </row>
    <row r="191" spans="3:16" s="30" customFormat="1" ht="30">
      <c r="C191" s="191"/>
      <c r="D191" s="122"/>
      <c r="E191" s="90"/>
      <c r="F191" s="90"/>
      <c r="G191" s="90"/>
      <c r="H191" s="73" t="s">
        <v>23</v>
      </c>
      <c r="I191" s="34">
        <v>0</v>
      </c>
      <c r="J191" s="34">
        <v>0</v>
      </c>
      <c r="K191" s="34">
        <v>0</v>
      </c>
      <c r="L191" s="31">
        <v>0</v>
      </c>
      <c r="M191" s="31">
        <v>0</v>
      </c>
      <c r="N191" s="33">
        <v>0</v>
      </c>
      <c r="O191" s="33">
        <v>0</v>
      </c>
      <c r="P191" s="33">
        <v>0</v>
      </c>
    </row>
    <row r="192" spans="3:16" s="30" customFormat="1" ht="18" customHeight="1">
      <c r="C192" s="191"/>
      <c r="D192" s="122"/>
      <c r="E192" s="90"/>
      <c r="F192" s="90"/>
      <c r="G192" s="90"/>
      <c r="H192" s="73" t="s">
        <v>250</v>
      </c>
      <c r="I192" s="33">
        <v>0</v>
      </c>
      <c r="J192" s="33" t="s">
        <v>247</v>
      </c>
      <c r="K192" s="33" t="s">
        <v>247</v>
      </c>
      <c r="L192" s="33" t="s">
        <v>247</v>
      </c>
      <c r="M192" s="31">
        <v>0</v>
      </c>
      <c r="N192" s="33">
        <v>0</v>
      </c>
      <c r="O192" s="16" t="s">
        <v>247</v>
      </c>
      <c r="P192" s="16" t="s">
        <v>247</v>
      </c>
    </row>
    <row r="193" spans="3:16">
      <c r="C193" s="192"/>
      <c r="D193" s="122"/>
      <c r="E193" s="91"/>
      <c r="F193" s="91"/>
      <c r="G193" s="91"/>
      <c r="H193" s="73" t="s">
        <v>252</v>
      </c>
      <c r="I193" s="33">
        <v>0</v>
      </c>
      <c r="J193" s="33" t="s">
        <v>247</v>
      </c>
      <c r="K193" s="33" t="s">
        <v>247</v>
      </c>
      <c r="L193" s="33" t="s">
        <v>247</v>
      </c>
      <c r="M193" s="31">
        <v>0</v>
      </c>
      <c r="N193" s="33">
        <v>0</v>
      </c>
      <c r="O193" s="16" t="s">
        <v>247</v>
      </c>
      <c r="P193" s="16" t="s">
        <v>247</v>
      </c>
    </row>
    <row r="194" spans="3:16">
      <c r="C194" s="190" t="s">
        <v>287</v>
      </c>
      <c r="D194" s="122" t="s">
        <v>538</v>
      </c>
      <c r="E194" s="87" t="s">
        <v>737</v>
      </c>
      <c r="F194" s="87">
        <v>2018</v>
      </c>
      <c r="G194" s="87">
        <v>2018</v>
      </c>
      <c r="H194" s="73" t="s">
        <v>112</v>
      </c>
      <c r="I194" s="31">
        <f>I195+I197+I199+I200</f>
        <v>500</v>
      </c>
      <c r="J194" s="31">
        <f>J195+J197</f>
        <v>500</v>
      </c>
      <c r="K194" s="31">
        <f>K195+K197</f>
        <v>250</v>
      </c>
      <c r="L194" s="31">
        <f>L195+L197</f>
        <v>250</v>
      </c>
      <c r="M194" s="31">
        <f t="shared" ref="M194" si="76">M195+M197+M199+M200</f>
        <v>250</v>
      </c>
      <c r="N194" s="16">
        <f>M194/I194*100</f>
        <v>50</v>
      </c>
      <c r="O194" s="16">
        <f>L194/J194*100</f>
        <v>50</v>
      </c>
      <c r="P194" s="16">
        <f>L194/K194*100</f>
        <v>100</v>
      </c>
    </row>
    <row r="195" spans="3:16">
      <c r="C195" s="191"/>
      <c r="D195" s="122"/>
      <c r="E195" s="90"/>
      <c r="F195" s="90"/>
      <c r="G195" s="90"/>
      <c r="H195" s="73" t="s">
        <v>113</v>
      </c>
      <c r="I195" s="33">
        <v>500</v>
      </c>
      <c r="J195" s="33">
        <v>500</v>
      </c>
      <c r="K195" s="33">
        <v>250</v>
      </c>
      <c r="L195" s="31">
        <v>250</v>
      </c>
      <c r="M195" s="31">
        <v>250</v>
      </c>
      <c r="N195" s="16">
        <f>M195/I195*100</f>
        <v>50</v>
      </c>
      <c r="O195" s="16">
        <f>L195/J195*100</f>
        <v>50</v>
      </c>
      <c r="P195" s="16">
        <f>L195/K195*100</f>
        <v>100</v>
      </c>
    </row>
    <row r="196" spans="3:16" ht="30">
      <c r="C196" s="191"/>
      <c r="D196" s="122"/>
      <c r="E196" s="90"/>
      <c r="F196" s="90"/>
      <c r="G196" s="90"/>
      <c r="H196" s="73" t="s">
        <v>22</v>
      </c>
      <c r="I196" s="34">
        <v>0</v>
      </c>
      <c r="J196" s="34">
        <v>0</v>
      </c>
      <c r="K196" s="34">
        <v>0</v>
      </c>
      <c r="L196" s="31">
        <v>0</v>
      </c>
      <c r="M196" s="31">
        <v>0</v>
      </c>
      <c r="N196" s="33">
        <v>0</v>
      </c>
      <c r="O196" s="33">
        <v>0</v>
      </c>
      <c r="P196" s="33">
        <v>0</v>
      </c>
    </row>
    <row r="197" spans="3:16">
      <c r="C197" s="191"/>
      <c r="D197" s="122"/>
      <c r="E197" s="90"/>
      <c r="F197" s="90"/>
      <c r="G197" s="90"/>
      <c r="H197" s="73" t="s">
        <v>249</v>
      </c>
      <c r="I197" s="34">
        <v>0</v>
      </c>
      <c r="J197" s="34">
        <v>0</v>
      </c>
      <c r="K197" s="34">
        <v>0</v>
      </c>
      <c r="L197" s="31">
        <v>0</v>
      </c>
      <c r="M197" s="31">
        <v>0</v>
      </c>
      <c r="N197" s="33">
        <v>0</v>
      </c>
      <c r="O197" s="33">
        <v>0</v>
      </c>
      <c r="P197" s="33">
        <v>0</v>
      </c>
    </row>
    <row r="198" spans="3:16" s="30" customFormat="1" ht="30">
      <c r="C198" s="191"/>
      <c r="D198" s="122"/>
      <c r="E198" s="90"/>
      <c r="F198" s="90"/>
      <c r="G198" s="90"/>
      <c r="H198" s="73" t="s">
        <v>23</v>
      </c>
      <c r="I198" s="34">
        <v>0</v>
      </c>
      <c r="J198" s="34">
        <v>0</v>
      </c>
      <c r="K198" s="34">
        <v>0</v>
      </c>
      <c r="L198" s="31">
        <v>0</v>
      </c>
      <c r="M198" s="31">
        <v>0</v>
      </c>
      <c r="N198" s="33">
        <v>0</v>
      </c>
      <c r="O198" s="33">
        <v>0</v>
      </c>
      <c r="P198" s="33">
        <v>0</v>
      </c>
    </row>
    <row r="199" spans="3:16" s="30" customFormat="1" ht="18" customHeight="1">
      <c r="C199" s="191"/>
      <c r="D199" s="122"/>
      <c r="E199" s="90"/>
      <c r="F199" s="90"/>
      <c r="G199" s="90"/>
      <c r="H199" s="73" t="s">
        <v>250</v>
      </c>
      <c r="I199" s="33">
        <v>0</v>
      </c>
      <c r="J199" s="33" t="s">
        <v>247</v>
      </c>
      <c r="K199" s="33" t="s">
        <v>247</v>
      </c>
      <c r="L199" s="33" t="s">
        <v>247</v>
      </c>
      <c r="M199" s="31">
        <v>0</v>
      </c>
      <c r="N199" s="33">
        <v>0</v>
      </c>
      <c r="O199" s="16" t="s">
        <v>247</v>
      </c>
      <c r="P199" s="16" t="s">
        <v>247</v>
      </c>
    </row>
    <row r="200" spans="3:16">
      <c r="C200" s="192"/>
      <c r="D200" s="122"/>
      <c r="E200" s="91"/>
      <c r="F200" s="91"/>
      <c r="G200" s="91"/>
      <c r="H200" s="73" t="s">
        <v>252</v>
      </c>
      <c r="I200" s="33">
        <v>0</v>
      </c>
      <c r="J200" s="33" t="s">
        <v>247</v>
      </c>
      <c r="K200" s="33" t="s">
        <v>247</v>
      </c>
      <c r="L200" s="33" t="s">
        <v>247</v>
      </c>
      <c r="M200" s="31">
        <v>0</v>
      </c>
      <c r="N200" s="33">
        <v>0</v>
      </c>
      <c r="O200" s="16" t="s">
        <v>247</v>
      </c>
      <c r="P200" s="16" t="s">
        <v>247</v>
      </c>
    </row>
    <row r="201" spans="3:16" s="30" customFormat="1" ht="16.5" customHeight="1">
      <c r="C201" s="106" t="s">
        <v>288</v>
      </c>
      <c r="D201" s="122" t="s">
        <v>289</v>
      </c>
      <c r="E201" s="115" t="s">
        <v>2</v>
      </c>
      <c r="F201" s="92">
        <v>2018</v>
      </c>
      <c r="G201" s="92">
        <v>2020</v>
      </c>
      <c r="H201" s="73" t="s">
        <v>112</v>
      </c>
      <c r="I201" s="31">
        <f>I202+I204+I206+I207</f>
        <v>2170</v>
      </c>
      <c r="J201" s="31">
        <f>J202+J204</f>
        <v>2170</v>
      </c>
      <c r="K201" s="31">
        <f>K202+K204</f>
        <v>1485</v>
      </c>
      <c r="L201" s="31">
        <f>L202+L204</f>
        <v>1100</v>
      </c>
      <c r="M201" s="31">
        <f t="shared" ref="M201" si="77">M202+M204+M206+M207</f>
        <v>1100</v>
      </c>
      <c r="N201" s="16">
        <f>M201/I201*100</f>
        <v>50.691244239631338</v>
      </c>
      <c r="O201" s="16">
        <f>L201/J201*100</f>
        <v>50.691244239631338</v>
      </c>
      <c r="P201" s="16">
        <f>L201/K201*100</f>
        <v>74.074074074074076</v>
      </c>
    </row>
    <row r="202" spans="3:16" s="30" customFormat="1" ht="15" customHeight="1">
      <c r="C202" s="106"/>
      <c r="D202" s="122"/>
      <c r="E202" s="115"/>
      <c r="F202" s="92"/>
      <c r="G202" s="92"/>
      <c r="H202" s="73" t="s">
        <v>113</v>
      </c>
      <c r="I202" s="33">
        <f>I209+I216+I223+I230+I237+I244+I251+I258+I265</f>
        <v>2170</v>
      </c>
      <c r="J202" s="33">
        <f t="shared" ref="J202:M202" si="78">J209+J216+J223+J230+J237+J244+J251+J258+J265</f>
        <v>2170</v>
      </c>
      <c r="K202" s="33">
        <f t="shared" si="78"/>
        <v>1485</v>
      </c>
      <c r="L202" s="33">
        <f t="shared" si="78"/>
        <v>1100</v>
      </c>
      <c r="M202" s="33">
        <f t="shared" si="78"/>
        <v>1100</v>
      </c>
      <c r="N202" s="16">
        <f>M202/I202*100</f>
        <v>50.691244239631338</v>
      </c>
      <c r="O202" s="16">
        <f>L202/J202*100</f>
        <v>50.691244239631338</v>
      </c>
      <c r="P202" s="16">
        <f>L202/K202*100</f>
        <v>74.074074074074076</v>
      </c>
    </row>
    <row r="203" spans="3:16" s="30" customFormat="1" ht="30" customHeight="1">
      <c r="C203" s="106"/>
      <c r="D203" s="122"/>
      <c r="E203" s="115"/>
      <c r="F203" s="92"/>
      <c r="G203" s="92"/>
      <c r="H203" s="73" t="s">
        <v>22</v>
      </c>
      <c r="I203" s="34">
        <v>0</v>
      </c>
      <c r="J203" s="34">
        <v>0</v>
      </c>
      <c r="K203" s="34">
        <v>0</v>
      </c>
      <c r="L203" s="31">
        <v>0</v>
      </c>
      <c r="M203" s="31">
        <v>0</v>
      </c>
      <c r="N203" s="33">
        <v>0</v>
      </c>
      <c r="O203" s="33">
        <v>0</v>
      </c>
      <c r="P203" s="33">
        <v>0</v>
      </c>
    </row>
    <row r="204" spans="3:16" s="30" customFormat="1" ht="20.25" customHeight="1">
      <c r="C204" s="106"/>
      <c r="D204" s="122"/>
      <c r="E204" s="115"/>
      <c r="F204" s="92"/>
      <c r="G204" s="92"/>
      <c r="H204" s="73" t="s">
        <v>249</v>
      </c>
      <c r="I204" s="34">
        <v>0</v>
      </c>
      <c r="J204" s="34">
        <v>0</v>
      </c>
      <c r="K204" s="34">
        <v>0</v>
      </c>
      <c r="L204" s="31">
        <v>0</v>
      </c>
      <c r="M204" s="31">
        <v>0</v>
      </c>
      <c r="N204" s="33">
        <v>0</v>
      </c>
      <c r="O204" s="33">
        <v>0</v>
      </c>
      <c r="P204" s="33">
        <v>0</v>
      </c>
    </row>
    <row r="205" spans="3:16" s="30" customFormat="1" ht="30">
      <c r="C205" s="106"/>
      <c r="D205" s="122"/>
      <c r="E205" s="115"/>
      <c r="F205" s="92"/>
      <c r="G205" s="92"/>
      <c r="H205" s="73" t="s">
        <v>23</v>
      </c>
      <c r="I205" s="34">
        <v>0</v>
      </c>
      <c r="J205" s="34">
        <v>0</v>
      </c>
      <c r="K205" s="34">
        <v>0</v>
      </c>
      <c r="L205" s="31">
        <v>0</v>
      </c>
      <c r="M205" s="31">
        <v>0</v>
      </c>
      <c r="N205" s="33">
        <v>0</v>
      </c>
      <c r="O205" s="33">
        <v>0</v>
      </c>
      <c r="P205" s="33">
        <v>0</v>
      </c>
    </row>
    <row r="206" spans="3:16" s="30" customFormat="1" ht="18" customHeight="1">
      <c r="C206" s="106"/>
      <c r="D206" s="122"/>
      <c r="E206" s="115"/>
      <c r="F206" s="92"/>
      <c r="G206" s="92"/>
      <c r="H206" s="73" t="s">
        <v>250</v>
      </c>
      <c r="I206" s="33">
        <v>0</v>
      </c>
      <c r="J206" s="33" t="s">
        <v>247</v>
      </c>
      <c r="K206" s="33" t="s">
        <v>247</v>
      </c>
      <c r="L206" s="33" t="s">
        <v>247</v>
      </c>
      <c r="M206" s="31">
        <v>0</v>
      </c>
      <c r="N206" s="33">
        <v>0</v>
      </c>
      <c r="O206" s="16" t="s">
        <v>247</v>
      </c>
      <c r="P206" s="16" t="s">
        <v>247</v>
      </c>
    </row>
    <row r="207" spans="3:16" s="30" customFormat="1" ht="18.75" customHeight="1">
      <c r="C207" s="106"/>
      <c r="D207" s="122"/>
      <c r="E207" s="115"/>
      <c r="F207" s="92"/>
      <c r="G207" s="92"/>
      <c r="H207" s="73" t="s">
        <v>252</v>
      </c>
      <c r="I207" s="33">
        <v>0</v>
      </c>
      <c r="J207" s="33" t="s">
        <v>247</v>
      </c>
      <c r="K207" s="33" t="s">
        <v>247</v>
      </c>
      <c r="L207" s="33" t="s">
        <v>247</v>
      </c>
      <c r="M207" s="31">
        <v>0</v>
      </c>
      <c r="N207" s="33">
        <v>0</v>
      </c>
      <c r="O207" s="16" t="s">
        <v>247</v>
      </c>
      <c r="P207" s="16" t="s">
        <v>247</v>
      </c>
    </row>
    <row r="208" spans="3:16" s="30" customFormat="1" ht="19.5" customHeight="1">
      <c r="C208" s="106" t="s">
        <v>29</v>
      </c>
      <c r="D208" s="122" t="s">
        <v>539</v>
      </c>
      <c r="E208" s="92" t="s">
        <v>540</v>
      </c>
      <c r="F208" s="92">
        <v>2018</v>
      </c>
      <c r="G208" s="92">
        <v>2018</v>
      </c>
      <c r="H208" s="73" t="s">
        <v>112</v>
      </c>
      <c r="I208" s="31">
        <f>I209+I211+I213+I214</f>
        <v>200</v>
      </c>
      <c r="J208" s="31">
        <f>J209+J211</f>
        <v>200</v>
      </c>
      <c r="K208" s="31">
        <f>K209+K211</f>
        <v>100</v>
      </c>
      <c r="L208" s="31">
        <f>L209+L211</f>
        <v>100</v>
      </c>
      <c r="M208" s="31">
        <f t="shared" ref="M208" si="79">M209+M211+M213+M214</f>
        <v>100</v>
      </c>
      <c r="N208" s="16">
        <f>M208/I208*100</f>
        <v>50</v>
      </c>
      <c r="O208" s="16">
        <f>L208/J208*100</f>
        <v>50</v>
      </c>
      <c r="P208" s="16">
        <f>L208/K208*100</f>
        <v>100</v>
      </c>
    </row>
    <row r="209" spans="3:16" s="30" customFormat="1" ht="15" customHeight="1">
      <c r="C209" s="106"/>
      <c r="D209" s="122"/>
      <c r="E209" s="92"/>
      <c r="F209" s="92"/>
      <c r="G209" s="92"/>
      <c r="H209" s="73" t="s">
        <v>113</v>
      </c>
      <c r="I209" s="33">
        <v>200</v>
      </c>
      <c r="J209" s="33">
        <v>200</v>
      </c>
      <c r="K209" s="33">
        <v>100</v>
      </c>
      <c r="L209" s="31">
        <v>100</v>
      </c>
      <c r="M209" s="31">
        <v>100</v>
      </c>
      <c r="N209" s="16">
        <f>M209/I209*100</f>
        <v>50</v>
      </c>
      <c r="O209" s="16">
        <f>L209/J209*100</f>
        <v>50</v>
      </c>
      <c r="P209" s="16">
        <f>L209/K209*100</f>
        <v>100</v>
      </c>
    </row>
    <row r="210" spans="3:16" s="30" customFormat="1" ht="14.25" customHeight="1">
      <c r="C210" s="106"/>
      <c r="D210" s="122"/>
      <c r="E210" s="92"/>
      <c r="F210" s="92"/>
      <c r="G210" s="92"/>
      <c r="H210" s="73" t="s">
        <v>22</v>
      </c>
      <c r="I210" s="34">
        <v>0</v>
      </c>
      <c r="J210" s="34">
        <v>0</v>
      </c>
      <c r="K210" s="34">
        <v>0</v>
      </c>
      <c r="L210" s="31">
        <v>0</v>
      </c>
      <c r="M210" s="31">
        <v>0</v>
      </c>
      <c r="N210" s="33">
        <v>0</v>
      </c>
      <c r="O210" s="33">
        <v>0</v>
      </c>
      <c r="P210" s="33">
        <v>0</v>
      </c>
    </row>
    <row r="211" spans="3:16" s="30" customFormat="1">
      <c r="C211" s="106"/>
      <c r="D211" s="122"/>
      <c r="E211" s="92"/>
      <c r="F211" s="92"/>
      <c r="G211" s="92"/>
      <c r="H211" s="73" t="s">
        <v>249</v>
      </c>
      <c r="I211" s="34">
        <v>0</v>
      </c>
      <c r="J211" s="34">
        <v>0</v>
      </c>
      <c r="K211" s="34">
        <v>0</v>
      </c>
      <c r="L211" s="31">
        <v>0</v>
      </c>
      <c r="M211" s="31">
        <v>0</v>
      </c>
      <c r="N211" s="33">
        <v>0</v>
      </c>
      <c r="O211" s="33">
        <v>0</v>
      </c>
      <c r="P211" s="33">
        <v>0</v>
      </c>
    </row>
    <row r="212" spans="3:16" s="30" customFormat="1" ht="30">
      <c r="C212" s="106"/>
      <c r="D212" s="122"/>
      <c r="E212" s="92"/>
      <c r="F212" s="92"/>
      <c r="G212" s="92"/>
      <c r="H212" s="73" t="s">
        <v>23</v>
      </c>
      <c r="I212" s="34">
        <v>0</v>
      </c>
      <c r="J212" s="34">
        <v>0</v>
      </c>
      <c r="K212" s="34">
        <v>0</v>
      </c>
      <c r="L212" s="31">
        <v>0</v>
      </c>
      <c r="M212" s="31">
        <v>0</v>
      </c>
      <c r="N212" s="33">
        <v>0</v>
      </c>
      <c r="O212" s="33">
        <v>0</v>
      </c>
      <c r="P212" s="33">
        <v>0</v>
      </c>
    </row>
    <row r="213" spans="3:16" s="30" customFormat="1" ht="18" customHeight="1">
      <c r="C213" s="106"/>
      <c r="D213" s="122"/>
      <c r="E213" s="92"/>
      <c r="F213" s="92"/>
      <c r="G213" s="92"/>
      <c r="H213" s="73" t="s">
        <v>250</v>
      </c>
      <c r="I213" s="33">
        <v>0</v>
      </c>
      <c r="J213" s="33" t="s">
        <v>247</v>
      </c>
      <c r="K213" s="33" t="s">
        <v>247</v>
      </c>
      <c r="L213" s="33" t="s">
        <v>247</v>
      </c>
      <c r="M213" s="31">
        <v>0</v>
      </c>
      <c r="N213" s="33">
        <v>0</v>
      </c>
      <c r="O213" s="16" t="s">
        <v>247</v>
      </c>
      <c r="P213" s="16" t="s">
        <v>247</v>
      </c>
    </row>
    <row r="214" spans="3:16" s="30" customFormat="1" ht="18.75" customHeight="1">
      <c r="C214" s="106"/>
      <c r="D214" s="122"/>
      <c r="E214" s="92"/>
      <c r="F214" s="92"/>
      <c r="G214" s="92"/>
      <c r="H214" s="73" t="s">
        <v>252</v>
      </c>
      <c r="I214" s="33">
        <v>0</v>
      </c>
      <c r="J214" s="33" t="s">
        <v>247</v>
      </c>
      <c r="K214" s="33" t="s">
        <v>247</v>
      </c>
      <c r="L214" s="33" t="s">
        <v>247</v>
      </c>
      <c r="M214" s="31">
        <v>0</v>
      </c>
      <c r="N214" s="33">
        <v>0</v>
      </c>
      <c r="O214" s="16" t="s">
        <v>247</v>
      </c>
      <c r="P214" s="16" t="s">
        <v>247</v>
      </c>
    </row>
    <row r="215" spans="3:16" s="30" customFormat="1" ht="15" customHeight="1">
      <c r="C215" s="106" t="s">
        <v>30</v>
      </c>
      <c r="D215" s="122" t="s">
        <v>541</v>
      </c>
      <c r="E215" s="92" t="s">
        <v>542</v>
      </c>
      <c r="F215" s="92">
        <v>2018</v>
      </c>
      <c r="G215" s="92">
        <v>2020</v>
      </c>
      <c r="H215" s="73" t="s">
        <v>112</v>
      </c>
      <c r="I215" s="31">
        <f>I216+I218+I220+I221</f>
        <v>150</v>
      </c>
      <c r="J215" s="31">
        <f>J216+J218</f>
        <v>150</v>
      </c>
      <c r="K215" s="31">
        <f>K216+K218</f>
        <v>75</v>
      </c>
      <c r="L215" s="31">
        <f>L216+L218</f>
        <v>0</v>
      </c>
      <c r="M215" s="31">
        <f t="shared" ref="M215" si="80">M216+M218+M220+M221</f>
        <v>0</v>
      </c>
      <c r="N215" s="16">
        <f>M215/I215*100</f>
        <v>0</v>
      </c>
      <c r="O215" s="16">
        <f>L215/J215*100</f>
        <v>0</v>
      </c>
      <c r="P215" s="16">
        <f>L215/K215*100</f>
        <v>0</v>
      </c>
    </row>
    <row r="216" spans="3:16" s="30" customFormat="1" ht="15" customHeight="1">
      <c r="C216" s="106"/>
      <c r="D216" s="122"/>
      <c r="E216" s="92"/>
      <c r="F216" s="92"/>
      <c r="G216" s="92"/>
      <c r="H216" s="73" t="s">
        <v>113</v>
      </c>
      <c r="I216" s="33">
        <v>150</v>
      </c>
      <c r="J216" s="33">
        <v>150</v>
      </c>
      <c r="K216" s="33">
        <v>75</v>
      </c>
      <c r="L216" s="31"/>
      <c r="M216" s="31"/>
      <c r="N216" s="16">
        <f>M216/I216*100</f>
        <v>0</v>
      </c>
      <c r="O216" s="16">
        <f>L216/J216*100</f>
        <v>0</v>
      </c>
      <c r="P216" s="16">
        <f>L216/K216*100</f>
        <v>0</v>
      </c>
    </row>
    <row r="217" spans="3:16" s="30" customFormat="1" ht="15" customHeight="1">
      <c r="C217" s="106"/>
      <c r="D217" s="122"/>
      <c r="E217" s="92"/>
      <c r="F217" s="92"/>
      <c r="G217" s="92"/>
      <c r="H217" s="73" t="s">
        <v>22</v>
      </c>
      <c r="I217" s="34">
        <v>0</v>
      </c>
      <c r="J217" s="34">
        <v>0</v>
      </c>
      <c r="K217" s="34">
        <v>0</v>
      </c>
      <c r="L217" s="31">
        <v>0</v>
      </c>
      <c r="M217" s="31">
        <v>0</v>
      </c>
      <c r="N217" s="33">
        <v>0</v>
      </c>
      <c r="O217" s="33">
        <v>0</v>
      </c>
      <c r="P217" s="33">
        <v>0</v>
      </c>
    </row>
    <row r="218" spans="3:16" s="30" customFormat="1">
      <c r="C218" s="106"/>
      <c r="D218" s="122"/>
      <c r="E218" s="92"/>
      <c r="F218" s="92"/>
      <c r="G218" s="92"/>
      <c r="H218" s="73" t="s">
        <v>249</v>
      </c>
      <c r="I218" s="34">
        <v>0</v>
      </c>
      <c r="J218" s="34">
        <v>0</v>
      </c>
      <c r="K218" s="34">
        <v>0</v>
      </c>
      <c r="L218" s="31">
        <v>0</v>
      </c>
      <c r="M218" s="31">
        <v>0</v>
      </c>
      <c r="N218" s="33">
        <v>0</v>
      </c>
      <c r="O218" s="33">
        <v>0</v>
      </c>
      <c r="P218" s="33">
        <v>0</v>
      </c>
    </row>
    <row r="219" spans="3:16" s="30" customFormat="1" ht="30">
      <c r="C219" s="106"/>
      <c r="D219" s="122"/>
      <c r="E219" s="92"/>
      <c r="F219" s="92"/>
      <c r="G219" s="92"/>
      <c r="H219" s="73" t="s">
        <v>23</v>
      </c>
      <c r="I219" s="34">
        <v>0</v>
      </c>
      <c r="J219" s="34">
        <v>0</v>
      </c>
      <c r="K219" s="34">
        <v>0</v>
      </c>
      <c r="L219" s="31">
        <v>0</v>
      </c>
      <c r="M219" s="31">
        <v>0</v>
      </c>
      <c r="N219" s="33">
        <v>0</v>
      </c>
      <c r="O219" s="33">
        <v>0</v>
      </c>
      <c r="P219" s="33">
        <v>0</v>
      </c>
    </row>
    <row r="220" spans="3:16" s="30" customFormat="1" ht="18" customHeight="1">
      <c r="C220" s="106"/>
      <c r="D220" s="122"/>
      <c r="E220" s="92"/>
      <c r="F220" s="92"/>
      <c r="G220" s="92"/>
      <c r="H220" s="73" t="s">
        <v>250</v>
      </c>
      <c r="I220" s="33">
        <v>0</v>
      </c>
      <c r="J220" s="33" t="s">
        <v>247</v>
      </c>
      <c r="K220" s="33" t="s">
        <v>247</v>
      </c>
      <c r="L220" s="33" t="s">
        <v>247</v>
      </c>
      <c r="M220" s="31">
        <v>0</v>
      </c>
      <c r="N220" s="33">
        <v>0</v>
      </c>
      <c r="O220" s="16" t="s">
        <v>247</v>
      </c>
      <c r="P220" s="16" t="s">
        <v>247</v>
      </c>
    </row>
    <row r="221" spans="3:16" s="30" customFormat="1">
      <c r="C221" s="106"/>
      <c r="D221" s="122"/>
      <c r="E221" s="92"/>
      <c r="F221" s="92"/>
      <c r="G221" s="92"/>
      <c r="H221" s="73" t="s">
        <v>252</v>
      </c>
      <c r="I221" s="33">
        <v>0</v>
      </c>
      <c r="J221" s="33" t="s">
        <v>247</v>
      </c>
      <c r="K221" s="33" t="s">
        <v>247</v>
      </c>
      <c r="L221" s="33" t="s">
        <v>247</v>
      </c>
      <c r="M221" s="31">
        <v>0</v>
      </c>
      <c r="N221" s="33">
        <v>0</v>
      </c>
      <c r="O221" s="16" t="s">
        <v>247</v>
      </c>
      <c r="P221" s="16" t="s">
        <v>247</v>
      </c>
    </row>
    <row r="222" spans="3:16" s="30" customFormat="1" ht="17.25" customHeight="1">
      <c r="C222" s="106" t="s">
        <v>31</v>
      </c>
      <c r="D222" s="122" t="s">
        <v>543</v>
      </c>
      <c r="E222" s="87" t="s">
        <v>535</v>
      </c>
      <c r="F222" s="92">
        <v>2018</v>
      </c>
      <c r="G222" s="92">
        <v>2018</v>
      </c>
      <c r="H222" s="73" t="s">
        <v>112</v>
      </c>
      <c r="I222" s="31">
        <f>I223+I225+I227+I228</f>
        <v>270</v>
      </c>
      <c r="J222" s="31">
        <f>J223+J225</f>
        <v>270</v>
      </c>
      <c r="K222" s="31">
        <f>K223+K225</f>
        <v>160</v>
      </c>
      <c r="L222" s="31">
        <f>L223+L225</f>
        <v>0</v>
      </c>
      <c r="M222" s="31">
        <f t="shared" ref="M222" si="81">M223+M225+M227+M228</f>
        <v>0</v>
      </c>
      <c r="N222" s="16">
        <f>M222/I222*100</f>
        <v>0</v>
      </c>
      <c r="O222" s="16">
        <f>L222/J222*100</f>
        <v>0</v>
      </c>
      <c r="P222" s="16">
        <f>L222/K222*100</f>
        <v>0</v>
      </c>
    </row>
    <row r="223" spans="3:16" s="30" customFormat="1" ht="15.75" customHeight="1">
      <c r="C223" s="106"/>
      <c r="D223" s="122"/>
      <c r="E223" s="90"/>
      <c r="F223" s="92"/>
      <c r="G223" s="92"/>
      <c r="H223" s="73" t="s">
        <v>113</v>
      </c>
      <c r="I223" s="33">
        <v>270</v>
      </c>
      <c r="J223" s="33">
        <v>270</v>
      </c>
      <c r="K223" s="33">
        <v>160</v>
      </c>
      <c r="L223" s="31">
        <v>0</v>
      </c>
      <c r="M223" s="31">
        <v>0</v>
      </c>
      <c r="N223" s="16">
        <f>M223/I223*100</f>
        <v>0</v>
      </c>
      <c r="O223" s="16">
        <f>L223/J223*100</f>
        <v>0</v>
      </c>
      <c r="P223" s="16">
        <f>L223/K223*100</f>
        <v>0</v>
      </c>
    </row>
    <row r="224" spans="3:16" s="30" customFormat="1" ht="17.25" customHeight="1">
      <c r="C224" s="106"/>
      <c r="D224" s="122"/>
      <c r="E224" s="90"/>
      <c r="F224" s="92"/>
      <c r="G224" s="92"/>
      <c r="H224" s="73" t="s">
        <v>22</v>
      </c>
      <c r="I224" s="34">
        <v>0</v>
      </c>
      <c r="J224" s="34">
        <v>0</v>
      </c>
      <c r="K224" s="34">
        <v>0</v>
      </c>
      <c r="L224" s="31">
        <v>0</v>
      </c>
      <c r="M224" s="31">
        <v>0</v>
      </c>
      <c r="N224" s="33">
        <v>0</v>
      </c>
      <c r="O224" s="33">
        <v>0</v>
      </c>
      <c r="P224" s="33">
        <v>0</v>
      </c>
    </row>
    <row r="225" spans="3:16" s="30" customFormat="1" ht="17.25" customHeight="1">
      <c r="C225" s="106"/>
      <c r="D225" s="122"/>
      <c r="E225" s="90"/>
      <c r="F225" s="92"/>
      <c r="G225" s="92"/>
      <c r="H225" s="73" t="s">
        <v>249</v>
      </c>
      <c r="I225" s="34">
        <v>0</v>
      </c>
      <c r="J225" s="34">
        <v>0</v>
      </c>
      <c r="K225" s="34">
        <v>0</v>
      </c>
      <c r="L225" s="31">
        <v>0</v>
      </c>
      <c r="M225" s="31">
        <v>0</v>
      </c>
      <c r="N225" s="33">
        <v>0</v>
      </c>
      <c r="O225" s="33">
        <v>0</v>
      </c>
      <c r="P225" s="33">
        <v>0</v>
      </c>
    </row>
    <row r="226" spans="3:16" s="30" customFormat="1" ht="18" customHeight="1">
      <c r="C226" s="106"/>
      <c r="D226" s="122"/>
      <c r="E226" s="90"/>
      <c r="F226" s="92"/>
      <c r="G226" s="92"/>
      <c r="H226" s="73" t="s">
        <v>23</v>
      </c>
      <c r="I226" s="34">
        <v>0</v>
      </c>
      <c r="J226" s="34">
        <v>0</v>
      </c>
      <c r="K226" s="34">
        <v>0</v>
      </c>
      <c r="L226" s="31">
        <v>0</v>
      </c>
      <c r="M226" s="31">
        <v>0</v>
      </c>
      <c r="N226" s="33">
        <v>0</v>
      </c>
      <c r="O226" s="33">
        <v>0</v>
      </c>
      <c r="P226" s="33">
        <v>0</v>
      </c>
    </row>
    <row r="227" spans="3:16" s="30" customFormat="1" ht="18" customHeight="1">
      <c r="C227" s="106"/>
      <c r="D227" s="122"/>
      <c r="E227" s="90"/>
      <c r="F227" s="92"/>
      <c r="G227" s="92"/>
      <c r="H227" s="73" t="s">
        <v>250</v>
      </c>
      <c r="I227" s="33">
        <v>0</v>
      </c>
      <c r="J227" s="33" t="s">
        <v>247</v>
      </c>
      <c r="K227" s="33" t="s">
        <v>247</v>
      </c>
      <c r="L227" s="33" t="s">
        <v>247</v>
      </c>
      <c r="M227" s="31">
        <v>0</v>
      </c>
      <c r="N227" s="33">
        <v>0</v>
      </c>
      <c r="O227" s="16" t="s">
        <v>247</v>
      </c>
      <c r="P227" s="16" t="s">
        <v>247</v>
      </c>
    </row>
    <row r="228" spans="3:16" s="30" customFormat="1" ht="17.25" customHeight="1">
      <c r="C228" s="106"/>
      <c r="D228" s="122"/>
      <c r="E228" s="91"/>
      <c r="F228" s="92"/>
      <c r="G228" s="92"/>
      <c r="H228" s="73" t="s">
        <v>252</v>
      </c>
      <c r="I228" s="33">
        <v>0</v>
      </c>
      <c r="J228" s="33" t="s">
        <v>247</v>
      </c>
      <c r="K228" s="33" t="s">
        <v>247</v>
      </c>
      <c r="L228" s="33" t="s">
        <v>247</v>
      </c>
      <c r="M228" s="31">
        <v>0</v>
      </c>
      <c r="N228" s="33">
        <v>0</v>
      </c>
      <c r="O228" s="16" t="s">
        <v>247</v>
      </c>
      <c r="P228" s="16" t="s">
        <v>247</v>
      </c>
    </row>
    <row r="229" spans="3:16" s="30" customFormat="1" ht="18" customHeight="1">
      <c r="C229" s="123" t="s">
        <v>32</v>
      </c>
      <c r="D229" s="86" t="s">
        <v>544</v>
      </c>
      <c r="E229" s="87" t="s">
        <v>545</v>
      </c>
      <c r="F229" s="87">
        <v>2018</v>
      </c>
      <c r="G229" s="87">
        <v>2020</v>
      </c>
      <c r="H229" s="73" t="s">
        <v>112</v>
      </c>
      <c r="I229" s="31">
        <f>I230+I232+I234+I235</f>
        <v>50</v>
      </c>
      <c r="J229" s="31">
        <f>J230+J232</f>
        <v>50</v>
      </c>
      <c r="K229" s="31">
        <f>K230+K232</f>
        <v>0</v>
      </c>
      <c r="L229" s="31">
        <f>L230+L232</f>
        <v>0</v>
      </c>
      <c r="M229" s="31">
        <f t="shared" ref="M229" si="82">M230+M232+M234+M235</f>
        <v>0</v>
      </c>
      <c r="N229" s="16">
        <f>M229/I229*100</f>
        <v>0</v>
      </c>
      <c r="O229" s="16">
        <f>L229/J229*100</f>
        <v>0</v>
      </c>
      <c r="P229" s="16">
        <v>0</v>
      </c>
    </row>
    <row r="230" spans="3:16" s="30" customFormat="1">
      <c r="C230" s="124"/>
      <c r="D230" s="86"/>
      <c r="E230" s="90"/>
      <c r="F230" s="90"/>
      <c r="G230" s="90"/>
      <c r="H230" s="73" t="s">
        <v>113</v>
      </c>
      <c r="I230" s="33">
        <v>50</v>
      </c>
      <c r="J230" s="33">
        <v>50</v>
      </c>
      <c r="K230" s="33">
        <v>0</v>
      </c>
      <c r="L230" s="31">
        <v>0</v>
      </c>
      <c r="M230" s="31">
        <v>0</v>
      </c>
      <c r="N230" s="16">
        <f>M230/I230*100</f>
        <v>0</v>
      </c>
      <c r="O230" s="16">
        <f>L230/J230*100</f>
        <v>0</v>
      </c>
      <c r="P230" s="16">
        <v>0</v>
      </c>
    </row>
    <row r="231" spans="3:16" s="30" customFormat="1" ht="30">
      <c r="C231" s="124"/>
      <c r="D231" s="86"/>
      <c r="E231" s="90"/>
      <c r="F231" s="90"/>
      <c r="G231" s="90"/>
      <c r="H231" s="73" t="s">
        <v>22</v>
      </c>
      <c r="I231" s="34">
        <v>0</v>
      </c>
      <c r="J231" s="34">
        <v>0</v>
      </c>
      <c r="K231" s="34">
        <v>0</v>
      </c>
      <c r="L231" s="31">
        <v>0</v>
      </c>
      <c r="M231" s="31">
        <v>0</v>
      </c>
      <c r="N231" s="33">
        <v>0</v>
      </c>
      <c r="O231" s="33">
        <v>0</v>
      </c>
      <c r="P231" s="33">
        <v>0</v>
      </c>
    </row>
    <row r="232" spans="3:16" s="30" customFormat="1">
      <c r="C232" s="124"/>
      <c r="D232" s="86"/>
      <c r="E232" s="90"/>
      <c r="F232" s="90"/>
      <c r="G232" s="90"/>
      <c r="H232" s="73" t="s">
        <v>249</v>
      </c>
      <c r="I232" s="34">
        <v>0</v>
      </c>
      <c r="J232" s="34">
        <v>0</v>
      </c>
      <c r="K232" s="34">
        <v>0</v>
      </c>
      <c r="L232" s="31">
        <v>0</v>
      </c>
      <c r="M232" s="31">
        <v>0</v>
      </c>
      <c r="N232" s="33">
        <v>0</v>
      </c>
      <c r="O232" s="33">
        <v>0</v>
      </c>
      <c r="P232" s="33">
        <v>0</v>
      </c>
    </row>
    <row r="233" spans="3:16" s="30" customFormat="1" ht="30">
      <c r="C233" s="124"/>
      <c r="D233" s="86"/>
      <c r="E233" s="90"/>
      <c r="F233" s="90"/>
      <c r="G233" s="90"/>
      <c r="H233" s="73" t="s">
        <v>23</v>
      </c>
      <c r="I233" s="34">
        <v>0</v>
      </c>
      <c r="J233" s="34">
        <v>0</v>
      </c>
      <c r="K233" s="34">
        <v>0</v>
      </c>
      <c r="L233" s="31">
        <v>0</v>
      </c>
      <c r="M233" s="31">
        <v>0</v>
      </c>
      <c r="N233" s="33">
        <v>0</v>
      </c>
      <c r="O233" s="33">
        <v>0</v>
      </c>
      <c r="P233" s="33">
        <v>0</v>
      </c>
    </row>
    <row r="234" spans="3:16" s="30" customFormat="1" ht="22.5" customHeight="1">
      <c r="C234" s="124"/>
      <c r="D234" s="86"/>
      <c r="E234" s="90"/>
      <c r="F234" s="90"/>
      <c r="G234" s="90"/>
      <c r="H234" s="73" t="s">
        <v>250</v>
      </c>
      <c r="I234" s="33">
        <v>0</v>
      </c>
      <c r="J234" s="33" t="s">
        <v>247</v>
      </c>
      <c r="K234" s="33" t="s">
        <v>247</v>
      </c>
      <c r="L234" s="33" t="s">
        <v>247</v>
      </c>
      <c r="M234" s="31">
        <v>0</v>
      </c>
      <c r="N234" s="33">
        <v>0</v>
      </c>
      <c r="O234" s="16" t="s">
        <v>247</v>
      </c>
      <c r="P234" s="16" t="s">
        <v>247</v>
      </c>
    </row>
    <row r="235" spans="3:16" s="30" customFormat="1" ht="15.75" customHeight="1">
      <c r="C235" s="125"/>
      <c r="D235" s="86"/>
      <c r="E235" s="91"/>
      <c r="F235" s="91"/>
      <c r="G235" s="91"/>
      <c r="H235" s="73" t="s">
        <v>252</v>
      </c>
      <c r="I235" s="33">
        <v>0</v>
      </c>
      <c r="J235" s="33" t="s">
        <v>247</v>
      </c>
      <c r="K235" s="33" t="s">
        <v>247</v>
      </c>
      <c r="L235" s="33" t="s">
        <v>247</v>
      </c>
      <c r="M235" s="31">
        <v>0</v>
      </c>
      <c r="N235" s="33">
        <v>0</v>
      </c>
      <c r="O235" s="16" t="s">
        <v>247</v>
      </c>
      <c r="P235" s="16" t="s">
        <v>247</v>
      </c>
    </row>
    <row r="236" spans="3:16" s="30" customFormat="1" ht="17.25" customHeight="1">
      <c r="C236" s="106" t="s">
        <v>33</v>
      </c>
      <c r="D236" s="122" t="s">
        <v>546</v>
      </c>
      <c r="E236" s="87" t="s">
        <v>547</v>
      </c>
      <c r="F236" s="92">
        <v>2018</v>
      </c>
      <c r="G236" s="92">
        <v>2020</v>
      </c>
      <c r="H236" s="73" t="s">
        <v>112</v>
      </c>
      <c r="I236" s="31">
        <f>I237+I239+I241+I242</f>
        <v>400</v>
      </c>
      <c r="J236" s="31">
        <f>J237+J239</f>
        <v>400</v>
      </c>
      <c r="K236" s="31">
        <f>K237+K239</f>
        <v>200</v>
      </c>
      <c r="L236" s="31">
        <f>L237+L239</f>
        <v>200</v>
      </c>
      <c r="M236" s="31">
        <f t="shared" ref="M236" si="83">M237+M239+M241+M242</f>
        <v>200</v>
      </c>
      <c r="N236" s="16">
        <f>M236/I236*100</f>
        <v>50</v>
      </c>
      <c r="O236" s="16">
        <f>L236/J236*100</f>
        <v>50</v>
      </c>
      <c r="P236" s="16">
        <f>L236/K236*100</f>
        <v>100</v>
      </c>
    </row>
    <row r="237" spans="3:16" s="30" customFormat="1" ht="15.75" customHeight="1">
      <c r="C237" s="106"/>
      <c r="D237" s="122"/>
      <c r="E237" s="90"/>
      <c r="F237" s="92"/>
      <c r="G237" s="92"/>
      <c r="H237" s="73" t="s">
        <v>113</v>
      </c>
      <c r="I237" s="33">
        <v>400</v>
      </c>
      <c r="J237" s="33">
        <v>400</v>
      </c>
      <c r="K237" s="33">
        <v>200</v>
      </c>
      <c r="L237" s="31">
        <v>200</v>
      </c>
      <c r="M237" s="31">
        <v>200</v>
      </c>
      <c r="N237" s="16">
        <f>M237/I237*100</f>
        <v>50</v>
      </c>
      <c r="O237" s="16">
        <f>L237/J237*100</f>
        <v>50</v>
      </c>
      <c r="P237" s="16">
        <f>L237/K237*100</f>
        <v>100</v>
      </c>
    </row>
    <row r="238" spans="3:16" s="30" customFormat="1" ht="30.75" customHeight="1">
      <c r="C238" s="106"/>
      <c r="D238" s="122"/>
      <c r="E238" s="90"/>
      <c r="F238" s="92"/>
      <c r="G238" s="92"/>
      <c r="H238" s="73" t="s">
        <v>22</v>
      </c>
      <c r="I238" s="34">
        <v>0</v>
      </c>
      <c r="J238" s="34">
        <v>0</v>
      </c>
      <c r="K238" s="34">
        <v>0</v>
      </c>
      <c r="L238" s="31">
        <v>0</v>
      </c>
      <c r="M238" s="31">
        <v>0</v>
      </c>
      <c r="N238" s="33">
        <v>0</v>
      </c>
      <c r="O238" s="33">
        <v>0</v>
      </c>
      <c r="P238" s="33">
        <v>0</v>
      </c>
    </row>
    <row r="239" spans="3:16" s="30" customFormat="1" ht="17.25" customHeight="1">
      <c r="C239" s="106"/>
      <c r="D239" s="122"/>
      <c r="E239" s="90"/>
      <c r="F239" s="92"/>
      <c r="G239" s="92"/>
      <c r="H239" s="73" t="s">
        <v>249</v>
      </c>
      <c r="I239" s="34">
        <v>0</v>
      </c>
      <c r="J239" s="34">
        <v>0</v>
      </c>
      <c r="K239" s="34">
        <v>0</v>
      </c>
      <c r="L239" s="31">
        <v>0</v>
      </c>
      <c r="M239" s="31">
        <v>0</v>
      </c>
      <c r="N239" s="33">
        <v>0</v>
      </c>
      <c r="O239" s="33">
        <v>0</v>
      </c>
      <c r="P239" s="33">
        <v>0</v>
      </c>
    </row>
    <row r="240" spans="3:16" s="30" customFormat="1" ht="36" customHeight="1">
      <c r="C240" s="106"/>
      <c r="D240" s="122"/>
      <c r="E240" s="90"/>
      <c r="F240" s="92"/>
      <c r="G240" s="92"/>
      <c r="H240" s="73" t="s">
        <v>23</v>
      </c>
      <c r="I240" s="34">
        <v>0</v>
      </c>
      <c r="J240" s="34">
        <v>0</v>
      </c>
      <c r="K240" s="34">
        <v>0</v>
      </c>
      <c r="L240" s="31">
        <v>0</v>
      </c>
      <c r="M240" s="31">
        <v>0</v>
      </c>
      <c r="N240" s="33">
        <v>0</v>
      </c>
      <c r="O240" s="33">
        <v>0</v>
      </c>
      <c r="P240" s="33">
        <v>0</v>
      </c>
    </row>
    <row r="241" spans="3:16" s="30" customFormat="1" ht="18" customHeight="1">
      <c r="C241" s="106"/>
      <c r="D241" s="122"/>
      <c r="E241" s="90"/>
      <c r="F241" s="92"/>
      <c r="G241" s="92"/>
      <c r="H241" s="73" t="s">
        <v>250</v>
      </c>
      <c r="I241" s="33">
        <v>0</v>
      </c>
      <c r="J241" s="33" t="s">
        <v>247</v>
      </c>
      <c r="K241" s="33" t="s">
        <v>247</v>
      </c>
      <c r="L241" s="33" t="s">
        <v>247</v>
      </c>
      <c r="M241" s="31">
        <v>0</v>
      </c>
      <c r="N241" s="33">
        <v>0</v>
      </c>
      <c r="O241" s="16" t="s">
        <v>247</v>
      </c>
      <c r="P241" s="16" t="s">
        <v>247</v>
      </c>
    </row>
    <row r="242" spans="3:16" s="30" customFormat="1" ht="23.25" customHeight="1">
      <c r="C242" s="106"/>
      <c r="D242" s="122"/>
      <c r="E242" s="91"/>
      <c r="F242" s="92"/>
      <c r="G242" s="92"/>
      <c r="H242" s="73" t="s">
        <v>252</v>
      </c>
      <c r="I242" s="33">
        <v>0</v>
      </c>
      <c r="J242" s="33" t="s">
        <v>247</v>
      </c>
      <c r="K242" s="33" t="s">
        <v>247</v>
      </c>
      <c r="L242" s="33" t="s">
        <v>247</v>
      </c>
      <c r="M242" s="31">
        <v>0</v>
      </c>
      <c r="N242" s="33">
        <v>0</v>
      </c>
      <c r="O242" s="16" t="s">
        <v>247</v>
      </c>
      <c r="P242" s="16" t="s">
        <v>247</v>
      </c>
    </row>
    <row r="243" spans="3:16" s="30" customFormat="1" ht="16.5" customHeight="1">
      <c r="C243" s="106" t="s">
        <v>34</v>
      </c>
      <c r="D243" s="86" t="s">
        <v>290</v>
      </c>
      <c r="E243" s="87" t="s">
        <v>547</v>
      </c>
      <c r="F243" s="92">
        <v>2018</v>
      </c>
      <c r="G243" s="92">
        <v>2020</v>
      </c>
      <c r="H243" s="73" t="s">
        <v>112</v>
      </c>
      <c r="I243" s="31">
        <f>I244+I246+I248+I249</f>
        <v>50</v>
      </c>
      <c r="J243" s="31">
        <f>J244+J246</f>
        <v>50</v>
      </c>
      <c r="K243" s="31">
        <f>K244+K246</f>
        <v>25</v>
      </c>
      <c r="L243" s="31">
        <f>L244+L246</f>
        <v>0</v>
      </c>
      <c r="M243" s="31">
        <f t="shared" ref="M243" si="84">M244+M246+M248+M249</f>
        <v>0</v>
      </c>
      <c r="N243" s="16">
        <f>M243/I243*100</f>
        <v>0</v>
      </c>
      <c r="O243" s="16">
        <f>L243/J243*100</f>
        <v>0</v>
      </c>
      <c r="P243" s="16">
        <f>L243/K243*100</f>
        <v>0</v>
      </c>
    </row>
    <row r="244" spans="3:16" s="30" customFormat="1" ht="29.25" customHeight="1">
      <c r="C244" s="106"/>
      <c r="D244" s="86"/>
      <c r="E244" s="90"/>
      <c r="F244" s="92"/>
      <c r="G244" s="92"/>
      <c r="H244" s="73" t="s">
        <v>113</v>
      </c>
      <c r="I244" s="33">
        <v>50</v>
      </c>
      <c r="J244" s="33">
        <v>50</v>
      </c>
      <c r="K244" s="33">
        <v>25</v>
      </c>
      <c r="L244" s="31">
        <v>0</v>
      </c>
      <c r="M244" s="31">
        <v>0</v>
      </c>
      <c r="N244" s="16">
        <f>M244/I244*100</f>
        <v>0</v>
      </c>
      <c r="O244" s="16">
        <f>L244/J244*100</f>
        <v>0</v>
      </c>
      <c r="P244" s="16">
        <f>L244/K244*100</f>
        <v>0</v>
      </c>
    </row>
    <row r="245" spans="3:16" s="30" customFormat="1" ht="31.5" customHeight="1">
      <c r="C245" s="106"/>
      <c r="D245" s="86"/>
      <c r="E245" s="90"/>
      <c r="F245" s="92"/>
      <c r="G245" s="92"/>
      <c r="H245" s="73" t="s">
        <v>22</v>
      </c>
      <c r="I245" s="34">
        <v>0</v>
      </c>
      <c r="J245" s="34">
        <v>0</v>
      </c>
      <c r="K245" s="34">
        <v>0</v>
      </c>
      <c r="L245" s="31">
        <v>0</v>
      </c>
      <c r="M245" s="31">
        <v>0</v>
      </c>
      <c r="N245" s="33">
        <v>0</v>
      </c>
      <c r="O245" s="33">
        <v>0</v>
      </c>
      <c r="P245" s="33">
        <v>0</v>
      </c>
    </row>
    <row r="246" spans="3:16" s="30" customFormat="1" ht="20.25" customHeight="1">
      <c r="C246" s="106"/>
      <c r="D246" s="86"/>
      <c r="E246" s="90"/>
      <c r="F246" s="92"/>
      <c r="G246" s="92"/>
      <c r="H246" s="73" t="s">
        <v>249</v>
      </c>
      <c r="I246" s="34">
        <v>0</v>
      </c>
      <c r="J246" s="34">
        <v>0</v>
      </c>
      <c r="K246" s="34">
        <v>0</v>
      </c>
      <c r="L246" s="31">
        <v>0</v>
      </c>
      <c r="M246" s="31">
        <v>0</v>
      </c>
      <c r="N246" s="33">
        <v>0</v>
      </c>
      <c r="O246" s="33">
        <v>0</v>
      </c>
      <c r="P246" s="33">
        <v>0</v>
      </c>
    </row>
    <row r="247" spans="3:16" s="30" customFormat="1" ht="33.75" customHeight="1">
      <c r="C247" s="106"/>
      <c r="D247" s="86"/>
      <c r="E247" s="90"/>
      <c r="F247" s="92"/>
      <c r="G247" s="92"/>
      <c r="H247" s="73" t="s">
        <v>23</v>
      </c>
      <c r="I247" s="34">
        <v>0</v>
      </c>
      <c r="J247" s="34">
        <v>0</v>
      </c>
      <c r="K247" s="34">
        <v>0</v>
      </c>
      <c r="L247" s="31">
        <v>0</v>
      </c>
      <c r="M247" s="31">
        <v>0</v>
      </c>
      <c r="N247" s="33">
        <v>0</v>
      </c>
      <c r="O247" s="33">
        <v>0</v>
      </c>
      <c r="P247" s="33">
        <v>0</v>
      </c>
    </row>
    <row r="248" spans="3:16" s="30" customFormat="1" ht="18" customHeight="1">
      <c r="C248" s="106"/>
      <c r="D248" s="86"/>
      <c r="E248" s="90"/>
      <c r="F248" s="92"/>
      <c r="G248" s="92"/>
      <c r="H248" s="73" t="s">
        <v>250</v>
      </c>
      <c r="I248" s="33">
        <v>0</v>
      </c>
      <c r="J248" s="33" t="s">
        <v>247</v>
      </c>
      <c r="K248" s="33" t="s">
        <v>247</v>
      </c>
      <c r="L248" s="33" t="s">
        <v>247</v>
      </c>
      <c r="M248" s="31">
        <v>0</v>
      </c>
      <c r="N248" s="33">
        <v>0</v>
      </c>
      <c r="O248" s="16" t="s">
        <v>247</v>
      </c>
      <c r="P248" s="16" t="s">
        <v>247</v>
      </c>
    </row>
    <row r="249" spans="3:16" s="30" customFormat="1" ht="21.75" customHeight="1">
      <c r="C249" s="106"/>
      <c r="D249" s="86"/>
      <c r="E249" s="91"/>
      <c r="F249" s="92"/>
      <c r="G249" s="92"/>
      <c r="H249" s="73" t="s">
        <v>252</v>
      </c>
      <c r="I249" s="33">
        <v>0</v>
      </c>
      <c r="J249" s="33" t="s">
        <v>247</v>
      </c>
      <c r="K249" s="33" t="s">
        <v>247</v>
      </c>
      <c r="L249" s="33" t="s">
        <v>247</v>
      </c>
      <c r="M249" s="31">
        <v>0</v>
      </c>
      <c r="N249" s="33">
        <v>0</v>
      </c>
      <c r="O249" s="16" t="s">
        <v>247</v>
      </c>
      <c r="P249" s="16" t="s">
        <v>247</v>
      </c>
    </row>
    <row r="250" spans="3:16" s="30" customFormat="1" ht="17.25" customHeight="1">
      <c r="C250" s="106" t="s">
        <v>291</v>
      </c>
      <c r="D250" s="122" t="s">
        <v>548</v>
      </c>
      <c r="E250" s="87" t="s">
        <v>547</v>
      </c>
      <c r="F250" s="92">
        <v>2018</v>
      </c>
      <c r="G250" s="92">
        <v>2020</v>
      </c>
      <c r="H250" s="73" t="s">
        <v>112</v>
      </c>
      <c r="I250" s="31">
        <f>I251+I253+I255+I256</f>
        <v>50</v>
      </c>
      <c r="J250" s="31">
        <f>J251+J253</f>
        <v>50</v>
      </c>
      <c r="K250" s="31">
        <f>K251+K253</f>
        <v>25</v>
      </c>
      <c r="L250" s="31">
        <f>L251+L253</f>
        <v>0</v>
      </c>
      <c r="M250" s="31">
        <f t="shared" ref="M250" si="85">M251+M253+M255+M256</f>
        <v>0</v>
      </c>
      <c r="N250" s="16">
        <f>M250/I250*100</f>
        <v>0</v>
      </c>
      <c r="O250" s="16">
        <f>L250/J250*100</f>
        <v>0</v>
      </c>
      <c r="P250" s="16">
        <f>L250/K250*100</f>
        <v>0</v>
      </c>
    </row>
    <row r="251" spans="3:16" s="30" customFormat="1" ht="15.75" customHeight="1">
      <c r="C251" s="106"/>
      <c r="D251" s="122"/>
      <c r="E251" s="90"/>
      <c r="F251" s="92"/>
      <c r="G251" s="92"/>
      <c r="H251" s="73" t="s">
        <v>113</v>
      </c>
      <c r="I251" s="33">
        <v>50</v>
      </c>
      <c r="J251" s="33">
        <v>50</v>
      </c>
      <c r="K251" s="33">
        <v>25</v>
      </c>
      <c r="L251" s="31">
        <v>0</v>
      </c>
      <c r="M251" s="31">
        <v>0</v>
      </c>
      <c r="N251" s="16">
        <f>M251/I251*100</f>
        <v>0</v>
      </c>
      <c r="O251" s="16">
        <f>L251/J251*100</f>
        <v>0</v>
      </c>
      <c r="P251" s="16">
        <f>L251/K251*100</f>
        <v>0</v>
      </c>
    </row>
    <row r="252" spans="3:16" s="30" customFormat="1" ht="17.25" customHeight="1">
      <c r="C252" s="106"/>
      <c r="D252" s="122"/>
      <c r="E252" s="90"/>
      <c r="F252" s="92"/>
      <c r="G252" s="92"/>
      <c r="H252" s="73" t="s">
        <v>22</v>
      </c>
      <c r="I252" s="34">
        <v>0</v>
      </c>
      <c r="J252" s="34">
        <v>0</v>
      </c>
      <c r="K252" s="34">
        <v>0</v>
      </c>
      <c r="L252" s="31">
        <v>0</v>
      </c>
      <c r="M252" s="31">
        <v>0</v>
      </c>
      <c r="N252" s="33">
        <v>0</v>
      </c>
      <c r="O252" s="33">
        <v>0</v>
      </c>
      <c r="P252" s="33">
        <v>0</v>
      </c>
    </row>
    <row r="253" spans="3:16" s="30" customFormat="1" ht="17.25" customHeight="1">
      <c r="C253" s="106"/>
      <c r="D253" s="122"/>
      <c r="E253" s="90"/>
      <c r="F253" s="92"/>
      <c r="G253" s="92"/>
      <c r="H253" s="73" t="s">
        <v>249</v>
      </c>
      <c r="I253" s="34">
        <v>0</v>
      </c>
      <c r="J253" s="34">
        <v>0</v>
      </c>
      <c r="K253" s="34">
        <v>0</v>
      </c>
      <c r="L253" s="31">
        <v>0</v>
      </c>
      <c r="M253" s="31">
        <v>0</v>
      </c>
      <c r="N253" s="33">
        <v>0</v>
      </c>
      <c r="O253" s="33">
        <v>0</v>
      </c>
      <c r="P253" s="33">
        <v>0</v>
      </c>
    </row>
    <row r="254" spans="3:16" s="30" customFormat="1" ht="36.75" customHeight="1">
      <c r="C254" s="106"/>
      <c r="D254" s="122"/>
      <c r="E254" s="90"/>
      <c r="F254" s="92"/>
      <c r="G254" s="92"/>
      <c r="H254" s="73" t="s">
        <v>23</v>
      </c>
      <c r="I254" s="34">
        <v>0</v>
      </c>
      <c r="J254" s="34">
        <v>0</v>
      </c>
      <c r="K254" s="34">
        <v>0</v>
      </c>
      <c r="L254" s="31">
        <v>0</v>
      </c>
      <c r="M254" s="31">
        <v>0</v>
      </c>
      <c r="N254" s="33">
        <v>0</v>
      </c>
      <c r="O254" s="33">
        <v>0</v>
      </c>
      <c r="P254" s="33">
        <v>0</v>
      </c>
    </row>
    <row r="255" spans="3:16" s="30" customFormat="1" ht="18" customHeight="1">
      <c r="C255" s="106"/>
      <c r="D255" s="122"/>
      <c r="E255" s="90"/>
      <c r="F255" s="92"/>
      <c r="G255" s="92"/>
      <c r="H255" s="73" t="s">
        <v>250</v>
      </c>
      <c r="I255" s="33">
        <v>0</v>
      </c>
      <c r="J255" s="33" t="s">
        <v>247</v>
      </c>
      <c r="K255" s="33" t="s">
        <v>247</v>
      </c>
      <c r="L255" s="33" t="s">
        <v>247</v>
      </c>
      <c r="M255" s="31">
        <v>0</v>
      </c>
      <c r="N255" s="33">
        <v>0</v>
      </c>
      <c r="O255" s="16" t="s">
        <v>247</v>
      </c>
      <c r="P255" s="16" t="s">
        <v>247</v>
      </c>
    </row>
    <row r="256" spans="3:16" s="30" customFormat="1" ht="17.25" customHeight="1">
      <c r="C256" s="106"/>
      <c r="D256" s="122"/>
      <c r="E256" s="91"/>
      <c r="F256" s="92"/>
      <c r="G256" s="92"/>
      <c r="H256" s="73" t="s">
        <v>252</v>
      </c>
      <c r="I256" s="33">
        <v>0</v>
      </c>
      <c r="J256" s="33" t="s">
        <v>247</v>
      </c>
      <c r="K256" s="33" t="s">
        <v>247</v>
      </c>
      <c r="L256" s="33" t="s">
        <v>247</v>
      </c>
      <c r="M256" s="31">
        <v>0</v>
      </c>
      <c r="N256" s="33">
        <v>0</v>
      </c>
      <c r="O256" s="16" t="s">
        <v>247</v>
      </c>
      <c r="P256" s="16" t="s">
        <v>247</v>
      </c>
    </row>
    <row r="257" spans="3:16" s="30" customFormat="1" ht="17.25" customHeight="1">
      <c r="C257" s="106" t="s">
        <v>291</v>
      </c>
      <c r="D257" s="122" t="s">
        <v>549</v>
      </c>
      <c r="E257" s="87" t="s">
        <v>124</v>
      </c>
      <c r="F257" s="92">
        <v>2018</v>
      </c>
      <c r="G257" s="92">
        <v>2020</v>
      </c>
      <c r="H257" s="73" t="s">
        <v>112</v>
      </c>
      <c r="I257" s="31">
        <f>I258+I260+I262+I263</f>
        <v>200</v>
      </c>
      <c r="J257" s="31">
        <f>J258+J260</f>
        <v>200</v>
      </c>
      <c r="K257" s="31">
        <f>K258+K260</f>
        <v>100</v>
      </c>
      <c r="L257" s="31">
        <f>L258+L260</f>
        <v>0</v>
      </c>
      <c r="M257" s="31">
        <f t="shared" ref="M257" si="86">M258+M260+M262+M263</f>
        <v>0</v>
      </c>
      <c r="N257" s="16">
        <f>M257/I257*100</f>
        <v>0</v>
      </c>
      <c r="O257" s="16">
        <f>L257/J257*100</f>
        <v>0</v>
      </c>
      <c r="P257" s="16">
        <f>L257/K257*100</f>
        <v>0</v>
      </c>
    </row>
    <row r="258" spans="3:16" s="30" customFormat="1" ht="15.75" customHeight="1">
      <c r="C258" s="106"/>
      <c r="D258" s="122"/>
      <c r="E258" s="90"/>
      <c r="F258" s="92"/>
      <c r="G258" s="92"/>
      <c r="H258" s="73" t="s">
        <v>113</v>
      </c>
      <c r="I258" s="33">
        <v>200</v>
      </c>
      <c r="J258" s="33">
        <v>200</v>
      </c>
      <c r="K258" s="33">
        <v>100</v>
      </c>
      <c r="L258" s="31">
        <v>0</v>
      </c>
      <c r="M258" s="31">
        <v>0</v>
      </c>
      <c r="N258" s="16">
        <f>M258/I258*100</f>
        <v>0</v>
      </c>
      <c r="O258" s="16">
        <f>L258/J258*100</f>
        <v>0</v>
      </c>
      <c r="P258" s="16">
        <f>L258/K258*100</f>
        <v>0</v>
      </c>
    </row>
    <row r="259" spans="3:16" s="30" customFormat="1" ht="17.25" customHeight="1">
      <c r="C259" s="106"/>
      <c r="D259" s="122"/>
      <c r="E259" s="90"/>
      <c r="F259" s="92"/>
      <c r="G259" s="92"/>
      <c r="H259" s="73" t="s">
        <v>22</v>
      </c>
      <c r="I259" s="34">
        <v>0</v>
      </c>
      <c r="J259" s="34">
        <v>0</v>
      </c>
      <c r="K259" s="34">
        <v>0</v>
      </c>
      <c r="L259" s="31">
        <v>0</v>
      </c>
      <c r="M259" s="31">
        <v>0</v>
      </c>
      <c r="N259" s="33">
        <v>0</v>
      </c>
      <c r="O259" s="33">
        <v>0</v>
      </c>
      <c r="P259" s="33">
        <v>0</v>
      </c>
    </row>
    <row r="260" spans="3:16" s="30" customFormat="1" ht="17.25" customHeight="1">
      <c r="C260" s="106"/>
      <c r="D260" s="122"/>
      <c r="E260" s="90"/>
      <c r="F260" s="92"/>
      <c r="G260" s="92"/>
      <c r="H260" s="73" t="s">
        <v>249</v>
      </c>
      <c r="I260" s="34">
        <v>0</v>
      </c>
      <c r="J260" s="34">
        <v>0</v>
      </c>
      <c r="K260" s="34">
        <v>0</v>
      </c>
      <c r="L260" s="31">
        <v>0</v>
      </c>
      <c r="M260" s="31">
        <v>0</v>
      </c>
      <c r="N260" s="33">
        <v>0</v>
      </c>
      <c r="O260" s="33">
        <v>0</v>
      </c>
      <c r="P260" s="33">
        <v>0</v>
      </c>
    </row>
    <row r="261" spans="3:16" s="30" customFormat="1" ht="36.75" customHeight="1">
      <c r="C261" s="106"/>
      <c r="D261" s="122"/>
      <c r="E261" s="90"/>
      <c r="F261" s="92"/>
      <c r="G261" s="92"/>
      <c r="H261" s="73" t="s">
        <v>23</v>
      </c>
      <c r="I261" s="34">
        <v>0</v>
      </c>
      <c r="J261" s="34">
        <v>0</v>
      </c>
      <c r="K261" s="34">
        <v>0</v>
      </c>
      <c r="L261" s="31">
        <v>0</v>
      </c>
      <c r="M261" s="31">
        <v>0</v>
      </c>
      <c r="N261" s="33">
        <v>0</v>
      </c>
      <c r="O261" s="33">
        <v>0</v>
      </c>
      <c r="P261" s="33">
        <v>0</v>
      </c>
    </row>
    <row r="262" spans="3:16" s="30" customFormat="1" ht="18" customHeight="1">
      <c r="C262" s="106"/>
      <c r="D262" s="122"/>
      <c r="E262" s="90"/>
      <c r="F262" s="92"/>
      <c r="G262" s="92"/>
      <c r="H262" s="73" t="s">
        <v>250</v>
      </c>
      <c r="I262" s="33">
        <v>0</v>
      </c>
      <c r="J262" s="33" t="s">
        <v>247</v>
      </c>
      <c r="K262" s="33" t="s">
        <v>247</v>
      </c>
      <c r="L262" s="33" t="s">
        <v>247</v>
      </c>
      <c r="M262" s="31">
        <v>0</v>
      </c>
      <c r="N262" s="33">
        <v>0</v>
      </c>
      <c r="O262" s="16" t="s">
        <v>247</v>
      </c>
      <c r="P262" s="16" t="s">
        <v>247</v>
      </c>
    </row>
    <row r="263" spans="3:16" s="30" customFormat="1" ht="17.25" customHeight="1">
      <c r="C263" s="106"/>
      <c r="D263" s="122"/>
      <c r="E263" s="91"/>
      <c r="F263" s="92"/>
      <c r="G263" s="92"/>
      <c r="H263" s="73" t="s">
        <v>252</v>
      </c>
      <c r="I263" s="33">
        <v>0</v>
      </c>
      <c r="J263" s="33" t="s">
        <v>247</v>
      </c>
      <c r="K263" s="33" t="s">
        <v>247</v>
      </c>
      <c r="L263" s="33" t="s">
        <v>247</v>
      </c>
      <c r="M263" s="31">
        <v>0</v>
      </c>
      <c r="N263" s="33">
        <v>0</v>
      </c>
      <c r="O263" s="16" t="s">
        <v>247</v>
      </c>
      <c r="P263" s="16" t="s">
        <v>247</v>
      </c>
    </row>
    <row r="264" spans="3:16" s="30" customFormat="1" ht="17.25" customHeight="1">
      <c r="C264" s="106" t="s">
        <v>291</v>
      </c>
      <c r="D264" s="122" t="s">
        <v>550</v>
      </c>
      <c r="E264" s="87" t="s">
        <v>292</v>
      </c>
      <c r="F264" s="92">
        <v>2018</v>
      </c>
      <c r="G264" s="92">
        <v>2020</v>
      </c>
      <c r="H264" s="73" t="s">
        <v>112</v>
      </c>
      <c r="I264" s="31">
        <f>I265+I267+I269+I270</f>
        <v>800</v>
      </c>
      <c r="J264" s="31">
        <f>J265+J267</f>
        <v>800</v>
      </c>
      <c r="K264" s="31">
        <f>K265+K267</f>
        <v>800</v>
      </c>
      <c r="L264" s="31">
        <f>L265+L267</f>
        <v>800</v>
      </c>
      <c r="M264" s="31">
        <f t="shared" ref="M264" si="87">M265+M267+M269+M270</f>
        <v>800</v>
      </c>
      <c r="N264" s="16">
        <f>M264/I264*100</f>
        <v>100</v>
      </c>
      <c r="O264" s="16">
        <f>L264/J264*100</f>
        <v>100</v>
      </c>
      <c r="P264" s="16">
        <f>L264/K264*100</f>
        <v>100</v>
      </c>
    </row>
    <row r="265" spans="3:16" s="30" customFormat="1" ht="15.75" customHeight="1">
      <c r="C265" s="106"/>
      <c r="D265" s="122"/>
      <c r="E265" s="90"/>
      <c r="F265" s="92"/>
      <c r="G265" s="92"/>
      <c r="H265" s="73" t="s">
        <v>113</v>
      </c>
      <c r="I265" s="33">
        <v>800</v>
      </c>
      <c r="J265" s="33">
        <v>800</v>
      </c>
      <c r="K265" s="33">
        <v>800</v>
      </c>
      <c r="L265" s="31">
        <v>800</v>
      </c>
      <c r="M265" s="31">
        <v>800</v>
      </c>
      <c r="N265" s="16">
        <f>M265/I265*100</f>
        <v>100</v>
      </c>
      <c r="O265" s="16">
        <f>L265/J265*100</f>
        <v>100</v>
      </c>
      <c r="P265" s="16">
        <f>L265/K265*100</f>
        <v>100</v>
      </c>
    </row>
    <row r="266" spans="3:16" s="30" customFormat="1" ht="17.25" customHeight="1">
      <c r="C266" s="106"/>
      <c r="D266" s="122"/>
      <c r="E266" s="90"/>
      <c r="F266" s="92"/>
      <c r="G266" s="92"/>
      <c r="H266" s="73" t="s">
        <v>22</v>
      </c>
      <c r="I266" s="34">
        <v>0</v>
      </c>
      <c r="J266" s="34">
        <v>0</v>
      </c>
      <c r="K266" s="34">
        <v>0</v>
      </c>
      <c r="L266" s="31">
        <v>0</v>
      </c>
      <c r="M266" s="31">
        <v>0</v>
      </c>
      <c r="N266" s="33">
        <v>0</v>
      </c>
      <c r="O266" s="33">
        <v>0</v>
      </c>
      <c r="P266" s="33">
        <v>0</v>
      </c>
    </row>
    <row r="267" spans="3:16" s="30" customFormat="1" ht="17.25" customHeight="1">
      <c r="C267" s="106"/>
      <c r="D267" s="122"/>
      <c r="E267" s="90"/>
      <c r="F267" s="92"/>
      <c r="G267" s="92"/>
      <c r="H267" s="73" t="s">
        <v>249</v>
      </c>
      <c r="I267" s="34">
        <v>0</v>
      </c>
      <c r="J267" s="34">
        <v>0</v>
      </c>
      <c r="K267" s="34">
        <v>0</v>
      </c>
      <c r="L267" s="31">
        <v>0</v>
      </c>
      <c r="M267" s="31">
        <v>0</v>
      </c>
      <c r="N267" s="33">
        <v>0</v>
      </c>
      <c r="O267" s="33">
        <v>0</v>
      </c>
      <c r="P267" s="33">
        <v>0</v>
      </c>
    </row>
    <row r="268" spans="3:16" s="30" customFormat="1" ht="36.75" customHeight="1">
      <c r="C268" s="106"/>
      <c r="D268" s="122"/>
      <c r="E268" s="90"/>
      <c r="F268" s="92"/>
      <c r="G268" s="92"/>
      <c r="H268" s="73" t="s">
        <v>23</v>
      </c>
      <c r="I268" s="34">
        <v>0</v>
      </c>
      <c r="J268" s="34">
        <v>0</v>
      </c>
      <c r="K268" s="34">
        <v>0</v>
      </c>
      <c r="L268" s="31">
        <v>0</v>
      </c>
      <c r="M268" s="31">
        <v>0</v>
      </c>
      <c r="N268" s="33">
        <v>0</v>
      </c>
      <c r="O268" s="33">
        <v>0</v>
      </c>
      <c r="P268" s="33">
        <v>0</v>
      </c>
    </row>
    <row r="269" spans="3:16" s="30" customFormat="1" ht="18" customHeight="1">
      <c r="C269" s="106"/>
      <c r="D269" s="122"/>
      <c r="E269" s="90"/>
      <c r="F269" s="92"/>
      <c r="G269" s="92"/>
      <c r="H269" s="73" t="s">
        <v>250</v>
      </c>
      <c r="I269" s="33">
        <v>0</v>
      </c>
      <c r="J269" s="33" t="s">
        <v>247</v>
      </c>
      <c r="K269" s="33" t="s">
        <v>247</v>
      </c>
      <c r="L269" s="33" t="s">
        <v>247</v>
      </c>
      <c r="M269" s="31">
        <v>0</v>
      </c>
      <c r="N269" s="33">
        <v>0</v>
      </c>
      <c r="O269" s="16" t="s">
        <v>247</v>
      </c>
      <c r="P269" s="16" t="s">
        <v>247</v>
      </c>
    </row>
    <row r="270" spans="3:16" s="30" customFormat="1" ht="17.25" customHeight="1">
      <c r="C270" s="106"/>
      <c r="D270" s="122"/>
      <c r="E270" s="91"/>
      <c r="F270" s="92"/>
      <c r="G270" s="92"/>
      <c r="H270" s="73" t="s">
        <v>252</v>
      </c>
      <c r="I270" s="33">
        <v>0</v>
      </c>
      <c r="J270" s="33" t="s">
        <v>247</v>
      </c>
      <c r="K270" s="33" t="s">
        <v>247</v>
      </c>
      <c r="L270" s="33" t="s">
        <v>247</v>
      </c>
      <c r="M270" s="31">
        <v>0</v>
      </c>
      <c r="N270" s="33">
        <v>0</v>
      </c>
      <c r="O270" s="16" t="s">
        <v>247</v>
      </c>
      <c r="P270" s="16" t="s">
        <v>247</v>
      </c>
    </row>
    <row r="271" spans="3:16" s="30" customFormat="1" ht="17.25" customHeight="1">
      <c r="C271" s="193"/>
      <c r="D271" s="154" t="s">
        <v>293</v>
      </c>
      <c r="E271" s="195" t="s">
        <v>35</v>
      </c>
      <c r="F271" s="197"/>
      <c r="G271" s="197"/>
      <c r="H271" s="71" t="s">
        <v>112</v>
      </c>
      <c r="I271" s="3">
        <f>I272+I274+I276+I277</f>
        <v>863422.9</v>
      </c>
      <c r="J271" s="3">
        <f>J272+J274</f>
        <v>519221.3</v>
      </c>
      <c r="K271" s="3">
        <f t="shared" ref="K271" si="88">K272+K274</f>
        <v>501846.4</v>
      </c>
      <c r="L271" s="3">
        <f t="shared" ref="L271" si="89">L272+L274</f>
        <v>367712.9</v>
      </c>
      <c r="M271" s="3">
        <f t="shared" ref="M271" si="90">M272+M274+M276+M277</f>
        <v>582287.30000000005</v>
      </c>
      <c r="N271" s="17">
        <f>M271/I271*100</f>
        <v>67.439408892212612</v>
      </c>
      <c r="O271" s="17">
        <f>L271/J271*100</f>
        <v>70.82007228902205</v>
      </c>
      <c r="P271" s="17">
        <f>L271/K271*100</f>
        <v>73.272001154137996</v>
      </c>
    </row>
    <row r="272" spans="3:16" s="30" customFormat="1" ht="15.75" customHeight="1">
      <c r="C272" s="193"/>
      <c r="D272" s="194"/>
      <c r="E272" s="196"/>
      <c r="F272" s="197"/>
      <c r="G272" s="197"/>
      <c r="H272" s="71" t="s">
        <v>113</v>
      </c>
      <c r="I272" s="37">
        <f t="shared" ref="I272:M275" si="91">I279+I286+I321+I398+I447+I489+I517</f>
        <v>470593.7</v>
      </c>
      <c r="J272" s="37">
        <f t="shared" si="91"/>
        <v>471924.8</v>
      </c>
      <c r="K272" s="37">
        <f t="shared" si="91"/>
        <v>454549.9</v>
      </c>
      <c r="L272" s="37">
        <f t="shared" si="91"/>
        <v>320416.40000000002</v>
      </c>
      <c r="M272" s="37">
        <f t="shared" si="91"/>
        <v>319980.40000000002</v>
      </c>
      <c r="N272" s="17">
        <f t="shared" ref="N272:N277" si="92">M272/I272*100</f>
        <v>67.995045407535201</v>
      </c>
      <c r="O272" s="17">
        <f t="shared" ref="O272:O275" si="93">L272/J272*100</f>
        <v>67.895647781171917</v>
      </c>
      <c r="P272" s="17">
        <f t="shared" ref="P272:P275" si="94">L272/K272*100</f>
        <v>70.490918598816108</v>
      </c>
    </row>
    <row r="273" spans="3:16" s="30" customFormat="1" ht="31.5" customHeight="1">
      <c r="C273" s="193"/>
      <c r="D273" s="194"/>
      <c r="E273" s="196"/>
      <c r="F273" s="197"/>
      <c r="G273" s="197"/>
      <c r="H273" s="71" t="s">
        <v>22</v>
      </c>
      <c r="I273" s="37">
        <f t="shared" si="91"/>
        <v>5845.6</v>
      </c>
      <c r="J273" s="37">
        <f t="shared" si="91"/>
        <v>5845.7</v>
      </c>
      <c r="K273" s="37">
        <f t="shared" si="91"/>
        <v>5845.7</v>
      </c>
      <c r="L273" s="37">
        <f t="shared" si="91"/>
        <v>5845.7</v>
      </c>
      <c r="M273" s="37">
        <f t="shared" si="91"/>
        <v>5409.6999999999989</v>
      </c>
      <c r="N273" s="17">
        <f t="shared" si="92"/>
        <v>92.543109347201295</v>
      </c>
      <c r="O273" s="17">
        <f t="shared" si="93"/>
        <v>100</v>
      </c>
      <c r="P273" s="17">
        <f t="shared" si="94"/>
        <v>100</v>
      </c>
    </row>
    <row r="274" spans="3:16" s="30" customFormat="1" ht="17.25" customHeight="1">
      <c r="C274" s="193"/>
      <c r="D274" s="194"/>
      <c r="E274" s="196"/>
      <c r="F274" s="197"/>
      <c r="G274" s="197"/>
      <c r="H274" s="71" t="s">
        <v>249</v>
      </c>
      <c r="I274" s="37">
        <f t="shared" si="91"/>
        <v>47296.5</v>
      </c>
      <c r="J274" s="37">
        <f t="shared" si="91"/>
        <v>47296.5</v>
      </c>
      <c r="K274" s="37">
        <f t="shared" si="91"/>
        <v>47296.5</v>
      </c>
      <c r="L274" s="37">
        <f t="shared" si="91"/>
        <v>47296.5</v>
      </c>
      <c r="M274" s="37">
        <f t="shared" si="91"/>
        <v>43768.800000000003</v>
      </c>
      <c r="N274" s="17">
        <f t="shared" si="92"/>
        <v>92.541308553487056</v>
      </c>
      <c r="O274" s="17">
        <f t="shared" si="93"/>
        <v>100</v>
      </c>
      <c r="P274" s="17">
        <f t="shared" si="94"/>
        <v>100</v>
      </c>
    </row>
    <row r="275" spans="3:16" s="30" customFormat="1" ht="42" customHeight="1">
      <c r="C275" s="193"/>
      <c r="D275" s="194"/>
      <c r="E275" s="196"/>
      <c r="F275" s="197"/>
      <c r="G275" s="197"/>
      <c r="H275" s="71" t="s">
        <v>23</v>
      </c>
      <c r="I275" s="37">
        <f t="shared" si="91"/>
        <v>47296.5</v>
      </c>
      <c r="J275" s="37">
        <f t="shared" si="91"/>
        <v>47296.5</v>
      </c>
      <c r="K275" s="37">
        <f t="shared" si="91"/>
        <v>47296.5</v>
      </c>
      <c r="L275" s="37">
        <f t="shared" si="91"/>
        <v>47296.5</v>
      </c>
      <c r="M275" s="37">
        <f t="shared" si="91"/>
        <v>43768.800000000003</v>
      </c>
      <c r="N275" s="17">
        <f t="shared" si="92"/>
        <v>92.541308553487056</v>
      </c>
      <c r="O275" s="17">
        <f t="shared" si="93"/>
        <v>100</v>
      </c>
      <c r="P275" s="17">
        <f t="shared" si="94"/>
        <v>100</v>
      </c>
    </row>
    <row r="276" spans="3:16" s="30" customFormat="1" ht="18" customHeight="1">
      <c r="C276" s="193"/>
      <c r="D276" s="194"/>
      <c r="E276" s="196"/>
      <c r="F276" s="197"/>
      <c r="G276" s="197"/>
      <c r="H276" s="71" t="s">
        <v>250</v>
      </c>
      <c r="I276" s="37">
        <f>I283+I290+I325+I402+I451+I472+I521</f>
        <v>86308.7</v>
      </c>
      <c r="J276" s="35" t="s">
        <v>247</v>
      </c>
      <c r="K276" s="35" t="s">
        <v>247</v>
      </c>
      <c r="L276" s="35" t="s">
        <v>247</v>
      </c>
      <c r="M276" s="37">
        <f>M283+M290+M325+M402+M451+M472+M521</f>
        <v>53190.3</v>
      </c>
      <c r="N276" s="17">
        <f t="shared" si="92"/>
        <v>61.627970297316502</v>
      </c>
      <c r="O276" s="36" t="s">
        <v>247</v>
      </c>
      <c r="P276" s="36" t="s">
        <v>247</v>
      </c>
    </row>
    <row r="277" spans="3:16" s="30" customFormat="1" ht="17.25" customHeight="1">
      <c r="C277" s="193"/>
      <c r="D277" s="194"/>
      <c r="E277" s="196"/>
      <c r="F277" s="197"/>
      <c r="G277" s="197"/>
      <c r="H277" s="71" t="s">
        <v>252</v>
      </c>
      <c r="I277" s="37">
        <f>I284+I291+I326+I403+I452+I473+I522</f>
        <v>259224</v>
      </c>
      <c r="J277" s="35" t="s">
        <v>247</v>
      </c>
      <c r="K277" s="35" t="s">
        <v>247</v>
      </c>
      <c r="L277" s="35" t="s">
        <v>247</v>
      </c>
      <c r="M277" s="37">
        <f>M284+M291+M326+M403+M452+M473+M522</f>
        <v>165347.79999999999</v>
      </c>
      <c r="N277" s="17">
        <f t="shared" si="92"/>
        <v>63.785683424374284</v>
      </c>
      <c r="O277" s="36" t="s">
        <v>247</v>
      </c>
      <c r="P277" s="36" t="s">
        <v>247</v>
      </c>
    </row>
    <row r="278" spans="3:16" s="30" customFormat="1" ht="15" customHeight="1">
      <c r="C278" s="201" t="s">
        <v>37</v>
      </c>
      <c r="D278" s="126" t="s">
        <v>516</v>
      </c>
      <c r="E278" s="116" t="s">
        <v>0</v>
      </c>
      <c r="F278" s="116">
        <v>2018</v>
      </c>
      <c r="G278" s="116">
        <v>2020</v>
      </c>
      <c r="H278" s="73" t="s">
        <v>112</v>
      </c>
      <c r="I278" s="31">
        <f>I279+I281+I283+I284</f>
        <v>787630.79999999993</v>
      </c>
      <c r="J278" s="31">
        <f>J279+J281</f>
        <v>443354.1</v>
      </c>
      <c r="K278" s="31">
        <f>K279+K281</f>
        <v>436204.2</v>
      </c>
      <c r="L278" s="31">
        <f>L279+L281</f>
        <v>306914.3</v>
      </c>
      <c r="M278" s="31">
        <f t="shared" ref="M278" si="95">M279+M281+M283+M284</f>
        <v>525452.39999999991</v>
      </c>
      <c r="N278" s="16">
        <f>M278/I278*100</f>
        <v>66.713033568519663</v>
      </c>
      <c r="O278" s="16">
        <f>L278/J278*100</f>
        <v>69.225546803333941</v>
      </c>
      <c r="P278" s="16">
        <f>L278/K278*100</f>
        <v>70.360234954179717</v>
      </c>
    </row>
    <row r="279" spans="3:16" s="30" customFormat="1">
      <c r="C279" s="202"/>
      <c r="D279" s="126"/>
      <c r="E279" s="117"/>
      <c r="F279" s="117"/>
      <c r="G279" s="117"/>
      <c r="H279" s="73" t="s">
        <v>113</v>
      </c>
      <c r="I279" s="33">
        <v>442098.1</v>
      </c>
      <c r="J279" s="33">
        <v>443354.1</v>
      </c>
      <c r="K279" s="33">
        <v>436204.2</v>
      </c>
      <c r="L279" s="31">
        <v>306914.3</v>
      </c>
      <c r="M279" s="31">
        <v>306914.3</v>
      </c>
      <c r="N279" s="16">
        <f>M279/I279*100</f>
        <v>69.422216471864502</v>
      </c>
      <c r="O279" s="32">
        <f>L279/J279*100</f>
        <v>69.225546803333941</v>
      </c>
      <c r="P279" s="32">
        <f>L279/K279*100</f>
        <v>70.360234954179717</v>
      </c>
    </row>
    <row r="280" spans="3:16" s="30" customFormat="1" ht="30">
      <c r="C280" s="202"/>
      <c r="D280" s="126"/>
      <c r="E280" s="117"/>
      <c r="F280" s="117"/>
      <c r="G280" s="117"/>
      <c r="H280" s="73" t="s">
        <v>22</v>
      </c>
      <c r="I280" s="34">
        <v>0</v>
      </c>
      <c r="J280" s="34">
        <v>0</v>
      </c>
      <c r="K280" s="34">
        <v>0</v>
      </c>
      <c r="L280" s="31">
        <v>0</v>
      </c>
      <c r="M280" s="31">
        <v>0</v>
      </c>
      <c r="N280" s="31">
        <v>0</v>
      </c>
      <c r="O280" s="32">
        <v>0</v>
      </c>
      <c r="P280" s="32">
        <v>0</v>
      </c>
    </row>
    <row r="281" spans="3:16" s="30" customFormat="1">
      <c r="C281" s="202"/>
      <c r="D281" s="126"/>
      <c r="E281" s="117"/>
      <c r="F281" s="117"/>
      <c r="G281" s="117"/>
      <c r="H281" s="73" t="s">
        <v>249</v>
      </c>
      <c r="I281" s="34">
        <v>0</v>
      </c>
      <c r="J281" s="34">
        <v>0</v>
      </c>
      <c r="K281" s="34">
        <v>0</v>
      </c>
      <c r="L281" s="31">
        <v>0</v>
      </c>
      <c r="M281" s="31">
        <v>0</v>
      </c>
      <c r="N281" s="31">
        <v>0</v>
      </c>
      <c r="O281" s="32">
        <v>0</v>
      </c>
      <c r="P281" s="32">
        <v>0</v>
      </c>
    </row>
    <row r="282" spans="3:16" s="30" customFormat="1" ht="17.25" customHeight="1">
      <c r="C282" s="202"/>
      <c r="D282" s="126"/>
      <c r="E282" s="117"/>
      <c r="F282" s="117"/>
      <c r="G282" s="117"/>
      <c r="H282" s="73" t="s">
        <v>23</v>
      </c>
      <c r="I282" s="34">
        <v>0</v>
      </c>
      <c r="J282" s="34">
        <v>0</v>
      </c>
      <c r="K282" s="34">
        <v>0</v>
      </c>
      <c r="L282" s="31">
        <v>0</v>
      </c>
      <c r="M282" s="31">
        <v>0</v>
      </c>
      <c r="N282" s="31">
        <v>0</v>
      </c>
      <c r="O282" s="32">
        <v>0</v>
      </c>
      <c r="P282" s="32">
        <v>0</v>
      </c>
    </row>
    <row r="283" spans="3:16" s="38" customFormat="1" ht="18.75" customHeight="1">
      <c r="C283" s="202"/>
      <c r="D283" s="126"/>
      <c r="E283" s="117"/>
      <c r="F283" s="117"/>
      <c r="G283" s="117"/>
      <c r="H283" s="73" t="s">
        <v>250</v>
      </c>
      <c r="I283" s="33">
        <v>86308.7</v>
      </c>
      <c r="J283" s="33" t="s">
        <v>247</v>
      </c>
      <c r="K283" s="33" t="s">
        <v>247</v>
      </c>
      <c r="L283" s="33" t="s">
        <v>247</v>
      </c>
      <c r="M283" s="31">
        <v>53190.3</v>
      </c>
      <c r="N283" s="16">
        <f>M283/I283*100</f>
        <v>61.627970297316502</v>
      </c>
      <c r="O283" s="32" t="s">
        <v>247</v>
      </c>
      <c r="P283" s="32" t="s">
        <v>247</v>
      </c>
    </row>
    <row r="284" spans="3:16" s="30" customFormat="1" ht="17.25" customHeight="1">
      <c r="C284" s="202"/>
      <c r="D284" s="126"/>
      <c r="E284" s="117"/>
      <c r="F284" s="117"/>
      <c r="G284" s="117"/>
      <c r="H284" s="73" t="s">
        <v>252</v>
      </c>
      <c r="I284" s="33">
        <v>259224</v>
      </c>
      <c r="J284" s="33" t="s">
        <v>247</v>
      </c>
      <c r="K284" s="33" t="s">
        <v>247</v>
      </c>
      <c r="L284" s="33" t="s">
        <v>247</v>
      </c>
      <c r="M284" s="31">
        <v>165347.79999999999</v>
      </c>
      <c r="N284" s="16">
        <f>M284/I284*100</f>
        <v>63.785683424374284</v>
      </c>
      <c r="O284" s="32" t="s">
        <v>247</v>
      </c>
      <c r="P284" s="32" t="s">
        <v>247</v>
      </c>
    </row>
    <row r="285" spans="3:16" s="30" customFormat="1" ht="19.5" customHeight="1">
      <c r="C285" s="83" t="s">
        <v>246</v>
      </c>
      <c r="D285" s="122" t="s">
        <v>125</v>
      </c>
      <c r="E285" s="116" t="s">
        <v>0</v>
      </c>
      <c r="F285" s="116">
        <v>2018</v>
      </c>
      <c r="G285" s="116">
        <v>2020</v>
      </c>
      <c r="H285" s="73" t="s">
        <v>112</v>
      </c>
      <c r="I285" s="31">
        <f>I286+I288+I290+I291</f>
        <v>6700</v>
      </c>
      <c r="J285" s="31">
        <f>J286+J288</f>
        <v>6700</v>
      </c>
      <c r="K285" s="31">
        <f>K286+K288</f>
        <v>4650</v>
      </c>
      <c r="L285" s="31">
        <f>L286+L288</f>
        <v>3150</v>
      </c>
      <c r="M285" s="31">
        <f t="shared" ref="M285" si="96">M286+M288+M290+M291</f>
        <v>3150</v>
      </c>
      <c r="N285" s="16">
        <f>M285/I285*100</f>
        <v>47.014925373134332</v>
      </c>
      <c r="O285" s="16">
        <f>L285/J285*100</f>
        <v>47.014925373134332</v>
      </c>
      <c r="P285" s="16">
        <f>L285/K285*100</f>
        <v>67.741935483870961</v>
      </c>
    </row>
    <row r="286" spans="3:16" s="30" customFormat="1" ht="17.25" customHeight="1">
      <c r="C286" s="84"/>
      <c r="D286" s="122"/>
      <c r="E286" s="117"/>
      <c r="F286" s="117"/>
      <c r="G286" s="117"/>
      <c r="H286" s="73" t="s">
        <v>113</v>
      </c>
      <c r="I286" s="33">
        <f>I293+I300+I307+I314</f>
        <v>6700</v>
      </c>
      <c r="J286" s="33">
        <f t="shared" ref="J286:M286" si="97">J293+J300+J307+J314</f>
        <v>6700</v>
      </c>
      <c r="K286" s="33">
        <f t="shared" si="97"/>
        <v>4650</v>
      </c>
      <c r="L286" s="33">
        <f t="shared" si="97"/>
        <v>3150</v>
      </c>
      <c r="M286" s="33">
        <f t="shared" si="97"/>
        <v>3150</v>
      </c>
      <c r="N286" s="16">
        <f>M286/I286*100</f>
        <v>47.014925373134332</v>
      </c>
      <c r="O286" s="32">
        <f>L286/J286*100</f>
        <v>47.014925373134332</v>
      </c>
      <c r="P286" s="32">
        <f>L286/K286*100</f>
        <v>67.741935483870961</v>
      </c>
    </row>
    <row r="287" spans="3:16" s="30" customFormat="1" ht="16.5" customHeight="1">
      <c r="C287" s="84"/>
      <c r="D287" s="122"/>
      <c r="E287" s="117"/>
      <c r="F287" s="117"/>
      <c r="G287" s="117"/>
      <c r="H287" s="73" t="s">
        <v>22</v>
      </c>
      <c r="I287" s="33">
        <f t="shared" ref="I287:M289" si="98">I294+I301+I308</f>
        <v>0</v>
      </c>
      <c r="J287" s="33">
        <f t="shared" si="98"/>
        <v>0</v>
      </c>
      <c r="K287" s="33">
        <f t="shared" si="98"/>
        <v>0</v>
      </c>
      <c r="L287" s="33">
        <f t="shared" si="98"/>
        <v>0</v>
      </c>
      <c r="M287" s="33">
        <f t="shared" si="98"/>
        <v>0</v>
      </c>
      <c r="N287" s="33">
        <f t="shared" ref="N287" si="99">N294+N301+N308</f>
        <v>0</v>
      </c>
      <c r="O287" s="32">
        <v>0</v>
      </c>
      <c r="P287" s="32">
        <v>0</v>
      </c>
    </row>
    <row r="288" spans="3:16" s="30" customFormat="1" ht="17.25" customHeight="1">
      <c r="C288" s="84"/>
      <c r="D288" s="122"/>
      <c r="E288" s="117"/>
      <c r="F288" s="117"/>
      <c r="G288" s="117"/>
      <c r="H288" s="73" t="s">
        <v>249</v>
      </c>
      <c r="I288" s="33">
        <f t="shared" si="98"/>
        <v>0</v>
      </c>
      <c r="J288" s="33">
        <f t="shared" si="98"/>
        <v>0</v>
      </c>
      <c r="K288" s="33">
        <f t="shared" si="98"/>
        <v>0</v>
      </c>
      <c r="L288" s="33">
        <f t="shared" si="98"/>
        <v>0</v>
      </c>
      <c r="M288" s="33">
        <f t="shared" si="98"/>
        <v>0</v>
      </c>
      <c r="N288" s="33">
        <f t="shared" ref="N288" si="100">N295+N302+N309</f>
        <v>0</v>
      </c>
      <c r="O288" s="32">
        <v>0</v>
      </c>
      <c r="P288" s="32">
        <v>0</v>
      </c>
    </row>
    <row r="289" spans="3:16" s="38" customFormat="1" ht="18.75" customHeight="1">
      <c r="C289" s="84"/>
      <c r="D289" s="122"/>
      <c r="E289" s="117"/>
      <c r="F289" s="117"/>
      <c r="G289" s="117"/>
      <c r="H289" s="73" t="s">
        <v>23</v>
      </c>
      <c r="I289" s="33">
        <f t="shared" si="98"/>
        <v>0</v>
      </c>
      <c r="J289" s="33">
        <f t="shared" si="98"/>
        <v>0</v>
      </c>
      <c r="K289" s="33">
        <f t="shared" si="98"/>
        <v>0</v>
      </c>
      <c r="L289" s="33">
        <f t="shared" si="98"/>
        <v>0</v>
      </c>
      <c r="M289" s="33">
        <f t="shared" si="98"/>
        <v>0</v>
      </c>
      <c r="N289" s="33">
        <f t="shared" ref="N289" si="101">N296+N303+N310</f>
        <v>0</v>
      </c>
      <c r="O289" s="32">
        <v>0</v>
      </c>
      <c r="P289" s="32">
        <v>0</v>
      </c>
    </row>
    <row r="290" spans="3:16" s="30" customFormat="1" ht="18.75" customHeight="1">
      <c r="C290" s="84"/>
      <c r="D290" s="122"/>
      <c r="E290" s="117"/>
      <c r="F290" s="117"/>
      <c r="G290" s="117"/>
      <c r="H290" s="73" t="s">
        <v>250</v>
      </c>
      <c r="I290" s="33"/>
      <c r="J290" s="33" t="s">
        <v>247</v>
      </c>
      <c r="K290" s="33" t="s">
        <v>247</v>
      </c>
      <c r="L290" s="33" t="s">
        <v>247</v>
      </c>
      <c r="M290" s="31">
        <v>0</v>
      </c>
      <c r="N290" s="31">
        <v>0</v>
      </c>
      <c r="O290" s="32" t="s">
        <v>247</v>
      </c>
      <c r="P290" s="32" t="s">
        <v>247</v>
      </c>
    </row>
    <row r="291" spans="3:16" s="30" customFormat="1" ht="18" customHeight="1">
      <c r="C291" s="85"/>
      <c r="D291" s="122"/>
      <c r="E291" s="118"/>
      <c r="F291" s="118"/>
      <c r="G291" s="118"/>
      <c r="H291" s="73" t="s">
        <v>252</v>
      </c>
      <c r="I291" s="33"/>
      <c r="J291" s="33" t="s">
        <v>247</v>
      </c>
      <c r="K291" s="33" t="s">
        <v>247</v>
      </c>
      <c r="L291" s="33" t="s">
        <v>247</v>
      </c>
      <c r="M291" s="31">
        <v>0</v>
      </c>
      <c r="N291" s="31">
        <v>0</v>
      </c>
      <c r="O291" s="32" t="s">
        <v>247</v>
      </c>
      <c r="P291" s="32" t="s">
        <v>247</v>
      </c>
    </row>
    <row r="292" spans="3:16" s="30" customFormat="1" ht="15" customHeight="1">
      <c r="C292" s="198" t="s">
        <v>294</v>
      </c>
      <c r="D292" s="122" t="s">
        <v>551</v>
      </c>
      <c r="E292" s="87" t="s">
        <v>552</v>
      </c>
      <c r="F292" s="87" t="s">
        <v>341</v>
      </c>
      <c r="G292" s="87" t="s">
        <v>342</v>
      </c>
      <c r="H292" s="73" t="s">
        <v>112</v>
      </c>
      <c r="I292" s="31">
        <f>I293+I295+I297+I298</f>
        <v>2000</v>
      </c>
      <c r="J292" s="31">
        <f>J293+J295</f>
        <v>2000</v>
      </c>
      <c r="K292" s="31">
        <f>K293+K295</f>
        <v>800</v>
      </c>
      <c r="L292" s="31">
        <f>L293+L295</f>
        <v>800</v>
      </c>
      <c r="M292" s="31">
        <f t="shared" ref="M292" si="102">M293+M295+M297+M298</f>
        <v>800</v>
      </c>
      <c r="N292" s="16">
        <f>M292/I292*100</f>
        <v>40</v>
      </c>
      <c r="O292" s="16">
        <f>L292/J292*100</f>
        <v>40</v>
      </c>
      <c r="P292" s="16">
        <f>L292/K292*100</f>
        <v>100</v>
      </c>
    </row>
    <row r="293" spans="3:16" s="30" customFormat="1">
      <c r="C293" s="199"/>
      <c r="D293" s="122"/>
      <c r="E293" s="90"/>
      <c r="F293" s="90"/>
      <c r="G293" s="90"/>
      <c r="H293" s="73" t="s">
        <v>113</v>
      </c>
      <c r="I293" s="33">
        <v>2000</v>
      </c>
      <c r="J293" s="33">
        <v>2000</v>
      </c>
      <c r="K293" s="33">
        <v>800</v>
      </c>
      <c r="L293" s="31">
        <v>800</v>
      </c>
      <c r="M293" s="31">
        <v>800</v>
      </c>
      <c r="N293" s="16">
        <f>M293/I293*100</f>
        <v>40</v>
      </c>
      <c r="O293" s="32">
        <f>L293/J293*100</f>
        <v>40</v>
      </c>
      <c r="P293" s="32">
        <f>L293/K293*100</f>
        <v>100</v>
      </c>
    </row>
    <row r="294" spans="3:16" s="30" customFormat="1" ht="30">
      <c r="C294" s="199"/>
      <c r="D294" s="122"/>
      <c r="E294" s="90"/>
      <c r="F294" s="90"/>
      <c r="G294" s="90"/>
      <c r="H294" s="73" t="s">
        <v>22</v>
      </c>
      <c r="I294" s="34">
        <v>0</v>
      </c>
      <c r="J294" s="34">
        <v>0</v>
      </c>
      <c r="K294" s="34">
        <v>0</v>
      </c>
      <c r="L294" s="31">
        <v>0</v>
      </c>
      <c r="M294" s="31">
        <v>0</v>
      </c>
      <c r="N294" s="32">
        <v>0</v>
      </c>
      <c r="O294" s="32">
        <v>0</v>
      </c>
      <c r="P294" s="32">
        <v>0</v>
      </c>
    </row>
    <row r="295" spans="3:16" s="30" customFormat="1" ht="18.75" customHeight="1">
      <c r="C295" s="199"/>
      <c r="D295" s="122"/>
      <c r="E295" s="90"/>
      <c r="F295" s="90"/>
      <c r="G295" s="90"/>
      <c r="H295" s="73" t="s">
        <v>249</v>
      </c>
      <c r="I295" s="34">
        <v>0</v>
      </c>
      <c r="J295" s="34">
        <v>0</v>
      </c>
      <c r="K295" s="34">
        <v>0</v>
      </c>
      <c r="L295" s="31">
        <v>0</v>
      </c>
      <c r="M295" s="31">
        <v>0</v>
      </c>
      <c r="N295" s="32">
        <v>0</v>
      </c>
      <c r="O295" s="32">
        <v>0</v>
      </c>
      <c r="P295" s="32">
        <v>0</v>
      </c>
    </row>
    <row r="296" spans="3:16" s="38" customFormat="1" ht="18.75" customHeight="1">
      <c r="C296" s="199"/>
      <c r="D296" s="122"/>
      <c r="E296" s="90"/>
      <c r="F296" s="90"/>
      <c r="G296" s="90"/>
      <c r="H296" s="73" t="s">
        <v>23</v>
      </c>
      <c r="I296" s="34">
        <v>0</v>
      </c>
      <c r="J296" s="34">
        <v>0</v>
      </c>
      <c r="K296" s="34">
        <v>0</v>
      </c>
      <c r="L296" s="31">
        <v>0</v>
      </c>
      <c r="M296" s="31">
        <v>0</v>
      </c>
      <c r="N296" s="32">
        <v>0</v>
      </c>
      <c r="O296" s="32">
        <v>0</v>
      </c>
      <c r="P296" s="32">
        <v>0</v>
      </c>
    </row>
    <row r="297" spans="3:16" s="30" customFormat="1" ht="16.5" customHeight="1">
      <c r="C297" s="199"/>
      <c r="D297" s="122"/>
      <c r="E297" s="90"/>
      <c r="F297" s="90"/>
      <c r="G297" s="90"/>
      <c r="H297" s="73" t="s">
        <v>250</v>
      </c>
      <c r="I297" s="33"/>
      <c r="J297" s="33" t="s">
        <v>247</v>
      </c>
      <c r="K297" s="33" t="s">
        <v>247</v>
      </c>
      <c r="L297" s="33" t="s">
        <v>247</v>
      </c>
      <c r="M297" s="31">
        <v>0</v>
      </c>
      <c r="N297" s="32">
        <v>0</v>
      </c>
      <c r="O297" s="32" t="s">
        <v>247</v>
      </c>
      <c r="P297" s="32" t="s">
        <v>247</v>
      </c>
    </row>
    <row r="298" spans="3:16" s="30" customFormat="1">
      <c r="C298" s="200"/>
      <c r="D298" s="122"/>
      <c r="E298" s="91"/>
      <c r="F298" s="91"/>
      <c r="G298" s="91"/>
      <c r="H298" s="73" t="s">
        <v>252</v>
      </c>
      <c r="I298" s="33"/>
      <c r="J298" s="33" t="s">
        <v>247</v>
      </c>
      <c r="K298" s="33" t="s">
        <v>247</v>
      </c>
      <c r="L298" s="33" t="s">
        <v>247</v>
      </c>
      <c r="M298" s="31">
        <v>0</v>
      </c>
      <c r="N298" s="32">
        <v>0</v>
      </c>
      <c r="O298" s="32" t="s">
        <v>247</v>
      </c>
      <c r="P298" s="32" t="s">
        <v>247</v>
      </c>
    </row>
    <row r="299" spans="3:16" s="30" customFormat="1" ht="15.75" customHeight="1">
      <c r="C299" s="119" t="s">
        <v>295</v>
      </c>
      <c r="D299" s="86" t="s">
        <v>553</v>
      </c>
      <c r="E299" s="87" t="s">
        <v>554</v>
      </c>
      <c r="F299" s="87" t="s">
        <v>343</v>
      </c>
      <c r="G299" s="87" t="s">
        <v>343</v>
      </c>
      <c r="H299" s="73" t="s">
        <v>112</v>
      </c>
      <c r="I299" s="31">
        <f>I300+I302+I304+I305</f>
        <v>2700</v>
      </c>
      <c r="J299" s="31">
        <f>J300+J302</f>
        <v>1700</v>
      </c>
      <c r="K299" s="31">
        <f>K300+K302</f>
        <v>1350</v>
      </c>
      <c r="L299" s="31">
        <f>L300+L302</f>
        <v>1350</v>
      </c>
      <c r="M299" s="31">
        <f t="shared" ref="M299" si="103">M300+M302+M304+M305</f>
        <v>1350</v>
      </c>
      <c r="N299" s="16">
        <f>M299/I299*100</f>
        <v>50</v>
      </c>
      <c r="O299" s="16">
        <f>L299/J299*100</f>
        <v>79.411764705882348</v>
      </c>
      <c r="P299" s="16">
        <f>L299/K299*100</f>
        <v>100</v>
      </c>
    </row>
    <row r="300" spans="3:16" s="30" customFormat="1">
      <c r="C300" s="120"/>
      <c r="D300" s="86"/>
      <c r="E300" s="90"/>
      <c r="F300" s="90"/>
      <c r="G300" s="90"/>
      <c r="H300" s="73" t="s">
        <v>113</v>
      </c>
      <c r="I300" s="33">
        <v>2700</v>
      </c>
      <c r="J300" s="33">
        <v>1700</v>
      </c>
      <c r="K300" s="33">
        <v>1350</v>
      </c>
      <c r="L300" s="31">
        <v>1350</v>
      </c>
      <c r="M300" s="31">
        <v>1350</v>
      </c>
      <c r="N300" s="16">
        <f>M300/I300*100</f>
        <v>50</v>
      </c>
      <c r="O300" s="32">
        <f>L300/J300*100</f>
        <v>79.411764705882348</v>
      </c>
      <c r="P300" s="32">
        <f>L300/K300*100</f>
        <v>100</v>
      </c>
    </row>
    <row r="301" spans="3:16" s="30" customFormat="1" ht="30">
      <c r="C301" s="120"/>
      <c r="D301" s="86"/>
      <c r="E301" s="90"/>
      <c r="F301" s="90"/>
      <c r="G301" s="90"/>
      <c r="H301" s="73" t="s">
        <v>22</v>
      </c>
      <c r="I301" s="34">
        <v>0</v>
      </c>
      <c r="J301" s="34">
        <v>0</v>
      </c>
      <c r="K301" s="34">
        <v>0</v>
      </c>
      <c r="L301" s="31">
        <v>0</v>
      </c>
      <c r="M301" s="31">
        <v>0</v>
      </c>
      <c r="N301" s="32">
        <v>0</v>
      </c>
      <c r="O301" s="32">
        <v>0</v>
      </c>
      <c r="P301" s="32">
        <v>0</v>
      </c>
    </row>
    <row r="302" spans="3:16" s="30" customFormat="1">
      <c r="C302" s="120"/>
      <c r="D302" s="86"/>
      <c r="E302" s="90"/>
      <c r="F302" s="90"/>
      <c r="G302" s="90"/>
      <c r="H302" s="73" t="s">
        <v>249</v>
      </c>
      <c r="I302" s="34">
        <v>0</v>
      </c>
      <c r="J302" s="34">
        <v>0</v>
      </c>
      <c r="K302" s="34">
        <v>0</v>
      </c>
      <c r="L302" s="31">
        <v>0</v>
      </c>
      <c r="M302" s="31">
        <v>0</v>
      </c>
      <c r="N302" s="32">
        <v>0</v>
      </c>
      <c r="O302" s="32">
        <v>0</v>
      </c>
      <c r="P302" s="32">
        <v>0</v>
      </c>
    </row>
    <row r="303" spans="3:16" s="38" customFormat="1" ht="32.25" customHeight="1">
      <c r="C303" s="120"/>
      <c r="D303" s="86"/>
      <c r="E303" s="90"/>
      <c r="F303" s="90"/>
      <c r="G303" s="90"/>
      <c r="H303" s="73" t="s">
        <v>23</v>
      </c>
      <c r="I303" s="34">
        <v>0</v>
      </c>
      <c r="J303" s="34">
        <v>0</v>
      </c>
      <c r="K303" s="34">
        <v>0</v>
      </c>
      <c r="L303" s="31">
        <v>0</v>
      </c>
      <c r="M303" s="31">
        <v>0</v>
      </c>
      <c r="N303" s="32">
        <v>0</v>
      </c>
      <c r="O303" s="32">
        <v>0</v>
      </c>
      <c r="P303" s="32">
        <v>0</v>
      </c>
    </row>
    <row r="304" spans="3:16" s="30" customFormat="1" ht="18.75" customHeight="1">
      <c r="C304" s="120"/>
      <c r="D304" s="86"/>
      <c r="E304" s="90"/>
      <c r="F304" s="90"/>
      <c r="G304" s="90"/>
      <c r="H304" s="73" t="s">
        <v>250</v>
      </c>
      <c r="I304" s="33"/>
      <c r="J304" s="33" t="s">
        <v>247</v>
      </c>
      <c r="K304" s="33" t="s">
        <v>247</v>
      </c>
      <c r="L304" s="33" t="s">
        <v>247</v>
      </c>
      <c r="M304" s="31">
        <v>0</v>
      </c>
      <c r="N304" s="32">
        <v>0</v>
      </c>
      <c r="O304" s="32" t="s">
        <v>247</v>
      </c>
      <c r="P304" s="32" t="s">
        <v>247</v>
      </c>
    </row>
    <row r="305" spans="1:16" s="30" customFormat="1" ht="17.25" customHeight="1">
      <c r="A305" s="30" t="s">
        <v>344</v>
      </c>
      <c r="C305" s="121"/>
      <c r="D305" s="86"/>
      <c r="E305" s="91"/>
      <c r="F305" s="91"/>
      <c r="G305" s="91"/>
      <c r="H305" s="73" t="s">
        <v>252</v>
      </c>
      <c r="I305" s="33"/>
      <c r="J305" s="33" t="s">
        <v>247</v>
      </c>
      <c r="K305" s="33" t="s">
        <v>247</v>
      </c>
      <c r="L305" s="33" t="s">
        <v>247</v>
      </c>
      <c r="M305" s="31">
        <v>0</v>
      </c>
      <c r="N305" s="32">
        <v>0</v>
      </c>
      <c r="O305" s="32" t="s">
        <v>247</v>
      </c>
      <c r="P305" s="32" t="s">
        <v>247</v>
      </c>
    </row>
    <row r="306" spans="1:16" s="30" customFormat="1" ht="15" customHeight="1">
      <c r="C306" s="119" t="s">
        <v>296</v>
      </c>
      <c r="D306" s="86" t="s">
        <v>555</v>
      </c>
      <c r="E306" s="87" t="s">
        <v>556</v>
      </c>
      <c r="F306" s="87" t="s">
        <v>345</v>
      </c>
      <c r="G306" s="87" t="s">
        <v>346</v>
      </c>
      <c r="H306" s="73" t="s">
        <v>112</v>
      </c>
      <c r="I306" s="31">
        <f>I307+I309+I311+I312</f>
        <v>2000</v>
      </c>
      <c r="J306" s="31">
        <f>J307+J309</f>
        <v>1500</v>
      </c>
      <c r="K306" s="31">
        <f>K307+K309</f>
        <v>1000</v>
      </c>
      <c r="L306" s="31">
        <f>L307+L309</f>
        <v>1000</v>
      </c>
      <c r="M306" s="31">
        <f t="shared" ref="M306" si="104">M307+M309+M311+M312</f>
        <v>1000</v>
      </c>
      <c r="N306" s="16">
        <f>M306/I306*100</f>
        <v>50</v>
      </c>
      <c r="O306" s="16">
        <f>L306/J306*100</f>
        <v>66.666666666666657</v>
      </c>
      <c r="P306" s="16">
        <f>L306/K306*100</f>
        <v>100</v>
      </c>
    </row>
    <row r="307" spans="1:16" s="30" customFormat="1">
      <c r="C307" s="120"/>
      <c r="D307" s="86"/>
      <c r="E307" s="90"/>
      <c r="F307" s="90"/>
      <c r="G307" s="90"/>
      <c r="H307" s="73" t="s">
        <v>113</v>
      </c>
      <c r="I307" s="33">
        <v>2000</v>
      </c>
      <c r="J307" s="33">
        <v>1500</v>
      </c>
      <c r="K307" s="33">
        <v>1000</v>
      </c>
      <c r="L307" s="31">
        <v>1000</v>
      </c>
      <c r="M307" s="31">
        <v>1000</v>
      </c>
      <c r="N307" s="16">
        <f>M307/I307*100</f>
        <v>50</v>
      </c>
      <c r="O307" s="32">
        <f>L307/J307*100</f>
        <v>66.666666666666657</v>
      </c>
      <c r="P307" s="32">
        <f>L307/K307*100</f>
        <v>100</v>
      </c>
    </row>
    <row r="308" spans="1:16" s="30" customFormat="1" ht="30">
      <c r="C308" s="120"/>
      <c r="D308" s="86"/>
      <c r="E308" s="90"/>
      <c r="F308" s="90"/>
      <c r="G308" s="90"/>
      <c r="H308" s="73" t="s">
        <v>22</v>
      </c>
      <c r="I308" s="34">
        <v>0</v>
      </c>
      <c r="J308" s="34">
        <v>0</v>
      </c>
      <c r="K308" s="34">
        <v>0</v>
      </c>
      <c r="L308" s="31">
        <v>0</v>
      </c>
      <c r="M308" s="31">
        <v>0</v>
      </c>
      <c r="N308" s="32">
        <v>0</v>
      </c>
      <c r="O308" s="32">
        <v>0</v>
      </c>
      <c r="P308" s="32">
        <v>0</v>
      </c>
    </row>
    <row r="309" spans="1:16" s="30" customFormat="1">
      <c r="C309" s="120"/>
      <c r="D309" s="86"/>
      <c r="E309" s="90"/>
      <c r="F309" s="90"/>
      <c r="G309" s="90"/>
      <c r="H309" s="73" t="s">
        <v>249</v>
      </c>
      <c r="I309" s="34">
        <v>0</v>
      </c>
      <c r="J309" s="34">
        <v>0</v>
      </c>
      <c r="K309" s="34">
        <v>0</v>
      </c>
      <c r="L309" s="31">
        <v>0</v>
      </c>
      <c r="M309" s="31">
        <v>0</v>
      </c>
      <c r="N309" s="32">
        <v>0</v>
      </c>
      <c r="O309" s="32">
        <v>0</v>
      </c>
      <c r="P309" s="32">
        <v>0</v>
      </c>
    </row>
    <row r="310" spans="1:16" s="38" customFormat="1" ht="18.75" customHeight="1">
      <c r="C310" s="120"/>
      <c r="D310" s="86"/>
      <c r="E310" s="90"/>
      <c r="F310" s="90"/>
      <c r="G310" s="90"/>
      <c r="H310" s="73" t="s">
        <v>23</v>
      </c>
      <c r="I310" s="34">
        <v>0</v>
      </c>
      <c r="J310" s="34">
        <v>0</v>
      </c>
      <c r="K310" s="34">
        <v>0</v>
      </c>
      <c r="L310" s="31">
        <v>0</v>
      </c>
      <c r="M310" s="31">
        <v>0</v>
      </c>
      <c r="N310" s="32">
        <v>0</v>
      </c>
      <c r="O310" s="32">
        <v>0</v>
      </c>
      <c r="P310" s="32">
        <v>0</v>
      </c>
    </row>
    <row r="311" spans="1:16" s="30" customFormat="1" ht="27.75" customHeight="1">
      <c r="C311" s="120"/>
      <c r="D311" s="86"/>
      <c r="E311" s="90"/>
      <c r="F311" s="90"/>
      <c r="G311" s="90"/>
      <c r="H311" s="73" t="s">
        <v>250</v>
      </c>
      <c r="I311" s="33"/>
      <c r="J311" s="33" t="s">
        <v>247</v>
      </c>
      <c r="K311" s="33" t="s">
        <v>247</v>
      </c>
      <c r="L311" s="33" t="s">
        <v>247</v>
      </c>
      <c r="M311" s="31">
        <v>0</v>
      </c>
      <c r="N311" s="32">
        <v>0</v>
      </c>
      <c r="O311" s="32" t="s">
        <v>247</v>
      </c>
      <c r="P311" s="32" t="s">
        <v>247</v>
      </c>
    </row>
    <row r="312" spans="1:16" s="30" customFormat="1">
      <c r="A312" s="30" t="s">
        <v>344</v>
      </c>
      <c r="C312" s="121"/>
      <c r="D312" s="86"/>
      <c r="E312" s="91"/>
      <c r="F312" s="91"/>
      <c r="G312" s="91"/>
      <c r="H312" s="73" t="s">
        <v>252</v>
      </c>
      <c r="I312" s="33"/>
      <c r="J312" s="33" t="s">
        <v>247</v>
      </c>
      <c r="K312" s="33" t="s">
        <v>247</v>
      </c>
      <c r="L312" s="33" t="s">
        <v>247</v>
      </c>
      <c r="M312" s="31">
        <v>0</v>
      </c>
      <c r="N312" s="32">
        <v>0</v>
      </c>
      <c r="O312" s="32" t="s">
        <v>247</v>
      </c>
      <c r="P312" s="32" t="s">
        <v>247</v>
      </c>
    </row>
    <row r="313" spans="1:16" s="30" customFormat="1" ht="15" customHeight="1">
      <c r="C313" s="119" t="s">
        <v>296</v>
      </c>
      <c r="D313" s="86" t="s">
        <v>738</v>
      </c>
      <c r="E313" s="87" t="s">
        <v>556</v>
      </c>
      <c r="F313" s="87" t="s">
        <v>345</v>
      </c>
      <c r="G313" s="87" t="s">
        <v>346</v>
      </c>
      <c r="H313" s="73" t="s">
        <v>112</v>
      </c>
      <c r="I313" s="31">
        <f>I314+I316+I318+I319</f>
        <v>0</v>
      </c>
      <c r="J313" s="31">
        <f>J314+J316</f>
        <v>1500</v>
      </c>
      <c r="K313" s="31">
        <f>K314+K316</f>
        <v>1500</v>
      </c>
      <c r="L313" s="31">
        <f>L314+L316</f>
        <v>0</v>
      </c>
      <c r="M313" s="31">
        <f t="shared" ref="M313" si="105">M314+M316+M318+M319</f>
        <v>0</v>
      </c>
      <c r="N313" s="16" t="s">
        <v>739</v>
      </c>
      <c r="O313" s="16">
        <f>L313/J313*100</f>
        <v>0</v>
      </c>
      <c r="P313" s="16">
        <f>L313/K313*100</f>
        <v>0</v>
      </c>
    </row>
    <row r="314" spans="1:16" s="30" customFormat="1">
      <c r="C314" s="120"/>
      <c r="D314" s="86"/>
      <c r="E314" s="90"/>
      <c r="F314" s="90"/>
      <c r="G314" s="90"/>
      <c r="H314" s="73" t="s">
        <v>113</v>
      </c>
      <c r="I314" s="33"/>
      <c r="J314" s="33">
        <v>1500</v>
      </c>
      <c r="K314" s="33">
        <v>1500</v>
      </c>
      <c r="L314" s="31">
        <v>0</v>
      </c>
      <c r="M314" s="31">
        <v>0</v>
      </c>
      <c r="N314" s="16" t="s">
        <v>739</v>
      </c>
      <c r="O314" s="32">
        <f>L314/J314*100</f>
        <v>0</v>
      </c>
      <c r="P314" s="32">
        <f>L314/K314*100</f>
        <v>0</v>
      </c>
    </row>
    <row r="315" spans="1:16" s="30" customFormat="1" ht="30">
      <c r="C315" s="120"/>
      <c r="D315" s="86"/>
      <c r="E315" s="90"/>
      <c r="F315" s="90"/>
      <c r="G315" s="90"/>
      <c r="H315" s="73" t="s">
        <v>22</v>
      </c>
      <c r="I315" s="34">
        <v>0</v>
      </c>
      <c r="J315" s="34">
        <v>0</v>
      </c>
      <c r="K315" s="34">
        <v>0</v>
      </c>
      <c r="L315" s="31">
        <v>0</v>
      </c>
      <c r="M315" s="31">
        <v>0</v>
      </c>
      <c r="N315" s="32">
        <v>0</v>
      </c>
      <c r="O315" s="32">
        <v>0</v>
      </c>
      <c r="P315" s="32">
        <v>0</v>
      </c>
    </row>
    <row r="316" spans="1:16" s="30" customFormat="1">
      <c r="C316" s="120"/>
      <c r="D316" s="86"/>
      <c r="E316" s="90"/>
      <c r="F316" s="90"/>
      <c r="G316" s="90"/>
      <c r="H316" s="73" t="s">
        <v>249</v>
      </c>
      <c r="I316" s="34">
        <v>0</v>
      </c>
      <c r="J316" s="34">
        <v>0</v>
      </c>
      <c r="K316" s="34">
        <v>0</v>
      </c>
      <c r="L316" s="31">
        <v>0</v>
      </c>
      <c r="M316" s="31">
        <v>0</v>
      </c>
      <c r="N316" s="32">
        <v>0</v>
      </c>
      <c r="O316" s="32">
        <v>0</v>
      </c>
      <c r="P316" s="32">
        <v>0</v>
      </c>
    </row>
    <row r="317" spans="1:16" s="38" customFormat="1" ht="18.75" customHeight="1">
      <c r="C317" s="120"/>
      <c r="D317" s="86"/>
      <c r="E317" s="90"/>
      <c r="F317" s="90"/>
      <c r="G317" s="90"/>
      <c r="H317" s="73" t="s">
        <v>23</v>
      </c>
      <c r="I317" s="34">
        <v>0</v>
      </c>
      <c r="J317" s="34">
        <v>0</v>
      </c>
      <c r="K317" s="34">
        <v>0</v>
      </c>
      <c r="L317" s="31">
        <v>0</v>
      </c>
      <c r="M317" s="31">
        <v>0</v>
      </c>
      <c r="N317" s="32">
        <v>0</v>
      </c>
      <c r="O317" s="32">
        <v>0</v>
      </c>
      <c r="P317" s="32">
        <v>0</v>
      </c>
    </row>
    <row r="318" spans="1:16" s="30" customFormat="1" ht="27.75" customHeight="1">
      <c r="C318" s="120"/>
      <c r="D318" s="86"/>
      <c r="E318" s="90"/>
      <c r="F318" s="90"/>
      <c r="G318" s="90"/>
      <c r="H318" s="73" t="s">
        <v>250</v>
      </c>
      <c r="I318" s="33"/>
      <c r="J318" s="33" t="s">
        <v>247</v>
      </c>
      <c r="K318" s="33" t="s">
        <v>247</v>
      </c>
      <c r="L318" s="33" t="s">
        <v>247</v>
      </c>
      <c r="M318" s="31">
        <v>0</v>
      </c>
      <c r="N318" s="32">
        <v>0</v>
      </c>
      <c r="O318" s="32" t="s">
        <v>247</v>
      </c>
      <c r="P318" s="32" t="s">
        <v>247</v>
      </c>
    </row>
    <row r="319" spans="1:16" s="30" customFormat="1">
      <c r="A319" s="30" t="s">
        <v>344</v>
      </c>
      <c r="C319" s="121"/>
      <c r="D319" s="86"/>
      <c r="E319" s="91"/>
      <c r="F319" s="91"/>
      <c r="G319" s="91"/>
      <c r="H319" s="73" t="s">
        <v>252</v>
      </c>
      <c r="I319" s="33"/>
      <c r="J319" s="33" t="s">
        <v>247</v>
      </c>
      <c r="K319" s="33" t="s">
        <v>247</v>
      </c>
      <c r="L319" s="33" t="s">
        <v>247</v>
      </c>
      <c r="M319" s="31">
        <v>0</v>
      </c>
      <c r="N319" s="32">
        <v>0</v>
      </c>
      <c r="O319" s="32" t="s">
        <v>247</v>
      </c>
      <c r="P319" s="32" t="s">
        <v>247</v>
      </c>
    </row>
    <row r="320" spans="1:16" s="30" customFormat="1" ht="15" customHeight="1">
      <c r="C320" s="119" t="s">
        <v>297</v>
      </c>
      <c r="D320" s="126" t="s">
        <v>253</v>
      </c>
      <c r="E320" s="116" t="s">
        <v>2</v>
      </c>
      <c r="F320" s="87" t="s">
        <v>347</v>
      </c>
      <c r="G320" s="87" t="s">
        <v>348</v>
      </c>
      <c r="H320" s="73" t="s">
        <v>112</v>
      </c>
      <c r="I320" s="31">
        <f>I321+I323+I325+I326</f>
        <v>11750</v>
      </c>
      <c r="J320" s="31">
        <f>J321+J323</f>
        <v>11750</v>
      </c>
      <c r="K320" s="31">
        <f>K321+K323</f>
        <v>5575</v>
      </c>
      <c r="L320" s="31">
        <f>L321+L323</f>
        <v>3627.7</v>
      </c>
      <c r="M320" s="31">
        <f t="shared" ref="M320" si="106">M321+M323+M325+M326</f>
        <v>3627.7</v>
      </c>
      <c r="N320" s="16">
        <f>M320/I320*100</f>
        <v>30.87404255319149</v>
      </c>
      <c r="O320" s="16">
        <f>L320/J320*100</f>
        <v>30.87404255319149</v>
      </c>
      <c r="P320" s="16">
        <f>L320/K320*100</f>
        <v>65.070852017937213</v>
      </c>
    </row>
    <row r="321" spans="3:16" s="30" customFormat="1">
      <c r="C321" s="120"/>
      <c r="D321" s="126"/>
      <c r="E321" s="117"/>
      <c r="F321" s="90"/>
      <c r="G321" s="90"/>
      <c r="H321" s="73" t="s">
        <v>113</v>
      </c>
      <c r="I321" s="33">
        <f>I328+I335+I342+I349+I356+I363+I370+I377+I384+I391</f>
        <v>11750</v>
      </c>
      <c r="J321" s="33">
        <f t="shared" ref="J321:M321" si="107">J328+J335+J342+J349+J356+J363+J370+J377+J384+J391</f>
        <v>11750</v>
      </c>
      <c r="K321" s="33">
        <f t="shared" si="107"/>
        <v>5575</v>
      </c>
      <c r="L321" s="33">
        <f t="shared" si="107"/>
        <v>3627.7</v>
      </c>
      <c r="M321" s="33">
        <f t="shared" si="107"/>
        <v>3627.7</v>
      </c>
      <c r="N321" s="32">
        <f>L321/I321*100</f>
        <v>30.87404255319149</v>
      </c>
      <c r="O321" s="32">
        <f>L321/J321*100</f>
        <v>30.87404255319149</v>
      </c>
      <c r="P321" s="32">
        <f>L321/K321*100</f>
        <v>65.070852017937213</v>
      </c>
    </row>
    <row r="322" spans="3:16" s="30" customFormat="1" ht="30">
      <c r="C322" s="120"/>
      <c r="D322" s="126"/>
      <c r="E322" s="117"/>
      <c r="F322" s="90"/>
      <c r="G322" s="90"/>
      <c r="H322" s="73" t="s">
        <v>22</v>
      </c>
      <c r="I322" s="33">
        <f t="shared" ref="I322:M322" si="108">I329+I336+I343+I350+I357+I364+I371+I378+I385+I392</f>
        <v>0</v>
      </c>
      <c r="J322" s="33">
        <f t="shared" si="108"/>
        <v>0</v>
      </c>
      <c r="K322" s="33">
        <f t="shared" si="108"/>
        <v>0</v>
      </c>
      <c r="L322" s="33">
        <f t="shared" si="108"/>
        <v>0</v>
      </c>
      <c r="M322" s="33">
        <f t="shared" si="108"/>
        <v>0</v>
      </c>
      <c r="N322" s="32">
        <v>0</v>
      </c>
      <c r="O322" s="32">
        <v>0</v>
      </c>
      <c r="P322" s="32">
        <v>0</v>
      </c>
    </row>
    <row r="323" spans="3:16" s="30" customFormat="1">
      <c r="C323" s="120"/>
      <c r="D323" s="126"/>
      <c r="E323" s="117"/>
      <c r="F323" s="90"/>
      <c r="G323" s="90"/>
      <c r="H323" s="73" t="s">
        <v>249</v>
      </c>
      <c r="I323" s="33">
        <f t="shared" ref="I323:M323" si="109">I330+I337+I344+I351+I358+I365+I372+I379+I386+I393</f>
        <v>0</v>
      </c>
      <c r="J323" s="33">
        <f t="shared" si="109"/>
        <v>0</v>
      </c>
      <c r="K323" s="33">
        <f t="shared" si="109"/>
        <v>0</v>
      </c>
      <c r="L323" s="33">
        <f t="shared" si="109"/>
        <v>0</v>
      </c>
      <c r="M323" s="33">
        <f t="shared" si="109"/>
        <v>0</v>
      </c>
      <c r="N323" s="32">
        <v>0</v>
      </c>
      <c r="O323" s="32">
        <v>0</v>
      </c>
      <c r="P323" s="32">
        <v>0</v>
      </c>
    </row>
    <row r="324" spans="3:16" s="38" customFormat="1" ht="18.75" customHeight="1">
      <c r="C324" s="120"/>
      <c r="D324" s="126"/>
      <c r="E324" s="117"/>
      <c r="F324" s="90"/>
      <c r="G324" s="90"/>
      <c r="H324" s="73" t="s">
        <v>23</v>
      </c>
      <c r="I324" s="33">
        <f t="shared" ref="I324:M324" si="110">I331+I338+I345+I352+I359+I366+I373+I380+I387+I394</f>
        <v>0</v>
      </c>
      <c r="J324" s="33">
        <f t="shared" si="110"/>
        <v>0</v>
      </c>
      <c r="K324" s="33">
        <f t="shared" si="110"/>
        <v>0</v>
      </c>
      <c r="L324" s="33">
        <f t="shared" si="110"/>
        <v>0</v>
      </c>
      <c r="M324" s="33">
        <f t="shared" si="110"/>
        <v>0</v>
      </c>
      <c r="N324" s="32">
        <v>0</v>
      </c>
      <c r="O324" s="32">
        <v>0</v>
      </c>
      <c r="P324" s="32">
        <v>0</v>
      </c>
    </row>
    <row r="325" spans="3:16" s="30" customFormat="1" ht="18" customHeight="1">
      <c r="C325" s="120"/>
      <c r="D325" s="126"/>
      <c r="E325" s="117"/>
      <c r="F325" s="90"/>
      <c r="G325" s="90"/>
      <c r="H325" s="73" t="s">
        <v>250</v>
      </c>
      <c r="I325" s="33">
        <f t="shared" ref="I325:I326" si="111">I332+I339+I346+I353+I360+I367+I374+I381+I388+I395</f>
        <v>0</v>
      </c>
      <c r="J325" s="33" t="s">
        <v>247</v>
      </c>
      <c r="K325" s="33" t="s">
        <v>247</v>
      </c>
      <c r="L325" s="33" t="s">
        <v>247</v>
      </c>
      <c r="M325" s="31">
        <v>0</v>
      </c>
      <c r="N325" s="32">
        <v>0</v>
      </c>
      <c r="O325" s="32" t="s">
        <v>247</v>
      </c>
      <c r="P325" s="32" t="s">
        <v>247</v>
      </c>
    </row>
    <row r="326" spans="3:16" s="30" customFormat="1">
      <c r="C326" s="121"/>
      <c r="D326" s="126"/>
      <c r="E326" s="118"/>
      <c r="F326" s="91"/>
      <c r="G326" s="91"/>
      <c r="H326" s="73" t="s">
        <v>252</v>
      </c>
      <c r="I326" s="33">
        <f t="shared" si="111"/>
        <v>0</v>
      </c>
      <c r="J326" s="33" t="s">
        <v>247</v>
      </c>
      <c r="K326" s="33" t="s">
        <v>247</v>
      </c>
      <c r="L326" s="33" t="s">
        <v>247</v>
      </c>
      <c r="M326" s="31">
        <v>0</v>
      </c>
      <c r="N326" s="32">
        <v>0</v>
      </c>
      <c r="O326" s="32" t="s">
        <v>247</v>
      </c>
      <c r="P326" s="32" t="s">
        <v>247</v>
      </c>
    </row>
    <row r="327" spans="3:16" s="30" customFormat="1" ht="15" customHeight="1">
      <c r="C327" s="119" t="s">
        <v>298</v>
      </c>
      <c r="D327" s="122" t="s">
        <v>557</v>
      </c>
      <c r="E327" s="87" t="s">
        <v>299</v>
      </c>
      <c r="F327" s="87" t="s">
        <v>349</v>
      </c>
      <c r="G327" s="87" t="s">
        <v>349</v>
      </c>
      <c r="H327" s="73" t="s">
        <v>112</v>
      </c>
      <c r="I327" s="31">
        <f>I328+I330+I332+I333</f>
        <v>700</v>
      </c>
      <c r="J327" s="31">
        <f>J328+J330</f>
        <v>700</v>
      </c>
      <c r="K327" s="31">
        <f>K328+K330</f>
        <v>0</v>
      </c>
      <c r="L327" s="31">
        <f>L328+L330</f>
        <v>0</v>
      </c>
      <c r="M327" s="31">
        <f t="shared" ref="M327" si="112">M328+M330+M332+M333</f>
        <v>0</v>
      </c>
      <c r="N327" s="16">
        <f>M327/I327*100</f>
        <v>0</v>
      </c>
      <c r="O327" s="16">
        <f>L327/J327*100</f>
        <v>0</v>
      </c>
      <c r="P327" s="16" t="e">
        <f>L327/K327*100</f>
        <v>#DIV/0!</v>
      </c>
    </row>
    <row r="328" spans="3:16" s="30" customFormat="1">
      <c r="C328" s="120"/>
      <c r="D328" s="122"/>
      <c r="E328" s="90"/>
      <c r="F328" s="90"/>
      <c r="G328" s="90"/>
      <c r="H328" s="73" t="s">
        <v>113</v>
      </c>
      <c r="I328" s="33">
        <v>700</v>
      </c>
      <c r="J328" s="33">
        <v>700</v>
      </c>
      <c r="K328" s="33">
        <v>0</v>
      </c>
      <c r="L328" s="31">
        <v>0</v>
      </c>
      <c r="M328" s="31">
        <v>0</v>
      </c>
      <c r="N328" s="32">
        <f>L328/I328*100</f>
        <v>0</v>
      </c>
      <c r="O328" s="32">
        <f>L328/J328*100</f>
        <v>0</v>
      </c>
      <c r="P328" s="32" t="e">
        <f>L328/K328*100</f>
        <v>#DIV/0!</v>
      </c>
    </row>
    <row r="329" spans="3:16" s="30" customFormat="1" ht="30">
      <c r="C329" s="120"/>
      <c r="D329" s="122"/>
      <c r="E329" s="90"/>
      <c r="F329" s="90"/>
      <c r="G329" s="90"/>
      <c r="H329" s="73" t="s">
        <v>22</v>
      </c>
      <c r="I329" s="34">
        <v>0</v>
      </c>
      <c r="J329" s="34">
        <v>0</v>
      </c>
      <c r="K329" s="34">
        <v>0</v>
      </c>
      <c r="L329" s="31">
        <v>0</v>
      </c>
      <c r="M329" s="31">
        <v>0</v>
      </c>
      <c r="N329" s="32">
        <v>0</v>
      </c>
      <c r="O329" s="32">
        <v>0</v>
      </c>
      <c r="P329" s="32">
        <v>0</v>
      </c>
    </row>
    <row r="330" spans="3:16" s="30" customFormat="1">
      <c r="C330" s="120"/>
      <c r="D330" s="122"/>
      <c r="E330" s="90"/>
      <c r="F330" s="90"/>
      <c r="G330" s="90"/>
      <c r="H330" s="73" t="s">
        <v>249</v>
      </c>
      <c r="I330" s="34">
        <v>0</v>
      </c>
      <c r="J330" s="34">
        <v>0</v>
      </c>
      <c r="K330" s="34">
        <v>0</v>
      </c>
      <c r="L330" s="31">
        <v>0</v>
      </c>
      <c r="M330" s="31">
        <v>0</v>
      </c>
      <c r="N330" s="32">
        <v>0</v>
      </c>
      <c r="O330" s="32">
        <v>0</v>
      </c>
      <c r="P330" s="32">
        <v>0</v>
      </c>
    </row>
    <row r="331" spans="3:16" s="38" customFormat="1" ht="18.75" customHeight="1">
      <c r="C331" s="120"/>
      <c r="D331" s="122"/>
      <c r="E331" s="90"/>
      <c r="F331" s="90"/>
      <c r="G331" s="90"/>
      <c r="H331" s="73" t="s">
        <v>23</v>
      </c>
      <c r="I331" s="34">
        <v>0</v>
      </c>
      <c r="J331" s="34">
        <v>0</v>
      </c>
      <c r="K331" s="34">
        <v>0</v>
      </c>
      <c r="L331" s="31">
        <v>0</v>
      </c>
      <c r="M331" s="31">
        <v>0</v>
      </c>
      <c r="N331" s="32">
        <v>0</v>
      </c>
      <c r="O331" s="32">
        <v>0</v>
      </c>
      <c r="P331" s="32">
        <v>0</v>
      </c>
    </row>
    <row r="332" spans="3:16" s="30" customFormat="1" ht="18" customHeight="1">
      <c r="C332" s="120"/>
      <c r="D332" s="122"/>
      <c r="E332" s="90"/>
      <c r="F332" s="90"/>
      <c r="G332" s="90"/>
      <c r="H332" s="73" t="s">
        <v>250</v>
      </c>
      <c r="I332" s="33"/>
      <c r="J332" s="33" t="s">
        <v>247</v>
      </c>
      <c r="K332" s="33" t="s">
        <v>247</v>
      </c>
      <c r="L332" s="33" t="s">
        <v>247</v>
      </c>
      <c r="M332" s="31">
        <v>0</v>
      </c>
      <c r="N332" s="32">
        <v>0</v>
      </c>
      <c r="O332" s="32" t="s">
        <v>247</v>
      </c>
      <c r="P332" s="32" t="s">
        <v>247</v>
      </c>
    </row>
    <row r="333" spans="3:16" s="30" customFormat="1">
      <c r="C333" s="121"/>
      <c r="D333" s="122"/>
      <c r="E333" s="91"/>
      <c r="F333" s="91"/>
      <c r="G333" s="91"/>
      <c r="H333" s="73" t="s">
        <v>252</v>
      </c>
      <c r="I333" s="33"/>
      <c r="J333" s="33" t="s">
        <v>247</v>
      </c>
      <c r="K333" s="33" t="s">
        <v>247</v>
      </c>
      <c r="L333" s="33" t="s">
        <v>247</v>
      </c>
      <c r="M333" s="31">
        <v>0</v>
      </c>
      <c r="N333" s="32">
        <v>0</v>
      </c>
      <c r="O333" s="32" t="s">
        <v>247</v>
      </c>
      <c r="P333" s="32" t="s">
        <v>247</v>
      </c>
    </row>
    <row r="334" spans="3:16" s="30" customFormat="1" ht="15.75" customHeight="1">
      <c r="C334" s="119" t="s">
        <v>300</v>
      </c>
      <c r="D334" s="122" t="s">
        <v>558</v>
      </c>
      <c r="E334" s="87" t="s">
        <v>299</v>
      </c>
      <c r="F334" s="87" t="s">
        <v>350</v>
      </c>
      <c r="G334" s="87" t="s">
        <v>350</v>
      </c>
      <c r="H334" s="73" t="s">
        <v>112</v>
      </c>
      <c r="I334" s="31">
        <f>I335+I337+I339+I340</f>
        <v>300</v>
      </c>
      <c r="J334" s="31">
        <f>J335+J337</f>
        <v>300</v>
      </c>
      <c r="K334" s="31">
        <f>K335+K337</f>
        <v>0</v>
      </c>
      <c r="L334" s="31">
        <f>L335+L337</f>
        <v>0</v>
      </c>
      <c r="M334" s="31">
        <f t="shared" ref="M334" si="113">M335+M337+M339+M340</f>
        <v>0</v>
      </c>
      <c r="N334" s="16">
        <f>M334/I334*100</f>
        <v>0</v>
      </c>
      <c r="O334" s="16">
        <f>L334/J334*100</f>
        <v>0</v>
      </c>
      <c r="P334" s="16" t="e">
        <f>L334/K334*100</f>
        <v>#DIV/0!</v>
      </c>
    </row>
    <row r="335" spans="3:16" s="30" customFormat="1" ht="13.5" customHeight="1">
      <c r="C335" s="120"/>
      <c r="D335" s="122"/>
      <c r="E335" s="90"/>
      <c r="F335" s="90"/>
      <c r="G335" s="90"/>
      <c r="H335" s="73" t="s">
        <v>113</v>
      </c>
      <c r="I335" s="33">
        <v>300</v>
      </c>
      <c r="J335" s="33">
        <v>300</v>
      </c>
      <c r="K335" s="33">
        <v>0</v>
      </c>
      <c r="L335" s="31"/>
      <c r="M335" s="31"/>
      <c r="N335" s="32">
        <f>L335/I335*100</f>
        <v>0</v>
      </c>
      <c r="O335" s="32">
        <f>L335/J335*100</f>
        <v>0</v>
      </c>
      <c r="P335" s="32" t="e">
        <f>L335/K335*100</f>
        <v>#DIV/0!</v>
      </c>
    </row>
    <row r="336" spans="3:16" s="30" customFormat="1" ht="30">
      <c r="C336" s="120"/>
      <c r="D336" s="122"/>
      <c r="E336" s="90"/>
      <c r="F336" s="90"/>
      <c r="G336" s="90"/>
      <c r="H336" s="73" t="s">
        <v>22</v>
      </c>
      <c r="I336" s="34">
        <v>0</v>
      </c>
      <c r="J336" s="34">
        <v>0</v>
      </c>
      <c r="K336" s="34">
        <v>0</v>
      </c>
      <c r="L336" s="31">
        <v>0</v>
      </c>
      <c r="M336" s="31">
        <v>0</v>
      </c>
      <c r="N336" s="32">
        <v>0</v>
      </c>
      <c r="O336" s="32">
        <v>0</v>
      </c>
      <c r="P336" s="32">
        <v>0</v>
      </c>
    </row>
    <row r="337" spans="3:16" s="38" customFormat="1" ht="18.75" customHeight="1">
      <c r="C337" s="120"/>
      <c r="D337" s="122"/>
      <c r="E337" s="90"/>
      <c r="F337" s="90"/>
      <c r="G337" s="90"/>
      <c r="H337" s="73" t="s">
        <v>249</v>
      </c>
      <c r="I337" s="34">
        <v>0</v>
      </c>
      <c r="J337" s="34">
        <v>0</v>
      </c>
      <c r="K337" s="34">
        <v>0</v>
      </c>
      <c r="L337" s="31">
        <v>0</v>
      </c>
      <c r="M337" s="31">
        <v>0</v>
      </c>
      <c r="N337" s="32">
        <v>0</v>
      </c>
      <c r="O337" s="32">
        <v>0</v>
      </c>
      <c r="P337" s="32">
        <v>0</v>
      </c>
    </row>
    <row r="338" spans="3:16" s="30" customFormat="1" ht="27.75" customHeight="1">
      <c r="C338" s="120"/>
      <c r="D338" s="122"/>
      <c r="E338" s="90"/>
      <c r="F338" s="90"/>
      <c r="G338" s="90"/>
      <c r="H338" s="73" t="s">
        <v>23</v>
      </c>
      <c r="I338" s="34">
        <v>0</v>
      </c>
      <c r="J338" s="34">
        <v>0</v>
      </c>
      <c r="K338" s="34">
        <v>0</v>
      </c>
      <c r="L338" s="31">
        <v>0</v>
      </c>
      <c r="M338" s="31">
        <v>0</v>
      </c>
      <c r="N338" s="32">
        <v>0</v>
      </c>
      <c r="O338" s="32">
        <v>0</v>
      </c>
      <c r="P338" s="32">
        <v>0</v>
      </c>
    </row>
    <row r="339" spans="3:16" s="30" customFormat="1">
      <c r="C339" s="120"/>
      <c r="D339" s="122"/>
      <c r="E339" s="90"/>
      <c r="F339" s="90"/>
      <c r="G339" s="90"/>
      <c r="H339" s="73" t="s">
        <v>250</v>
      </c>
      <c r="I339" s="33"/>
      <c r="J339" s="33" t="s">
        <v>247</v>
      </c>
      <c r="K339" s="33" t="s">
        <v>247</v>
      </c>
      <c r="L339" s="33" t="s">
        <v>247</v>
      </c>
      <c r="M339" s="31">
        <v>0</v>
      </c>
      <c r="N339" s="32">
        <v>0</v>
      </c>
      <c r="O339" s="32" t="s">
        <v>247</v>
      </c>
      <c r="P339" s="32" t="s">
        <v>247</v>
      </c>
    </row>
    <row r="340" spans="3:16" s="30" customFormat="1" ht="14.25" customHeight="1">
      <c r="C340" s="121"/>
      <c r="D340" s="122"/>
      <c r="E340" s="91"/>
      <c r="F340" s="91"/>
      <c r="G340" s="91"/>
      <c r="H340" s="73" t="s">
        <v>252</v>
      </c>
      <c r="I340" s="33"/>
      <c r="J340" s="33" t="s">
        <v>247</v>
      </c>
      <c r="K340" s="33" t="s">
        <v>247</v>
      </c>
      <c r="L340" s="33" t="s">
        <v>247</v>
      </c>
      <c r="M340" s="31">
        <v>0</v>
      </c>
      <c r="N340" s="32">
        <v>0</v>
      </c>
      <c r="O340" s="32" t="s">
        <v>247</v>
      </c>
      <c r="P340" s="32" t="s">
        <v>247</v>
      </c>
    </row>
    <row r="341" spans="3:16" s="30" customFormat="1" ht="17.25" customHeight="1">
      <c r="C341" s="119" t="s">
        <v>301</v>
      </c>
      <c r="D341" s="122" t="s">
        <v>559</v>
      </c>
      <c r="E341" s="87" t="s">
        <v>299</v>
      </c>
      <c r="F341" s="87" t="s">
        <v>351</v>
      </c>
      <c r="G341" s="87" t="s">
        <v>352</v>
      </c>
      <c r="H341" s="73" t="s">
        <v>112</v>
      </c>
      <c r="I341" s="31">
        <f>I342+I344+I346+I347</f>
        <v>3000</v>
      </c>
      <c r="J341" s="31">
        <f>J342+J344</f>
        <v>3000</v>
      </c>
      <c r="K341" s="31">
        <f>K342+K344</f>
        <v>1500</v>
      </c>
      <c r="L341" s="31">
        <f>L342+L344</f>
        <v>1127.7</v>
      </c>
      <c r="M341" s="31">
        <f t="shared" ref="M341" si="114">M342+M344+M346+M347</f>
        <v>1127.7</v>
      </c>
      <c r="N341" s="16">
        <f>M341/I341*100</f>
        <v>37.590000000000003</v>
      </c>
      <c r="O341" s="16">
        <f>L341/J341*100</f>
        <v>37.590000000000003</v>
      </c>
      <c r="P341" s="16">
        <f>L341/K341*100</f>
        <v>75.180000000000007</v>
      </c>
    </row>
    <row r="342" spans="3:16" s="30" customFormat="1" ht="15" customHeight="1">
      <c r="C342" s="120"/>
      <c r="D342" s="122"/>
      <c r="E342" s="90"/>
      <c r="F342" s="90"/>
      <c r="G342" s="90"/>
      <c r="H342" s="73" t="s">
        <v>113</v>
      </c>
      <c r="I342" s="33">
        <v>3000</v>
      </c>
      <c r="J342" s="33">
        <v>3000</v>
      </c>
      <c r="K342" s="33">
        <v>1500</v>
      </c>
      <c r="L342" s="31">
        <v>1127.7</v>
      </c>
      <c r="M342" s="31">
        <v>1127.7</v>
      </c>
      <c r="N342" s="32">
        <f>L342/I342*100</f>
        <v>37.590000000000003</v>
      </c>
      <c r="O342" s="32">
        <f>L342/J342*100</f>
        <v>37.590000000000003</v>
      </c>
      <c r="P342" s="32">
        <f>L342/K342*100</f>
        <v>75.180000000000007</v>
      </c>
    </row>
    <row r="343" spans="3:16" s="30" customFormat="1" ht="30">
      <c r="C343" s="120"/>
      <c r="D343" s="122"/>
      <c r="E343" s="90"/>
      <c r="F343" s="90"/>
      <c r="G343" s="90"/>
      <c r="H343" s="73" t="s">
        <v>22</v>
      </c>
      <c r="I343" s="34">
        <v>0</v>
      </c>
      <c r="J343" s="34">
        <v>0</v>
      </c>
      <c r="K343" s="34">
        <v>0</v>
      </c>
      <c r="L343" s="31">
        <v>0</v>
      </c>
      <c r="M343" s="31">
        <v>0</v>
      </c>
      <c r="N343" s="32">
        <v>0</v>
      </c>
      <c r="O343" s="32">
        <v>0</v>
      </c>
      <c r="P343" s="32">
        <v>0</v>
      </c>
    </row>
    <row r="344" spans="3:16" s="30" customFormat="1">
      <c r="C344" s="120"/>
      <c r="D344" s="122"/>
      <c r="E344" s="90"/>
      <c r="F344" s="90"/>
      <c r="G344" s="90"/>
      <c r="H344" s="73" t="s">
        <v>249</v>
      </c>
      <c r="I344" s="34">
        <v>0</v>
      </c>
      <c r="J344" s="34">
        <v>0</v>
      </c>
      <c r="K344" s="34">
        <v>0</v>
      </c>
      <c r="L344" s="31">
        <v>0</v>
      </c>
      <c r="M344" s="31">
        <v>0</v>
      </c>
      <c r="N344" s="32">
        <v>0</v>
      </c>
      <c r="O344" s="32">
        <v>0</v>
      </c>
      <c r="P344" s="32">
        <v>0</v>
      </c>
    </row>
    <row r="345" spans="3:16" s="38" customFormat="1" ht="18.75" customHeight="1">
      <c r="C345" s="120"/>
      <c r="D345" s="122"/>
      <c r="E345" s="90"/>
      <c r="F345" s="90"/>
      <c r="G345" s="90"/>
      <c r="H345" s="73" t="s">
        <v>23</v>
      </c>
      <c r="I345" s="34">
        <v>0</v>
      </c>
      <c r="J345" s="34">
        <v>0</v>
      </c>
      <c r="K345" s="34">
        <v>0</v>
      </c>
      <c r="L345" s="31">
        <v>0</v>
      </c>
      <c r="M345" s="31">
        <v>0</v>
      </c>
      <c r="N345" s="32">
        <v>0</v>
      </c>
      <c r="O345" s="32">
        <v>0</v>
      </c>
      <c r="P345" s="32">
        <v>0</v>
      </c>
    </row>
    <row r="346" spans="3:16" s="30" customFormat="1" ht="18.75" customHeight="1">
      <c r="C346" s="120"/>
      <c r="D346" s="122"/>
      <c r="E346" s="90"/>
      <c r="F346" s="90"/>
      <c r="G346" s="90"/>
      <c r="H346" s="73" t="s">
        <v>250</v>
      </c>
      <c r="I346" s="33"/>
      <c r="J346" s="33" t="s">
        <v>247</v>
      </c>
      <c r="K346" s="33" t="s">
        <v>247</v>
      </c>
      <c r="L346" s="33" t="s">
        <v>247</v>
      </c>
      <c r="M346" s="31">
        <v>0</v>
      </c>
      <c r="N346" s="32">
        <v>0</v>
      </c>
      <c r="O346" s="32" t="s">
        <v>247</v>
      </c>
      <c r="P346" s="32" t="s">
        <v>247</v>
      </c>
    </row>
    <row r="347" spans="3:16" s="30" customFormat="1">
      <c r="C347" s="121"/>
      <c r="D347" s="122"/>
      <c r="E347" s="91"/>
      <c r="F347" s="91"/>
      <c r="G347" s="91"/>
      <c r="H347" s="73" t="s">
        <v>252</v>
      </c>
      <c r="I347" s="33"/>
      <c r="J347" s="33" t="s">
        <v>247</v>
      </c>
      <c r="K347" s="33" t="s">
        <v>247</v>
      </c>
      <c r="L347" s="33" t="s">
        <v>247</v>
      </c>
      <c r="M347" s="31">
        <v>0</v>
      </c>
      <c r="N347" s="32">
        <v>0</v>
      </c>
      <c r="O347" s="32" t="s">
        <v>247</v>
      </c>
      <c r="P347" s="32" t="s">
        <v>247</v>
      </c>
    </row>
    <row r="348" spans="3:16" s="30" customFormat="1" ht="17.25" customHeight="1">
      <c r="C348" s="119" t="s">
        <v>301</v>
      </c>
      <c r="D348" s="122" t="s">
        <v>560</v>
      </c>
      <c r="E348" s="87" t="s">
        <v>561</v>
      </c>
      <c r="F348" s="87" t="s">
        <v>351</v>
      </c>
      <c r="G348" s="87" t="s">
        <v>352</v>
      </c>
      <c r="H348" s="73" t="s">
        <v>112</v>
      </c>
      <c r="I348" s="31">
        <f>I349+I351+I353+I354</f>
        <v>2000</v>
      </c>
      <c r="J348" s="31">
        <f>J349+J351</f>
        <v>2000</v>
      </c>
      <c r="K348" s="31">
        <f>K349+K351</f>
        <v>2000</v>
      </c>
      <c r="L348" s="31">
        <f>L349+L351</f>
        <v>2000</v>
      </c>
      <c r="M348" s="31">
        <f t="shared" ref="M348" si="115">M349+M351+M353+M354</f>
        <v>2000</v>
      </c>
      <c r="N348" s="16">
        <f>M348/I348*100</f>
        <v>100</v>
      </c>
      <c r="O348" s="16">
        <f>L348/J348*100</f>
        <v>100</v>
      </c>
      <c r="P348" s="16">
        <f>L348/K348*100</f>
        <v>100</v>
      </c>
    </row>
    <row r="349" spans="3:16" s="30" customFormat="1" ht="15" customHeight="1">
      <c r="C349" s="120"/>
      <c r="D349" s="122"/>
      <c r="E349" s="90"/>
      <c r="F349" s="90"/>
      <c r="G349" s="90"/>
      <c r="H349" s="73" t="s">
        <v>113</v>
      </c>
      <c r="I349" s="33">
        <v>2000</v>
      </c>
      <c r="J349" s="33">
        <v>2000</v>
      </c>
      <c r="K349" s="33">
        <v>2000</v>
      </c>
      <c r="L349" s="31">
        <v>2000</v>
      </c>
      <c r="M349" s="31">
        <v>2000</v>
      </c>
      <c r="N349" s="16">
        <f>M349/I349*100</f>
        <v>100</v>
      </c>
      <c r="O349" s="32">
        <f>L349/J349*100</f>
        <v>100</v>
      </c>
      <c r="P349" s="32">
        <f>L349/K349*100</f>
        <v>100</v>
      </c>
    </row>
    <row r="350" spans="3:16" s="30" customFormat="1" ht="30">
      <c r="C350" s="120"/>
      <c r="D350" s="122"/>
      <c r="E350" s="90"/>
      <c r="F350" s="90"/>
      <c r="G350" s="90"/>
      <c r="H350" s="73" t="s">
        <v>22</v>
      </c>
      <c r="I350" s="34">
        <v>0</v>
      </c>
      <c r="J350" s="34">
        <v>0</v>
      </c>
      <c r="K350" s="34">
        <v>0</v>
      </c>
      <c r="L350" s="31">
        <v>0</v>
      </c>
      <c r="M350" s="31">
        <v>0</v>
      </c>
      <c r="N350" s="32">
        <v>0</v>
      </c>
      <c r="O350" s="32">
        <v>0</v>
      </c>
      <c r="P350" s="32">
        <v>0</v>
      </c>
    </row>
    <row r="351" spans="3:16" s="30" customFormat="1">
      <c r="C351" s="120"/>
      <c r="D351" s="122"/>
      <c r="E351" s="90"/>
      <c r="F351" s="90"/>
      <c r="G351" s="90"/>
      <c r="H351" s="73" t="s">
        <v>249</v>
      </c>
      <c r="I351" s="34">
        <v>0</v>
      </c>
      <c r="J351" s="34">
        <v>0</v>
      </c>
      <c r="K351" s="34">
        <v>0</v>
      </c>
      <c r="L351" s="31">
        <v>0</v>
      </c>
      <c r="M351" s="31">
        <v>0</v>
      </c>
      <c r="N351" s="32">
        <v>0</v>
      </c>
      <c r="O351" s="32">
        <v>0</v>
      </c>
      <c r="P351" s="32">
        <v>0</v>
      </c>
    </row>
    <row r="352" spans="3:16" s="38" customFormat="1" ht="18.75" customHeight="1">
      <c r="C352" s="120"/>
      <c r="D352" s="122"/>
      <c r="E352" s="90"/>
      <c r="F352" s="90"/>
      <c r="G352" s="90"/>
      <c r="H352" s="73" t="s">
        <v>23</v>
      </c>
      <c r="I352" s="34">
        <v>0</v>
      </c>
      <c r="J352" s="34">
        <v>0</v>
      </c>
      <c r="K352" s="34">
        <v>0</v>
      </c>
      <c r="L352" s="31">
        <v>0</v>
      </c>
      <c r="M352" s="31">
        <v>0</v>
      </c>
      <c r="N352" s="32">
        <v>0</v>
      </c>
      <c r="O352" s="32">
        <v>0</v>
      </c>
      <c r="P352" s="32">
        <v>0</v>
      </c>
    </row>
    <row r="353" spans="3:16" s="30" customFormat="1" ht="18.75" customHeight="1">
      <c r="C353" s="120"/>
      <c r="D353" s="122"/>
      <c r="E353" s="90"/>
      <c r="F353" s="90"/>
      <c r="G353" s="90"/>
      <c r="H353" s="73" t="s">
        <v>250</v>
      </c>
      <c r="I353" s="33"/>
      <c r="J353" s="33" t="s">
        <v>247</v>
      </c>
      <c r="K353" s="33" t="s">
        <v>247</v>
      </c>
      <c r="L353" s="33" t="s">
        <v>247</v>
      </c>
      <c r="M353" s="31">
        <v>0</v>
      </c>
      <c r="N353" s="32">
        <v>0</v>
      </c>
      <c r="O353" s="32" t="s">
        <v>247</v>
      </c>
      <c r="P353" s="32" t="s">
        <v>247</v>
      </c>
    </row>
    <row r="354" spans="3:16" s="30" customFormat="1">
      <c r="C354" s="121"/>
      <c r="D354" s="122"/>
      <c r="E354" s="91"/>
      <c r="F354" s="91"/>
      <c r="G354" s="91"/>
      <c r="H354" s="73" t="s">
        <v>252</v>
      </c>
      <c r="I354" s="33"/>
      <c r="J354" s="33" t="s">
        <v>247</v>
      </c>
      <c r="K354" s="33" t="s">
        <v>247</v>
      </c>
      <c r="L354" s="33" t="s">
        <v>247</v>
      </c>
      <c r="M354" s="31">
        <v>0</v>
      </c>
      <c r="N354" s="32">
        <v>0</v>
      </c>
      <c r="O354" s="32" t="s">
        <v>247</v>
      </c>
      <c r="P354" s="32" t="s">
        <v>247</v>
      </c>
    </row>
    <row r="355" spans="3:16" s="30" customFormat="1" ht="17.25" customHeight="1">
      <c r="C355" s="119" t="s">
        <v>301</v>
      </c>
      <c r="D355" s="122" t="s">
        <v>562</v>
      </c>
      <c r="E355" s="87" t="s">
        <v>302</v>
      </c>
      <c r="F355" s="87" t="s">
        <v>351</v>
      </c>
      <c r="G355" s="87" t="s">
        <v>352</v>
      </c>
      <c r="H355" s="73" t="s">
        <v>112</v>
      </c>
      <c r="I355" s="31">
        <f>I356+I358+I360+I361</f>
        <v>400</v>
      </c>
      <c r="J355" s="31">
        <f>J356+J358</f>
        <v>400</v>
      </c>
      <c r="K355" s="31">
        <f>K356+K358</f>
        <v>0</v>
      </c>
      <c r="L355" s="31">
        <f>L356+L358</f>
        <v>0</v>
      </c>
      <c r="M355" s="31">
        <f t="shared" ref="M355" si="116">M356+M358+M360+M361</f>
        <v>0</v>
      </c>
      <c r="N355" s="16">
        <f>M355/I355*100</f>
        <v>0</v>
      </c>
      <c r="O355" s="16">
        <f>L355/J355*100</f>
        <v>0</v>
      </c>
      <c r="P355" s="16" t="e">
        <f>L355/K355*100</f>
        <v>#DIV/0!</v>
      </c>
    </row>
    <row r="356" spans="3:16" s="30" customFormat="1" ht="15" customHeight="1">
      <c r="C356" s="120"/>
      <c r="D356" s="122"/>
      <c r="E356" s="90"/>
      <c r="F356" s="90"/>
      <c r="G356" s="90"/>
      <c r="H356" s="73" t="s">
        <v>113</v>
      </c>
      <c r="I356" s="33">
        <v>400</v>
      </c>
      <c r="J356" s="33">
        <v>400</v>
      </c>
      <c r="K356" s="33">
        <v>0</v>
      </c>
      <c r="L356" s="31">
        <v>0</v>
      </c>
      <c r="M356" s="31">
        <v>0</v>
      </c>
      <c r="N356" s="32">
        <f>L356/I356*100</f>
        <v>0</v>
      </c>
      <c r="O356" s="32">
        <f>L356/J356*100</f>
        <v>0</v>
      </c>
      <c r="P356" s="32" t="e">
        <f>L356/K356*100</f>
        <v>#DIV/0!</v>
      </c>
    </row>
    <row r="357" spans="3:16" s="30" customFormat="1" ht="30">
      <c r="C357" s="120"/>
      <c r="D357" s="122"/>
      <c r="E357" s="90"/>
      <c r="F357" s="90"/>
      <c r="G357" s="90"/>
      <c r="H357" s="73" t="s">
        <v>22</v>
      </c>
      <c r="I357" s="34">
        <v>0</v>
      </c>
      <c r="J357" s="34">
        <v>0</v>
      </c>
      <c r="K357" s="34">
        <v>0</v>
      </c>
      <c r="L357" s="31">
        <v>0</v>
      </c>
      <c r="M357" s="31">
        <v>0</v>
      </c>
      <c r="N357" s="32">
        <v>0</v>
      </c>
      <c r="O357" s="32">
        <v>0</v>
      </c>
      <c r="P357" s="32">
        <v>0</v>
      </c>
    </row>
    <row r="358" spans="3:16" s="30" customFormat="1">
      <c r="C358" s="120"/>
      <c r="D358" s="122"/>
      <c r="E358" s="90"/>
      <c r="F358" s="90"/>
      <c r="G358" s="90"/>
      <c r="H358" s="73" t="s">
        <v>249</v>
      </c>
      <c r="I358" s="34">
        <v>0</v>
      </c>
      <c r="J358" s="34">
        <v>0</v>
      </c>
      <c r="K358" s="34">
        <v>0</v>
      </c>
      <c r="L358" s="31">
        <v>0</v>
      </c>
      <c r="M358" s="31">
        <v>0</v>
      </c>
      <c r="N358" s="32">
        <v>0</v>
      </c>
      <c r="O358" s="32">
        <v>0</v>
      </c>
      <c r="P358" s="32">
        <v>0</v>
      </c>
    </row>
    <row r="359" spans="3:16" s="38" customFormat="1" ht="18.75" customHeight="1">
      <c r="C359" s="120"/>
      <c r="D359" s="122"/>
      <c r="E359" s="90"/>
      <c r="F359" s="90"/>
      <c r="G359" s="90"/>
      <c r="H359" s="73" t="s">
        <v>23</v>
      </c>
      <c r="I359" s="34">
        <v>0</v>
      </c>
      <c r="J359" s="34">
        <v>0</v>
      </c>
      <c r="K359" s="34">
        <v>0</v>
      </c>
      <c r="L359" s="31">
        <v>0</v>
      </c>
      <c r="M359" s="31">
        <v>0</v>
      </c>
      <c r="N359" s="32">
        <v>0</v>
      </c>
      <c r="O359" s="32">
        <v>0</v>
      </c>
      <c r="P359" s="32">
        <v>0</v>
      </c>
    </row>
    <row r="360" spans="3:16" s="30" customFormat="1" ht="18.75" customHeight="1">
      <c r="C360" s="120"/>
      <c r="D360" s="122"/>
      <c r="E360" s="90"/>
      <c r="F360" s="90"/>
      <c r="G360" s="90"/>
      <c r="H360" s="73" t="s">
        <v>250</v>
      </c>
      <c r="I360" s="33"/>
      <c r="J360" s="33" t="s">
        <v>247</v>
      </c>
      <c r="K360" s="33" t="s">
        <v>247</v>
      </c>
      <c r="L360" s="33" t="s">
        <v>247</v>
      </c>
      <c r="M360" s="31">
        <v>0</v>
      </c>
      <c r="N360" s="32">
        <v>0</v>
      </c>
      <c r="O360" s="32" t="s">
        <v>247</v>
      </c>
      <c r="P360" s="32" t="s">
        <v>247</v>
      </c>
    </row>
    <row r="361" spans="3:16" s="30" customFormat="1">
      <c r="C361" s="121"/>
      <c r="D361" s="122"/>
      <c r="E361" s="91"/>
      <c r="F361" s="91"/>
      <c r="G361" s="91"/>
      <c r="H361" s="73" t="s">
        <v>252</v>
      </c>
      <c r="I361" s="33"/>
      <c r="J361" s="33" t="s">
        <v>247</v>
      </c>
      <c r="K361" s="33" t="s">
        <v>247</v>
      </c>
      <c r="L361" s="33" t="s">
        <v>247</v>
      </c>
      <c r="M361" s="31">
        <v>0</v>
      </c>
      <c r="N361" s="32">
        <v>0</v>
      </c>
      <c r="O361" s="32" t="s">
        <v>247</v>
      </c>
      <c r="P361" s="32" t="s">
        <v>247</v>
      </c>
    </row>
    <row r="362" spans="3:16" s="30" customFormat="1" ht="17.25" customHeight="1">
      <c r="C362" s="119" t="s">
        <v>301</v>
      </c>
      <c r="D362" s="122" t="s">
        <v>563</v>
      </c>
      <c r="E362" s="87" t="s">
        <v>564</v>
      </c>
      <c r="F362" s="87" t="s">
        <v>351</v>
      </c>
      <c r="G362" s="87" t="s">
        <v>352</v>
      </c>
      <c r="H362" s="73" t="s">
        <v>112</v>
      </c>
      <c r="I362" s="31">
        <f>I363+I365+I367+I368</f>
        <v>2200</v>
      </c>
      <c r="J362" s="31">
        <f>J363+J365</f>
        <v>2200</v>
      </c>
      <c r="K362" s="31">
        <f>K363+K365</f>
        <v>500</v>
      </c>
      <c r="L362" s="31">
        <f>L363+L365</f>
        <v>0</v>
      </c>
      <c r="M362" s="31">
        <f t="shared" ref="M362" si="117">M363+M365+M367+M368</f>
        <v>0</v>
      </c>
      <c r="N362" s="16">
        <f>M362/I362*100</f>
        <v>0</v>
      </c>
      <c r="O362" s="16">
        <f>L362/J362*100</f>
        <v>0</v>
      </c>
      <c r="P362" s="16">
        <f>L362/K362*100</f>
        <v>0</v>
      </c>
    </row>
    <row r="363" spans="3:16" s="30" customFormat="1" ht="15" customHeight="1">
      <c r="C363" s="120"/>
      <c r="D363" s="122"/>
      <c r="E363" s="90"/>
      <c r="F363" s="90"/>
      <c r="G363" s="90"/>
      <c r="H363" s="73" t="s">
        <v>113</v>
      </c>
      <c r="I363" s="33">
        <v>2200</v>
      </c>
      <c r="J363" s="33">
        <v>2200</v>
      </c>
      <c r="K363" s="33">
        <v>500</v>
      </c>
      <c r="L363" s="31">
        <v>0</v>
      </c>
      <c r="M363" s="31">
        <v>0</v>
      </c>
      <c r="N363" s="32">
        <f>L363/I363*100</f>
        <v>0</v>
      </c>
      <c r="O363" s="32">
        <f>L363/J363*100</f>
        <v>0</v>
      </c>
      <c r="P363" s="32">
        <f>L363/K363*100</f>
        <v>0</v>
      </c>
    </row>
    <row r="364" spans="3:16" s="30" customFormat="1" ht="30">
      <c r="C364" s="120"/>
      <c r="D364" s="122"/>
      <c r="E364" s="90"/>
      <c r="F364" s="90"/>
      <c r="G364" s="90"/>
      <c r="H364" s="73" t="s">
        <v>22</v>
      </c>
      <c r="I364" s="34">
        <v>0</v>
      </c>
      <c r="J364" s="34">
        <v>0</v>
      </c>
      <c r="K364" s="34">
        <v>0</v>
      </c>
      <c r="L364" s="31">
        <v>0</v>
      </c>
      <c r="M364" s="31">
        <v>0</v>
      </c>
      <c r="N364" s="32">
        <v>0</v>
      </c>
      <c r="O364" s="32">
        <v>0</v>
      </c>
      <c r="P364" s="32">
        <v>0</v>
      </c>
    </row>
    <row r="365" spans="3:16" s="30" customFormat="1">
      <c r="C365" s="120"/>
      <c r="D365" s="122"/>
      <c r="E365" s="90"/>
      <c r="F365" s="90"/>
      <c r="G365" s="90"/>
      <c r="H365" s="73" t="s">
        <v>249</v>
      </c>
      <c r="I365" s="34">
        <v>0</v>
      </c>
      <c r="J365" s="34">
        <v>0</v>
      </c>
      <c r="K365" s="34">
        <v>0</v>
      </c>
      <c r="L365" s="31">
        <v>0</v>
      </c>
      <c r="M365" s="31">
        <v>0</v>
      </c>
      <c r="N365" s="32">
        <v>0</v>
      </c>
      <c r="O365" s="32">
        <v>0</v>
      </c>
      <c r="P365" s="32">
        <v>0</v>
      </c>
    </row>
    <row r="366" spans="3:16" s="38" customFormat="1" ht="18.75" customHeight="1">
      <c r="C366" s="120"/>
      <c r="D366" s="122"/>
      <c r="E366" s="90"/>
      <c r="F366" s="90"/>
      <c r="G366" s="90"/>
      <c r="H366" s="73" t="s">
        <v>23</v>
      </c>
      <c r="I366" s="34">
        <v>0</v>
      </c>
      <c r="J366" s="34">
        <v>0</v>
      </c>
      <c r="K366" s="34">
        <v>0</v>
      </c>
      <c r="L366" s="31">
        <v>0</v>
      </c>
      <c r="M366" s="31">
        <v>0</v>
      </c>
      <c r="N366" s="32">
        <v>0</v>
      </c>
      <c r="O366" s="32">
        <v>0</v>
      </c>
      <c r="P366" s="32">
        <v>0</v>
      </c>
    </row>
    <row r="367" spans="3:16" s="30" customFormat="1" ht="18.75" customHeight="1">
      <c r="C367" s="120"/>
      <c r="D367" s="122"/>
      <c r="E367" s="90"/>
      <c r="F367" s="90"/>
      <c r="G367" s="90"/>
      <c r="H367" s="73" t="s">
        <v>250</v>
      </c>
      <c r="I367" s="33"/>
      <c r="J367" s="33" t="s">
        <v>247</v>
      </c>
      <c r="K367" s="33" t="s">
        <v>247</v>
      </c>
      <c r="L367" s="33" t="s">
        <v>247</v>
      </c>
      <c r="M367" s="31">
        <v>0</v>
      </c>
      <c r="N367" s="32">
        <v>0</v>
      </c>
      <c r="O367" s="32" t="s">
        <v>247</v>
      </c>
      <c r="P367" s="32" t="s">
        <v>247</v>
      </c>
    </row>
    <row r="368" spans="3:16" s="30" customFormat="1">
      <c r="C368" s="121"/>
      <c r="D368" s="122"/>
      <c r="E368" s="91"/>
      <c r="F368" s="91"/>
      <c r="G368" s="91"/>
      <c r="H368" s="73" t="s">
        <v>252</v>
      </c>
      <c r="I368" s="33"/>
      <c r="J368" s="33" t="s">
        <v>247</v>
      </c>
      <c r="K368" s="33" t="s">
        <v>247</v>
      </c>
      <c r="L368" s="33" t="s">
        <v>247</v>
      </c>
      <c r="M368" s="31">
        <v>0</v>
      </c>
      <c r="N368" s="32">
        <v>0</v>
      </c>
      <c r="O368" s="32" t="s">
        <v>247</v>
      </c>
      <c r="P368" s="32" t="s">
        <v>247</v>
      </c>
    </row>
    <row r="369" spans="3:16" s="30" customFormat="1" ht="17.25" customHeight="1">
      <c r="C369" s="119" t="s">
        <v>301</v>
      </c>
      <c r="D369" s="122" t="s">
        <v>565</v>
      </c>
      <c r="E369" s="87" t="s">
        <v>564</v>
      </c>
      <c r="F369" s="87" t="s">
        <v>351</v>
      </c>
      <c r="G369" s="87" t="s">
        <v>352</v>
      </c>
      <c r="H369" s="73" t="s">
        <v>112</v>
      </c>
      <c r="I369" s="31">
        <f>I370+I372+I374+I375</f>
        <v>500</v>
      </c>
      <c r="J369" s="31">
        <f>J370+J372</f>
        <v>500</v>
      </c>
      <c r="K369" s="31">
        <f>K370+K372</f>
        <v>250</v>
      </c>
      <c r="L369" s="31">
        <f>L370+L372</f>
        <v>0</v>
      </c>
      <c r="M369" s="31">
        <f t="shared" ref="M369" si="118">M370+M372+M374+M375</f>
        <v>0</v>
      </c>
      <c r="N369" s="16">
        <f>M369/I369*100</f>
        <v>0</v>
      </c>
      <c r="O369" s="16">
        <f>L369/J369*100</f>
        <v>0</v>
      </c>
      <c r="P369" s="16">
        <f>L369/K369*100</f>
        <v>0</v>
      </c>
    </row>
    <row r="370" spans="3:16" s="30" customFormat="1" ht="15" customHeight="1">
      <c r="C370" s="120"/>
      <c r="D370" s="122"/>
      <c r="E370" s="90"/>
      <c r="F370" s="90"/>
      <c r="G370" s="90"/>
      <c r="H370" s="73" t="s">
        <v>113</v>
      </c>
      <c r="I370" s="33">
        <v>500</v>
      </c>
      <c r="J370" s="33">
        <v>500</v>
      </c>
      <c r="K370" s="33">
        <v>250</v>
      </c>
      <c r="L370" s="31">
        <v>0</v>
      </c>
      <c r="M370" s="31">
        <v>0</v>
      </c>
      <c r="N370" s="32">
        <f>L370/I370*100</f>
        <v>0</v>
      </c>
      <c r="O370" s="32">
        <f>L370/J370*100</f>
        <v>0</v>
      </c>
      <c r="P370" s="32">
        <f>L370/K370*100</f>
        <v>0</v>
      </c>
    </row>
    <row r="371" spans="3:16" s="30" customFormat="1" ht="30">
      <c r="C371" s="120"/>
      <c r="D371" s="122"/>
      <c r="E371" s="90"/>
      <c r="F371" s="90"/>
      <c r="G371" s="90"/>
      <c r="H371" s="73" t="s">
        <v>22</v>
      </c>
      <c r="I371" s="34">
        <v>0</v>
      </c>
      <c r="J371" s="34">
        <v>0</v>
      </c>
      <c r="K371" s="34">
        <v>0</v>
      </c>
      <c r="L371" s="31">
        <v>0</v>
      </c>
      <c r="M371" s="31">
        <v>0</v>
      </c>
      <c r="N371" s="32">
        <v>0</v>
      </c>
      <c r="O371" s="32">
        <v>0</v>
      </c>
      <c r="P371" s="32">
        <v>0</v>
      </c>
    </row>
    <row r="372" spans="3:16" s="30" customFormat="1">
      <c r="C372" s="120"/>
      <c r="D372" s="122"/>
      <c r="E372" s="90"/>
      <c r="F372" s="90"/>
      <c r="G372" s="90"/>
      <c r="H372" s="73" t="s">
        <v>249</v>
      </c>
      <c r="I372" s="34">
        <v>0</v>
      </c>
      <c r="J372" s="34">
        <v>0</v>
      </c>
      <c r="K372" s="34">
        <v>0</v>
      </c>
      <c r="L372" s="31">
        <v>0</v>
      </c>
      <c r="M372" s="31">
        <v>0</v>
      </c>
      <c r="N372" s="32">
        <v>0</v>
      </c>
      <c r="O372" s="32">
        <v>0</v>
      </c>
      <c r="P372" s="32">
        <v>0</v>
      </c>
    </row>
    <row r="373" spans="3:16" s="38" customFormat="1" ht="18.75" customHeight="1">
      <c r="C373" s="120"/>
      <c r="D373" s="122"/>
      <c r="E373" s="90"/>
      <c r="F373" s="90"/>
      <c r="G373" s="90"/>
      <c r="H373" s="73" t="s">
        <v>23</v>
      </c>
      <c r="I373" s="34">
        <v>0</v>
      </c>
      <c r="J373" s="34">
        <v>0</v>
      </c>
      <c r="K373" s="34">
        <v>0</v>
      </c>
      <c r="L373" s="31">
        <v>0</v>
      </c>
      <c r="M373" s="31">
        <v>0</v>
      </c>
      <c r="N373" s="32">
        <v>0</v>
      </c>
      <c r="O373" s="32">
        <v>0</v>
      </c>
      <c r="P373" s="32">
        <v>0</v>
      </c>
    </row>
    <row r="374" spans="3:16" s="30" customFormat="1" ht="18.75" customHeight="1">
      <c r="C374" s="120"/>
      <c r="D374" s="122"/>
      <c r="E374" s="90"/>
      <c r="F374" s="90"/>
      <c r="G374" s="90"/>
      <c r="H374" s="73" t="s">
        <v>250</v>
      </c>
      <c r="I374" s="33"/>
      <c r="J374" s="33" t="s">
        <v>247</v>
      </c>
      <c r="K374" s="33" t="s">
        <v>247</v>
      </c>
      <c r="L374" s="33" t="s">
        <v>247</v>
      </c>
      <c r="M374" s="31">
        <v>0</v>
      </c>
      <c r="N374" s="32">
        <v>0</v>
      </c>
      <c r="O374" s="32" t="s">
        <v>247</v>
      </c>
      <c r="P374" s="32" t="s">
        <v>247</v>
      </c>
    </row>
    <row r="375" spans="3:16" s="30" customFormat="1">
      <c r="C375" s="121"/>
      <c r="D375" s="122"/>
      <c r="E375" s="91"/>
      <c r="F375" s="91"/>
      <c r="G375" s="91"/>
      <c r="H375" s="73" t="s">
        <v>252</v>
      </c>
      <c r="I375" s="33"/>
      <c r="J375" s="33" t="s">
        <v>247</v>
      </c>
      <c r="K375" s="33" t="s">
        <v>247</v>
      </c>
      <c r="L375" s="33" t="s">
        <v>247</v>
      </c>
      <c r="M375" s="31">
        <v>0</v>
      </c>
      <c r="N375" s="32">
        <v>0</v>
      </c>
      <c r="O375" s="32" t="s">
        <v>247</v>
      </c>
      <c r="P375" s="32" t="s">
        <v>247</v>
      </c>
    </row>
    <row r="376" spans="3:16" s="30" customFormat="1" ht="17.25" customHeight="1">
      <c r="C376" s="119" t="s">
        <v>301</v>
      </c>
      <c r="D376" s="122" t="s">
        <v>566</v>
      </c>
      <c r="E376" s="87" t="s">
        <v>567</v>
      </c>
      <c r="F376" s="87" t="s">
        <v>351</v>
      </c>
      <c r="G376" s="87" t="s">
        <v>352</v>
      </c>
      <c r="H376" s="73" t="s">
        <v>112</v>
      </c>
      <c r="I376" s="31">
        <f>I377+I379+I381+I382</f>
        <v>400</v>
      </c>
      <c r="J376" s="31">
        <f>J377+J379</f>
        <v>400</v>
      </c>
      <c r="K376" s="31">
        <f>K377+K379</f>
        <v>200</v>
      </c>
      <c r="L376" s="31">
        <f>L377+L379</f>
        <v>0</v>
      </c>
      <c r="M376" s="31">
        <f t="shared" ref="M376" si="119">M377+M379+M381+M382</f>
        <v>0</v>
      </c>
      <c r="N376" s="16">
        <f>M376/I376*100</f>
        <v>0</v>
      </c>
      <c r="O376" s="16">
        <f>L376/J376*100</f>
        <v>0</v>
      </c>
      <c r="P376" s="16">
        <f>L376/K376*100</f>
        <v>0</v>
      </c>
    </row>
    <row r="377" spans="3:16" s="30" customFormat="1" ht="15" customHeight="1">
      <c r="C377" s="120"/>
      <c r="D377" s="122"/>
      <c r="E377" s="90"/>
      <c r="F377" s="90"/>
      <c r="G377" s="90"/>
      <c r="H377" s="73" t="s">
        <v>113</v>
      </c>
      <c r="I377" s="33">
        <v>400</v>
      </c>
      <c r="J377" s="33">
        <v>400</v>
      </c>
      <c r="K377" s="33">
        <v>200</v>
      </c>
      <c r="L377" s="31">
        <v>0</v>
      </c>
      <c r="M377" s="31">
        <v>0</v>
      </c>
      <c r="N377" s="32">
        <f>L377/I377*100</f>
        <v>0</v>
      </c>
      <c r="O377" s="32">
        <f>L377/J377*100</f>
        <v>0</v>
      </c>
      <c r="P377" s="32">
        <f>L377/K377*100</f>
        <v>0</v>
      </c>
    </row>
    <row r="378" spans="3:16" s="30" customFormat="1" ht="30">
      <c r="C378" s="120"/>
      <c r="D378" s="122"/>
      <c r="E378" s="90"/>
      <c r="F378" s="90"/>
      <c r="G378" s="90"/>
      <c r="H378" s="73" t="s">
        <v>22</v>
      </c>
      <c r="I378" s="34">
        <v>0</v>
      </c>
      <c r="J378" s="34">
        <v>0</v>
      </c>
      <c r="K378" s="34">
        <v>0</v>
      </c>
      <c r="L378" s="31">
        <v>0</v>
      </c>
      <c r="M378" s="31">
        <v>0</v>
      </c>
      <c r="N378" s="32">
        <v>0</v>
      </c>
      <c r="O378" s="32">
        <v>0</v>
      </c>
      <c r="P378" s="32">
        <v>0</v>
      </c>
    </row>
    <row r="379" spans="3:16" s="30" customFormat="1">
      <c r="C379" s="120"/>
      <c r="D379" s="122"/>
      <c r="E379" s="90"/>
      <c r="F379" s="90"/>
      <c r="G379" s="90"/>
      <c r="H379" s="73" t="s">
        <v>249</v>
      </c>
      <c r="I379" s="34">
        <v>0</v>
      </c>
      <c r="J379" s="34">
        <v>0</v>
      </c>
      <c r="K379" s="34">
        <v>0</v>
      </c>
      <c r="L379" s="31">
        <v>0</v>
      </c>
      <c r="M379" s="31">
        <v>0</v>
      </c>
      <c r="N379" s="32">
        <v>0</v>
      </c>
      <c r="O379" s="32">
        <v>0</v>
      </c>
      <c r="P379" s="32">
        <v>0</v>
      </c>
    </row>
    <row r="380" spans="3:16" s="38" customFormat="1" ht="18.75" customHeight="1">
      <c r="C380" s="120"/>
      <c r="D380" s="122"/>
      <c r="E380" s="90"/>
      <c r="F380" s="90"/>
      <c r="G380" s="90"/>
      <c r="H380" s="73" t="s">
        <v>23</v>
      </c>
      <c r="I380" s="34">
        <v>0</v>
      </c>
      <c r="J380" s="34">
        <v>0</v>
      </c>
      <c r="K380" s="34">
        <v>0</v>
      </c>
      <c r="L380" s="31">
        <v>0</v>
      </c>
      <c r="M380" s="31">
        <v>0</v>
      </c>
      <c r="N380" s="32">
        <v>0</v>
      </c>
      <c r="O380" s="32">
        <v>0</v>
      </c>
      <c r="P380" s="32">
        <v>0</v>
      </c>
    </row>
    <row r="381" spans="3:16" s="30" customFormat="1" ht="18.75" customHeight="1">
      <c r="C381" s="120"/>
      <c r="D381" s="122"/>
      <c r="E381" s="90"/>
      <c r="F381" s="90"/>
      <c r="G381" s="90"/>
      <c r="H381" s="73" t="s">
        <v>250</v>
      </c>
      <c r="I381" s="33"/>
      <c r="J381" s="33" t="s">
        <v>247</v>
      </c>
      <c r="K381" s="33" t="s">
        <v>247</v>
      </c>
      <c r="L381" s="33" t="s">
        <v>247</v>
      </c>
      <c r="M381" s="31">
        <v>0</v>
      </c>
      <c r="N381" s="32">
        <v>0</v>
      </c>
      <c r="O381" s="32" t="s">
        <v>247</v>
      </c>
      <c r="P381" s="32" t="s">
        <v>247</v>
      </c>
    </row>
    <row r="382" spans="3:16" s="30" customFormat="1">
      <c r="C382" s="121"/>
      <c r="D382" s="122"/>
      <c r="E382" s="91"/>
      <c r="F382" s="91"/>
      <c r="G382" s="91"/>
      <c r="H382" s="73" t="s">
        <v>252</v>
      </c>
      <c r="I382" s="33"/>
      <c r="J382" s="33" t="s">
        <v>247</v>
      </c>
      <c r="K382" s="33" t="s">
        <v>247</v>
      </c>
      <c r="L382" s="33" t="s">
        <v>247</v>
      </c>
      <c r="M382" s="31">
        <v>0</v>
      </c>
      <c r="N382" s="32">
        <v>0</v>
      </c>
      <c r="O382" s="32" t="s">
        <v>247</v>
      </c>
      <c r="P382" s="32" t="s">
        <v>247</v>
      </c>
    </row>
    <row r="383" spans="3:16" s="30" customFormat="1" ht="17.25" customHeight="1">
      <c r="C383" s="119" t="s">
        <v>301</v>
      </c>
      <c r="D383" s="122" t="s">
        <v>568</v>
      </c>
      <c r="E383" s="87" t="s">
        <v>567</v>
      </c>
      <c r="F383" s="87" t="s">
        <v>351</v>
      </c>
      <c r="G383" s="87" t="s">
        <v>352</v>
      </c>
      <c r="H383" s="73" t="s">
        <v>112</v>
      </c>
      <c r="I383" s="31">
        <f>I384+I386+I388+I389</f>
        <v>290</v>
      </c>
      <c r="J383" s="31">
        <f>J384+J386</f>
        <v>290</v>
      </c>
      <c r="K383" s="31">
        <f>K384+K386</f>
        <v>15.5</v>
      </c>
      <c r="L383" s="31">
        <f>L384+L386</f>
        <v>0</v>
      </c>
      <c r="M383" s="31">
        <f t="shared" ref="M383" si="120">M384+M386+M388+M389</f>
        <v>0</v>
      </c>
      <c r="N383" s="16">
        <f>M383/I383*100</f>
        <v>0</v>
      </c>
      <c r="O383" s="16">
        <f>L383/J383*100</f>
        <v>0</v>
      </c>
      <c r="P383" s="16">
        <f>L383/K383*100</f>
        <v>0</v>
      </c>
    </row>
    <row r="384" spans="3:16" s="30" customFormat="1" ht="15" customHeight="1">
      <c r="C384" s="120"/>
      <c r="D384" s="122"/>
      <c r="E384" s="90"/>
      <c r="F384" s="90"/>
      <c r="G384" s="90"/>
      <c r="H384" s="73" t="s">
        <v>113</v>
      </c>
      <c r="I384" s="33">
        <v>290</v>
      </c>
      <c r="J384" s="33">
        <v>290</v>
      </c>
      <c r="K384" s="33">
        <v>15.5</v>
      </c>
      <c r="L384" s="31">
        <v>0</v>
      </c>
      <c r="M384" s="31">
        <v>0</v>
      </c>
      <c r="N384" s="32">
        <f>L384/I384*100</f>
        <v>0</v>
      </c>
      <c r="O384" s="32">
        <f>L384/J384*100</f>
        <v>0</v>
      </c>
      <c r="P384" s="32">
        <f>L384/K384*100</f>
        <v>0</v>
      </c>
    </row>
    <row r="385" spans="3:16" s="30" customFormat="1" ht="30">
      <c r="C385" s="120"/>
      <c r="D385" s="122"/>
      <c r="E385" s="90"/>
      <c r="F385" s="90"/>
      <c r="G385" s="90"/>
      <c r="H385" s="73" t="s">
        <v>22</v>
      </c>
      <c r="I385" s="34">
        <v>0</v>
      </c>
      <c r="J385" s="34">
        <v>0</v>
      </c>
      <c r="K385" s="34">
        <v>0</v>
      </c>
      <c r="L385" s="31">
        <v>0</v>
      </c>
      <c r="M385" s="31">
        <v>0</v>
      </c>
      <c r="N385" s="32">
        <v>0</v>
      </c>
      <c r="O385" s="32">
        <v>0</v>
      </c>
      <c r="P385" s="32">
        <v>0</v>
      </c>
    </row>
    <row r="386" spans="3:16" s="30" customFormat="1">
      <c r="C386" s="120"/>
      <c r="D386" s="122"/>
      <c r="E386" s="90"/>
      <c r="F386" s="90"/>
      <c r="G386" s="90"/>
      <c r="H386" s="73" t="s">
        <v>249</v>
      </c>
      <c r="I386" s="34">
        <v>0</v>
      </c>
      <c r="J386" s="34">
        <v>0</v>
      </c>
      <c r="K386" s="34">
        <v>0</v>
      </c>
      <c r="L386" s="31">
        <v>0</v>
      </c>
      <c r="M386" s="31">
        <v>0</v>
      </c>
      <c r="N386" s="32">
        <v>0</v>
      </c>
      <c r="O386" s="32">
        <v>0</v>
      </c>
      <c r="P386" s="32">
        <v>0</v>
      </c>
    </row>
    <row r="387" spans="3:16" s="38" customFormat="1" ht="18.75" customHeight="1">
      <c r="C387" s="120"/>
      <c r="D387" s="122"/>
      <c r="E387" s="90"/>
      <c r="F387" s="90"/>
      <c r="G387" s="90"/>
      <c r="H387" s="73" t="s">
        <v>23</v>
      </c>
      <c r="I387" s="34">
        <v>0</v>
      </c>
      <c r="J387" s="34">
        <v>0</v>
      </c>
      <c r="K387" s="34">
        <v>0</v>
      </c>
      <c r="L387" s="31">
        <v>0</v>
      </c>
      <c r="M387" s="31">
        <v>0</v>
      </c>
      <c r="N387" s="32">
        <v>0</v>
      </c>
      <c r="O387" s="32">
        <v>0</v>
      </c>
      <c r="P387" s="32">
        <v>0</v>
      </c>
    </row>
    <row r="388" spans="3:16" s="30" customFormat="1" ht="18.75" customHeight="1">
      <c r="C388" s="120"/>
      <c r="D388" s="122"/>
      <c r="E388" s="90"/>
      <c r="F388" s="90"/>
      <c r="G388" s="90"/>
      <c r="H388" s="73" t="s">
        <v>250</v>
      </c>
      <c r="I388" s="33"/>
      <c r="J388" s="33" t="s">
        <v>247</v>
      </c>
      <c r="K388" s="33" t="s">
        <v>247</v>
      </c>
      <c r="L388" s="33" t="s">
        <v>247</v>
      </c>
      <c r="M388" s="31">
        <v>0</v>
      </c>
      <c r="N388" s="32">
        <v>0</v>
      </c>
      <c r="O388" s="32" t="s">
        <v>247</v>
      </c>
      <c r="P388" s="32" t="s">
        <v>247</v>
      </c>
    </row>
    <row r="389" spans="3:16" s="30" customFormat="1">
      <c r="C389" s="121"/>
      <c r="D389" s="122"/>
      <c r="E389" s="91"/>
      <c r="F389" s="91"/>
      <c r="G389" s="91"/>
      <c r="H389" s="73" t="s">
        <v>252</v>
      </c>
      <c r="I389" s="33"/>
      <c r="J389" s="33" t="s">
        <v>247</v>
      </c>
      <c r="K389" s="33" t="s">
        <v>247</v>
      </c>
      <c r="L389" s="33" t="s">
        <v>247</v>
      </c>
      <c r="M389" s="31">
        <v>0</v>
      </c>
      <c r="N389" s="32">
        <v>0</v>
      </c>
      <c r="O389" s="32" t="s">
        <v>247</v>
      </c>
      <c r="P389" s="32" t="s">
        <v>247</v>
      </c>
    </row>
    <row r="390" spans="3:16" s="30" customFormat="1" ht="17.25" customHeight="1">
      <c r="C390" s="119" t="s">
        <v>301</v>
      </c>
      <c r="D390" s="122" t="s">
        <v>569</v>
      </c>
      <c r="E390" s="87" t="s">
        <v>299</v>
      </c>
      <c r="F390" s="87" t="s">
        <v>351</v>
      </c>
      <c r="G390" s="87" t="s">
        <v>352</v>
      </c>
      <c r="H390" s="73" t="s">
        <v>112</v>
      </c>
      <c r="I390" s="31">
        <f>I391+I393+I395+I396</f>
        <v>1960</v>
      </c>
      <c r="J390" s="31">
        <f>J391+J393</f>
        <v>1960</v>
      </c>
      <c r="K390" s="31">
        <f>K391+K393</f>
        <v>1109.5</v>
      </c>
      <c r="L390" s="31">
        <f>L391+L393</f>
        <v>500</v>
      </c>
      <c r="M390" s="31">
        <f t="shared" ref="M390" si="121">M391+M393+M395+M396</f>
        <v>500</v>
      </c>
      <c r="N390" s="16">
        <f>M390/I390*100</f>
        <v>25.510204081632654</v>
      </c>
      <c r="O390" s="16">
        <f>L390/J390*100</f>
        <v>25.510204081632654</v>
      </c>
      <c r="P390" s="16">
        <f>L390/K390*100</f>
        <v>45.065344749887338</v>
      </c>
    </row>
    <row r="391" spans="3:16" s="30" customFormat="1" ht="15" customHeight="1">
      <c r="C391" s="120"/>
      <c r="D391" s="122"/>
      <c r="E391" s="90"/>
      <c r="F391" s="90"/>
      <c r="G391" s="90"/>
      <c r="H391" s="73" t="s">
        <v>113</v>
      </c>
      <c r="I391" s="33">
        <v>1960</v>
      </c>
      <c r="J391" s="33">
        <v>1960</v>
      </c>
      <c r="K391" s="33">
        <v>1109.5</v>
      </c>
      <c r="L391" s="31">
        <v>500</v>
      </c>
      <c r="M391" s="31">
        <v>500</v>
      </c>
      <c r="N391" s="32">
        <f>L391/I391*100</f>
        <v>25.510204081632654</v>
      </c>
      <c r="O391" s="32">
        <f>L391/J391*100</f>
        <v>25.510204081632654</v>
      </c>
      <c r="P391" s="32">
        <f>L391/K391*100</f>
        <v>45.065344749887338</v>
      </c>
    </row>
    <row r="392" spans="3:16" s="30" customFormat="1" ht="30">
      <c r="C392" s="120"/>
      <c r="D392" s="122"/>
      <c r="E392" s="90"/>
      <c r="F392" s="90"/>
      <c r="G392" s="90"/>
      <c r="H392" s="73" t="s">
        <v>22</v>
      </c>
      <c r="I392" s="34">
        <v>0</v>
      </c>
      <c r="J392" s="34">
        <v>0</v>
      </c>
      <c r="K392" s="34">
        <v>0</v>
      </c>
      <c r="L392" s="31">
        <v>0</v>
      </c>
      <c r="M392" s="31">
        <v>0</v>
      </c>
      <c r="N392" s="32">
        <v>0</v>
      </c>
      <c r="O392" s="32">
        <v>0</v>
      </c>
      <c r="P392" s="32">
        <v>0</v>
      </c>
    </row>
    <row r="393" spans="3:16" s="30" customFormat="1">
      <c r="C393" s="120"/>
      <c r="D393" s="122"/>
      <c r="E393" s="90"/>
      <c r="F393" s="90"/>
      <c r="G393" s="90"/>
      <c r="H393" s="73" t="s">
        <v>249</v>
      </c>
      <c r="I393" s="34">
        <v>0</v>
      </c>
      <c r="J393" s="34">
        <v>0</v>
      </c>
      <c r="K393" s="34">
        <v>0</v>
      </c>
      <c r="L393" s="31">
        <v>0</v>
      </c>
      <c r="M393" s="31">
        <v>0</v>
      </c>
      <c r="N393" s="32">
        <v>0</v>
      </c>
      <c r="O393" s="32">
        <v>0</v>
      </c>
      <c r="P393" s="32">
        <v>0</v>
      </c>
    </row>
    <row r="394" spans="3:16" s="38" customFormat="1" ht="18.75" customHeight="1">
      <c r="C394" s="120"/>
      <c r="D394" s="122"/>
      <c r="E394" s="90"/>
      <c r="F394" s="90"/>
      <c r="G394" s="90"/>
      <c r="H394" s="73" t="s">
        <v>23</v>
      </c>
      <c r="I394" s="34">
        <v>0</v>
      </c>
      <c r="J394" s="34">
        <v>0</v>
      </c>
      <c r="K394" s="34">
        <v>0</v>
      </c>
      <c r="L394" s="31">
        <v>0</v>
      </c>
      <c r="M394" s="31">
        <v>0</v>
      </c>
      <c r="N394" s="32">
        <v>0</v>
      </c>
      <c r="O394" s="32">
        <v>0</v>
      </c>
      <c r="P394" s="32">
        <v>0</v>
      </c>
    </row>
    <row r="395" spans="3:16" s="30" customFormat="1" ht="18.75" customHeight="1">
      <c r="C395" s="120"/>
      <c r="D395" s="122"/>
      <c r="E395" s="90"/>
      <c r="F395" s="90"/>
      <c r="G395" s="90"/>
      <c r="H395" s="73" t="s">
        <v>250</v>
      </c>
      <c r="I395" s="33"/>
      <c r="J395" s="33" t="s">
        <v>247</v>
      </c>
      <c r="K395" s="33" t="s">
        <v>247</v>
      </c>
      <c r="L395" s="33" t="s">
        <v>247</v>
      </c>
      <c r="M395" s="31">
        <v>0</v>
      </c>
      <c r="N395" s="32">
        <v>0</v>
      </c>
      <c r="O395" s="32" t="s">
        <v>247</v>
      </c>
      <c r="P395" s="32" t="s">
        <v>247</v>
      </c>
    </row>
    <row r="396" spans="3:16" s="30" customFormat="1">
      <c r="C396" s="121"/>
      <c r="D396" s="122"/>
      <c r="E396" s="91"/>
      <c r="F396" s="91"/>
      <c r="G396" s="91"/>
      <c r="H396" s="73" t="s">
        <v>252</v>
      </c>
      <c r="I396" s="33"/>
      <c r="J396" s="33" t="s">
        <v>247</v>
      </c>
      <c r="K396" s="33" t="s">
        <v>247</v>
      </c>
      <c r="L396" s="33" t="s">
        <v>247</v>
      </c>
      <c r="M396" s="31">
        <v>0</v>
      </c>
      <c r="N396" s="32">
        <v>0</v>
      </c>
      <c r="O396" s="32" t="s">
        <v>247</v>
      </c>
      <c r="P396" s="32" t="s">
        <v>247</v>
      </c>
    </row>
    <row r="397" spans="3:16" s="30" customFormat="1" ht="15" customHeight="1">
      <c r="C397" s="119" t="s">
        <v>303</v>
      </c>
      <c r="D397" s="126" t="s">
        <v>254</v>
      </c>
      <c r="E397" s="116" t="s">
        <v>0</v>
      </c>
      <c r="F397" s="87" t="s">
        <v>347</v>
      </c>
      <c r="G397" s="87" t="s">
        <v>353</v>
      </c>
      <c r="H397" s="73" t="s">
        <v>112</v>
      </c>
      <c r="I397" s="31">
        <f>I398+I400+I402+I403</f>
        <v>750</v>
      </c>
      <c r="J397" s="31">
        <f>J398+J400</f>
        <v>750</v>
      </c>
      <c r="K397" s="31">
        <f>K398+K400</f>
        <v>375</v>
      </c>
      <c r="L397" s="31">
        <f>L398+L400</f>
        <v>375</v>
      </c>
      <c r="M397" s="31">
        <f t="shared" ref="M397" si="122">M398+M400+M402+M403</f>
        <v>375</v>
      </c>
      <c r="N397" s="16">
        <f>M397/I397*100</f>
        <v>50</v>
      </c>
      <c r="O397" s="16">
        <f>L397/J397*100</f>
        <v>50</v>
      </c>
      <c r="P397" s="16">
        <f>L397/K397*100</f>
        <v>100</v>
      </c>
    </row>
    <row r="398" spans="3:16" s="30" customFormat="1">
      <c r="C398" s="120"/>
      <c r="D398" s="126"/>
      <c r="E398" s="117"/>
      <c r="F398" s="90"/>
      <c r="G398" s="90"/>
      <c r="H398" s="73" t="s">
        <v>113</v>
      </c>
      <c r="I398" s="33">
        <f>I405+I412+I419+I426+I433+I440</f>
        <v>750</v>
      </c>
      <c r="J398" s="33">
        <f t="shared" ref="J398:M398" si="123">J405+J412+J419+J426+J433+J440</f>
        <v>750</v>
      </c>
      <c r="K398" s="33">
        <f t="shared" si="123"/>
        <v>375</v>
      </c>
      <c r="L398" s="33">
        <f t="shared" si="123"/>
        <v>375</v>
      </c>
      <c r="M398" s="33">
        <f t="shared" si="123"/>
        <v>375</v>
      </c>
      <c r="N398" s="32">
        <f>L398/I398*100</f>
        <v>50</v>
      </c>
      <c r="O398" s="32">
        <f>L398/J398*100</f>
        <v>50</v>
      </c>
      <c r="P398" s="32">
        <f>L398/K398*100</f>
        <v>100</v>
      </c>
    </row>
    <row r="399" spans="3:16" s="30" customFormat="1" ht="17.25" customHeight="1">
      <c r="C399" s="120"/>
      <c r="D399" s="126"/>
      <c r="E399" s="117"/>
      <c r="F399" s="90"/>
      <c r="G399" s="90"/>
      <c r="H399" s="73" t="s">
        <v>22</v>
      </c>
      <c r="I399" s="33">
        <f t="shared" ref="I399:M401" si="124">I406+I413+I420+I427+I434+I441</f>
        <v>0</v>
      </c>
      <c r="J399" s="33">
        <f t="shared" si="124"/>
        <v>0</v>
      </c>
      <c r="K399" s="33">
        <f t="shared" si="124"/>
        <v>0</v>
      </c>
      <c r="L399" s="33">
        <f t="shared" si="124"/>
        <v>0</v>
      </c>
      <c r="M399" s="33">
        <f t="shared" si="124"/>
        <v>0</v>
      </c>
      <c r="N399" s="32">
        <v>0</v>
      </c>
      <c r="O399" s="32">
        <v>0</v>
      </c>
      <c r="P399" s="32">
        <v>0</v>
      </c>
    </row>
    <row r="400" spans="3:16" s="30" customFormat="1" ht="15" customHeight="1">
      <c r="C400" s="120"/>
      <c r="D400" s="126"/>
      <c r="E400" s="117"/>
      <c r="F400" s="90"/>
      <c r="G400" s="90"/>
      <c r="H400" s="73" t="s">
        <v>249</v>
      </c>
      <c r="I400" s="33">
        <f t="shared" si="124"/>
        <v>0</v>
      </c>
      <c r="J400" s="33">
        <f t="shared" si="124"/>
        <v>0</v>
      </c>
      <c r="K400" s="33">
        <f t="shared" si="124"/>
        <v>0</v>
      </c>
      <c r="L400" s="33">
        <f t="shared" si="124"/>
        <v>0</v>
      </c>
      <c r="M400" s="33">
        <f t="shared" si="124"/>
        <v>0</v>
      </c>
      <c r="N400" s="32">
        <v>0</v>
      </c>
      <c r="O400" s="32">
        <v>0</v>
      </c>
      <c r="P400" s="32">
        <v>0</v>
      </c>
    </row>
    <row r="401" spans="3:16" s="38" customFormat="1" ht="18.75" customHeight="1">
      <c r="C401" s="120"/>
      <c r="D401" s="126"/>
      <c r="E401" s="117"/>
      <c r="F401" s="90"/>
      <c r="G401" s="90"/>
      <c r="H401" s="73" t="s">
        <v>23</v>
      </c>
      <c r="I401" s="33">
        <f t="shared" si="124"/>
        <v>0</v>
      </c>
      <c r="J401" s="33">
        <f t="shared" si="124"/>
        <v>0</v>
      </c>
      <c r="K401" s="33">
        <f t="shared" si="124"/>
        <v>0</v>
      </c>
      <c r="L401" s="33">
        <f t="shared" si="124"/>
        <v>0</v>
      </c>
      <c r="M401" s="33">
        <f t="shared" si="124"/>
        <v>0</v>
      </c>
      <c r="N401" s="32">
        <v>0</v>
      </c>
      <c r="O401" s="32">
        <v>0</v>
      </c>
      <c r="P401" s="32">
        <v>0</v>
      </c>
    </row>
    <row r="402" spans="3:16" s="30" customFormat="1" ht="18.75" customHeight="1">
      <c r="C402" s="120"/>
      <c r="D402" s="126"/>
      <c r="E402" s="117"/>
      <c r="F402" s="90"/>
      <c r="G402" s="90"/>
      <c r="H402" s="73" t="s">
        <v>250</v>
      </c>
      <c r="I402" s="33"/>
      <c r="J402" s="33" t="s">
        <v>247</v>
      </c>
      <c r="K402" s="33" t="s">
        <v>247</v>
      </c>
      <c r="L402" s="33" t="s">
        <v>247</v>
      </c>
      <c r="M402" s="31">
        <v>0</v>
      </c>
      <c r="N402" s="32">
        <v>0</v>
      </c>
      <c r="O402" s="32" t="s">
        <v>247</v>
      </c>
      <c r="P402" s="32" t="s">
        <v>247</v>
      </c>
    </row>
    <row r="403" spans="3:16" s="30" customFormat="1" ht="18.75" customHeight="1">
      <c r="C403" s="121"/>
      <c r="D403" s="126"/>
      <c r="E403" s="118"/>
      <c r="F403" s="91"/>
      <c r="G403" s="91"/>
      <c r="H403" s="73" t="s">
        <v>252</v>
      </c>
      <c r="I403" s="33"/>
      <c r="J403" s="33" t="s">
        <v>247</v>
      </c>
      <c r="K403" s="33" t="s">
        <v>247</v>
      </c>
      <c r="L403" s="33" t="s">
        <v>247</v>
      </c>
      <c r="M403" s="31">
        <v>0</v>
      </c>
      <c r="N403" s="32">
        <v>0</v>
      </c>
      <c r="O403" s="32" t="s">
        <v>247</v>
      </c>
      <c r="P403" s="32" t="s">
        <v>247</v>
      </c>
    </row>
    <row r="404" spans="3:16" s="30" customFormat="1" ht="15" customHeight="1">
      <c r="C404" s="119" t="s">
        <v>255</v>
      </c>
      <c r="D404" s="122" t="s">
        <v>304</v>
      </c>
      <c r="E404" s="87" t="s">
        <v>571</v>
      </c>
      <c r="F404" s="87" t="s">
        <v>354</v>
      </c>
      <c r="G404" s="87" t="s">
        <v>355</v>
      </c>
      <c r="H404" s="73" t="s">
        <v>112</v>
      </c>
      <c r="I404" s="31">
        <f>I405+I407+I409+I410</f>
        <v>160</v>
      </c>
      <c r="J404" s="31">
        <f>J405+J407</f>
        <v>160</v>
      </c>
      <c r="K404" s="31">
        <f>K405+K407</f>
        <v>80</v>
      </c>
      <c r="L404" s="31">
        <f>L405+L407</f>
        <v>80</v>
      </c>
      <c r="M404" s="31">
        <f t="shared" ref="M404" si="125">M405+M407+M409+M410</f>
        <v>80</v>
      </c>
      <c r="N404" s="16">
        <f>M404/I404*100</f>
        <v>50</v>
      </c>
      <c r="O404" s="16">
        <f>L404/J404*100</f>
        <v>50</v>
      </c>
      <c r="P404" s="16">
        <f>L404/K404*100</f>
        <v>100</v>
      </c>
    </row>
    <row r="405" spans="3:16" s="30" customFormat="1">
      <c r="C405" s="120"/>
      <c r="D405" s="122"/>
      <c r="E405" s="90"/>
      <c r="F405" s="90"/>
      <c r="G405" s="90"/>
      <c r="H405" s="73" t="s">
        <v>113</v>
      </c>
      <c r="I405" s="33">
        <v>160</v>
      </c>
      <c r="J405" s="33">
        <v>160</v>
      </c>
      <c r="K405" s="33">
        <v>80</v>
      </c>
      <c r="L405" s="31">
        <v>80</v>
      </c>
      <c r="M405" s="31">
        <v>80</v>
      </c>
      <c r="N405" s="32">
        <f>L405/I405*100</f>
        <v>50</v>
      </c>
      <c r="O405" s="32">
        <f>L405/J405*100</f>
        <v>50</v>
      </c>
      <c r="P405" s="32">
        <f>L405/K405*100</f>
        <v>100</v>
      </c>
    </row>
    <row r="406" spans="3:16" s="30" customFormat="1" ht="30">
      <c r="C406" s="120"/>
      <c r="D406" s="122"/>
      <c r="E406" s="90"/>
      <c r="F406" s="90"/>
      <c r="G406" s="90"/>
      <c r="H406" s="73" t="s">
        <v>22</v>
      </c>
      <c r="I406" s="34">
        <v>0</v>
      </c>
      <c r="J406" s="34">
        <v>0</v>
      </c>
      <c r="K406" s="34">
        <v>0</v>
      </c>
      <c r="L406" s="31">
        <v>0</v>
      </c>
      <c r="M406" s="31">
        <v>0</v>
      </c>
      <c r="N406" s="32">
        <v>0</v>
      </c>
      <c r="O406" s="32">
        <v>0</v>
      </c>
      <c r="P406" s="32">
        <v>0</v>
      </c>
    </row>
    <row r="407" spans="3:16" s="38" customFormat="1" ht="18.75" customHeight="1">
      <c r="C407" s="120"/>
      <c r="D407" s="122"/>
      <c r="E407" s="90"/>
      <c r="F407" s="90"/>
      <c r="G407" s="90"/>
      <c r="H407" s="73" t="s">
        <v>249</v>
      </c>
      <c r="I407" s="34">
        <v>0</v>
      </c>
      <c r="J407" s="34">
        <v>0</v>
      </c>
      <c r="K407" s="34">
        <v>0</v>
      </c>
      <c r="L407" s="31">
        <v>0</v>
      </c>
      <c r="M407" s="31">
        <v>0</v>
      </c>
      <c r="N407" s="32">
        <v>0</v>
      </c>
      <c r="O407" s="32">
        <v>0</v>
      </c>
      <c r="P407" s="32">
        <v>0</v>
      </c>
    </row>
    <row r="408" spans="3:16" s="30" customFormat="1" ht="27.75" customHeight="1">
      <c r="C408" s="120"/>
      <c r="D408" s="122"/>
      <c r="E408" s="90"/>
      <c r="F408" s="90"/>
      <c r="G408" s="90"/>
      <c r="H408" s="73" t="s">
        <v>23</v>
      </c>
      <c r="I408" s="34">
        <v>0</v>
      </c>
      <c r="J408" s="34">
        <v>0</v>
      </c>
      <c r="K408" s="34">
        <v>0</v>
      </c>
      <c r="L408" s="31">
        <v>0</v>
      </c>
      <c r="M408" s="31">
        <v>0</v>
      </c>
      <c r="N408" s="32">
        <v>0</v>
      </c>
      <c r="O408" s="32">
        <v>0</v>
      </c>
      <c r="P408" s="32">
        <v>0</v>
      </c>
    </row>
    <row r="409" spans="3:16" s="30" customFormat="1" ht="17.25" customHeight="1">
      <c r="C409" s="120"/>
      <c r="D409" s="122"/>
      <c r="E409" s="90"/>
      <c r="F409" s="90"/>
      <c r="G409" s="90"/>
      <c r="H409" s="73" t="s">
        <v>250</v>
      </c>
      <c r="I409" s="33"/>
      <c r="J409" s="33" t="s">
        <v>247</v>
      </c>
      <c r="K409" s="33" t="s">
        <v>247</v>
      </c>
      <c r="L409" s="33" t="s">
        <v>247</v>
      </c>
      <c r="M409" s="31">
        <v>0</v>
      </c>
      <c r="N409" s="32">
        <v>0</v>
      </c>
      <c r="O409" s="32" t="s">
        <v>247</v>
      </c>
      <c r="P409" s="32" t="s">
        <v>247</v>
      </c>
    </row>
    <row r="410" spans="3:16" s="30" customFormat="1" ht="16.5" customHeight="1">
      <c r="C410" s="121"/>
      <c r="D410" s="122"/>
      <c r="E410" s="91"/>
      <c r="F410" s="91"/>
      <c r="G410" s="91"/>
      <c r="H410" s="73" t="s">
        <v>252</v>
      </c>
      <c r="I410" s="33"/>
      <c r="J410" s="33" t="s">
        <v>247</v>
      </c>
      <c r="K410" s="33" t="s">
        <v>247</v>
      </c>
      <c r="L410" s="33" t="s">
        <v>247</v>
      </c>
      <c r="M410" s="31">
        <v>0</v>
      </c>
      <c r="N410" s="32">
        <v>0</v>
      </c>
      <c r="O410" s="32" t="s">
        <v>247</v>
      </c>
      <c r="P410" s="32" t="s">
        <v>247</v>
      </c>
    </row>
    <row r="411" spans="3:16" s="30" customFormat="1" ht="15" customHeight="1">
      <c r="C411" s="119" t="s">
        <v>255</v>
      </c>
      <c r="D411" s="122" t="s">
        <v>572</v>
      </c>
      <c r="E411" s="87" t="s">
        <v>573</v>
      </c>
      <c r="F411" s="87" t="s">
        <v>354</v>
      </c>
      <c r="G411" s="87" t="s">
        <v>355</v>
      </c>
      <c r="H411" s="73" t="s">
        <v>112</v>
      </c>
      <c r="I411" s="31">
        <f>I412+I414+I416+I417</f>
        <v>110</v>
      </c>
      <c r="J411" s="31">
        <f>J412+J414</f>
        <v>110</v>
      </c>
      <c r="K411" s="31">
        <f>K412+K414</f>
        <v>55</v>
      </c>
      <c r="L411" s="31">
        <f>L412+L414</f>
        <v>55</v>
      </c>
      <c r="M411" s="31">
        <f t="shared" ref="M411" si="126">M412+M414+M416+M417</f>
        <v>55</v>
      </c>
      <c r="N411" s="16">
        <f>M411/I411*100</f>
        <v>50</v>
      </c>
      <c r="O411" s="16">
        <f>L411/J411*100</f>
        <v>50</v>
      </c>
      <c r="P411" s="16">
        <f>L411/K411*100</f>
        <v>100</v>
      </c>
    </row>
    <row r="412" spans="3:16" s="30" customFormat="1">
      <c r="C412" s="120"/>
      <c r="D412" s="122"/>
      <c r="E412" s="90"/>
      <c r="F412" s="90"/>
      <c r="G412" s="90"/>
      <c r="H412" s="73" t="s">
        <v>113</v>
      </c>
      <c r="I412" s="33">
        <v>110</v>
      </c>
      <c r="J412" s="33">
        <v>110</v>
      </c>
      <c r="K412" s="33">
        <v>55</v>
      </c>
      <c r="L412" s="31">
        <v>55</v>
      </c>
      <c r="M412" s="31">
        <v>55</v>
      </c>
      <c r="N412" s="16">
        <f>M412/I412*100</f>
        <v>50</v>
      </c>
      <c r="O412" s="32">
        <f>L412/J412*100</f>
        <v>50</v>
      </c>
      <c r="P412" s="32">
        <f>L412/K412*100</f>
        <v>100</v>
      </c>
    </row>
    <row r="413" spans="3:16" s="30" customFormat="1" ht="30">
      <c r="C413" s="120"/>
      <c r="D413" s="122"/>
      <c r="E413" s="90"/>
      <c r="F413" s="90"/>
      <c r="G413" s="90"/>
      <c r="H413" s="73" t="s">
        <v>22</v>
      </c>
      <c r="I413" s="34">
        <v>0</v>
      </c>
      <c r="J413" s="34">
        <v>0</v>
      </c>
      <c r="K413" s="34">
        <v>0</v>
      </c>
      <c r="L413" s="31">
        <v>0</v>
      </c>
      <c r="M413" s="31">
        <v>0</v>
      </c>
      <c r="N413" s="32">
        <v>0</v>
      </c>
      <c r="O413" s="32">
        <v>0</v>
      </c>
      <c r="P413" s="32">
        <v>0</v>
      </c>
    </row>
    <row r="414" spans="3:16" s="38" customFormat="1" ht="18.75" customHeight="1">
      <c r="C414" s="120"/>
      <c r="D414" s="122"/>
      <c r="E414" s="90"/>
      <c r="F414" s="90"/>
      <c r="G414" s="90"/>
      <c r="H414" s="73" t="s">
        <v>249</v>
      </c>
      <c r="I414" s="34">
        <v>0</v>
      </c>
      <c r="J414" s="34">
        <v>0</v>
      </c>
      <c r="K414" s="34">
        <v>0</v>
      </c>
      <c r="L414" s="31">
        <v>0</v>
      </c>
      <c r="M414" s="31">
        <v>0</v>
      </c>
      <c r="N414" s="32">
        <v>0</v>
      </c>
      <c r="O414" s="32">
        <v>0</v>
      </c>
      <c r="P414" s="32">
        <v>0</v>
      </c>
    </row>
    <row r="415" spans="3:16" s="30" customFormat="1" ht="27.75" customHeight="1">
      <c r="C415" s="120"/>
      <c r="D415" s="122"/>
      <c r="E415" s="90"/>
      <c r="F415" s="90"/>
      <c r="G415" s="90"/>
      <c r="H415" s="73" t="s">
        <v>23</v>
      </c>
      <c r="I415" s="34">
        <v>0</v>
      </c>
      <c r="J415" s="34">
        <v>0</v>
      </c>
      <c r="K415" s="34">
        <v>0</v>
      </c>
      <c r="L415" s="31">
        <v>0</v>
      </c>
      <c r="M415" s="31">
        <v>0</v>
      </c>
      <c r="N415" s="32">
        <v>0</v>
      </c>
      <c r="O415" s="32">
        <v>0</v>
      </c>
      <c r="P415" s="32">
        <v>0</v>
      </c>
    </row>
    <row r="416" spans="3:16" s="30" customFormat="1" ht="17.25" customHeight="1">
      <c r="C416" s="120"/>
      <c r="D416" s="122"/>
      <c r="E416" s="90"/>
      <c r="F416" s="90"/>
      <c r="G416" s="90"/>
      <c r="H416" s="73" t="s">
        <v>250</v>
      </c>
      <c r="I416" s="33"/>
      <c r="J416" s="33" t="s">
        <v>247</v>
      </c>
      <c r="K416" s="33" t="s">
        <v>247</v>
      </c>
      <c r="L416" s="33" t="s">
        <v>247</v>
      </c>
      <c r="M416" s="31">
        <v>0</v>
      </c>
      <c r="N416" s="32">
        <v>0</v>
      </c>
      <c r="O416" s="32" t="s">
        <v>247</v>
      </c>
      <c r="P416" s="32" t="s">
        <v>247</v>
      </c>
    </row>
    <row r="417" spans="3:16" s="30" customFormat="1" ht="16.5" customHeight="1">
      <c r="C417" s="121"/>
      <c r="D417" s="122"/>
      <c r="E417" s="91"/>
      <c r="F417" s="91"/>
      <c r="G417" s="91"/>
      <c r="H417" s="73" t="s">
        <v>252</v>
      </c>
      <c r="I417" s="33"/>
      <c r="J417" s="33" t="s">
        <v>247</v>
      </c>
      <c r="K417" s="33" t="s">
        <v>247</v>
      </c>
      <c r="L417" s="33" t="s">
        <v>247</v>
      </c>
      <c r="M417" s="31">
        <v>0</v>
      </c>
      <c r="N417" s="32">
        <v>0</v>
      </c>
      <c r="O417" s="32" t="s">
        <v>247</v>
      </c>
      <c r="P417" s="32" t="s">
        <v>247</v>
      </c>
    </row>
    <row r="418" spans="3:16" s="30" customFormat="1" ht="15" customHeight="1">
      <c r="C418" s="119" t="s">
        <v>255</v>
      </c>
      <c r="D418" s="122" t="s">
        <v>574</v>
      </c>
      <c r="E418" s="87" t="s">
        <v>575</v>
      </c>
      <c r="F418" s="87" t="s">
        <v>354</v>
      </c>
      <c r="G418" s="87" t="s">
        <v>355</v>
      </c>
      <c r="H418" s="73" t="s">
        <v>112</v>
      </c>
      <c r="I418" s="31">
        <f>I419+I421+I423+I424</f>
        <v>160</v>
      </c>
      <c r="J418" s="31">
        <f>J419+J421</f>
        <v>160</v>
      </c>
      <c r="K418" s="31">
        <f>K419+K421</f>
        <v>80</v>
      </c>
      <c r="L418" s="31">
        <f>L419+L421</f>
        <v>80</v>
      </c>
      <c r="M418" s="31">
        <f t="shared" ref="M418" si="127">M419+M421+M423+M424</f>
        <v>80</v>
      </c>
      <c r="N418" s="16">
        <f>M418/I418*100</f>
        <v>50</v>
      </c>
      <c r="O418" s="16">
        <f>L418/J418*100</f>
        <v>50</v>
      </c>
      <c r="P418" s="16">
        <f>L418/K418*100</f>
        <v>100</v>
      </c>
    </row>
    <row r="419" spans="3:16" s="30" customFormat="1">
      <c r="C419" s="120"/>
      <c r="D419" s="122"/>
      <c r="E419" s="90"/>
      <c r="F419" s="90"/>
      <c r="G419" s="90"/>
      <c r="H419" s="73" t="s">
        <v>113</v>
      </c>
      <c r="I419" s="33">
        <v>160</v>
      </c>
      <c r="J419" s="33">
        <v>160</v>
      </c>
      <c r="K419" s="33">
        <v>80</v>
      </c>
      <c r="L419" s="31">
        <v>80</v>
      </c>
      <c r="M419" s="31">
        <v>80</v>
      </c>
      <c r="N419" s="16">
        <f>M419/I419*100</f>
        <v>50</v>
      </c>
      <c r="O419" s="32">
        <f>L419/J419*100</f>
        <v>50</v>
      </c>
      <c r="P419" s="32">
        <f>L419/K419*100</f>
        <v>100</v>
      </c>
    </row>
    <row r="420" spans="3:16" s="30" customFormat="1" ht="30">
      <c r="C420" s="120"/>
      <c r="D420" s="122"/>
      <c r="E420" s="90"/>
      <c r="F420" s="90"/>
      <c r="G420" s="90"/>
      <c r="H420" s="73" t="s">
        <v>22</v>
      </c>
      <c r="I420" s="34">
        <v>0</v>
      </c>
      <c r="J420" s="34">
        <v>0</v>
      </c>
      <c r="K420" s="34">
        <v>0</v>
      </c>
      <c r="L420" s="31">
        <v>0</v>
      </c>
      <c r="M420" s="31">
        <v>0</v>
      </c>
      <c r="N420" s="32">
        <v>0</v>
      </c>
      <c r="O420" s="32">
        <v>0</v>
      </c>
      <c r="P420" s="32">
        <v>0</v>
      </c>
    </row>
    <row r="421" spans="3:16" s="38" customFormat="1" ht="18.75" customHeight="1">
      <c r="C421" s="120"/>
      <c r="D421" s="122"/>
      <c r="E421" s="90"/>
      <c r="F421" s="90"/>
      <c r="G421" s="90"/>
      <c r="H421" s="73" t="s">
        <v>249</v>
      </c>
      <c r="I421" s="34">
        <v>0</v>
      </c>
      <c r="J421" s="34">
        <v>0</v>
      </c>
      <c r="K421" s="34">
        <v>0</v>
      </c>
      <c r="L421" s="31">
        <v>0</v>
      </c>
      <c r="M421" s="31">
        <v>0</v>
      </c>
      <c r="N421" s="32">
        <v>0</v>
      </c>
      <c r="O421" s="32">
        <v>0</v>
      </c>
      <c r="P421" s="32">
        <v>0</v>
      </c>
    </row>
    <row r="422" spans="3:16" s="30" customFormat="1" ht="27.75" customHeight="1">
      <c r="C422" s="120"/>
      <c r="D422" s="122"/>
      <c r="E422" s="90"/>
      <c r="F422" s="90"/>
      <c r="G422" s="90"/>
      <c r="H422" s="73" t="s">
        <v>23</v>
      </c>
      <c r="I422" s="34">
        <v>0</v>
      </c>
      <c r="J422" s="34">
        <v>0</v>
      </c>
      <c r="K422" s="34">
        <v>0</v>
      </c>
      <c r="L422" s="31">
        <v>0</v>
      </c>
      <c r="M422" s="31">
        <v>0</v>
      </c>
      <c r="N422" s="32">
        <v>0</v>
      </c>
      <c r="O422" s="32">
        <v>0</v>
      </c>
      <c r="P422" s="32">
        <v>0</v>
      </c>
    </row>
    <row r="423" spans="3:16" s="30" customFormat="1" ht="17.25" customHeight="1">
      <c r="C423" s="120"/>
      <c r="D423" s="122"/>
      <c r="E423" s="90"/>
      <c r="F423" s="90"/>
      <c r="G423" s="90"/>
      <c r="H423" s="73" t="s">
        <v>250</v>
      </c>
      <c r="I423" s="33"/>
      <c r="J423" s="33" t="s">
        <v>247</v>
      </c>
      <c r="K423" s="33" t="s">
        <v>247</v>
      </c>
      <c r="L423" s="33" t="s">
        <v>247</v>
      </c>
      <c r="M423" s="31">
        <v>0</v>
      </c>
      <c r="N423" s="32">
        <v>0</v>
      </c>
      <c r="O423" s="32" t="s">
        <v>247</v>
      </c>
      <c r="P423" s="32" t="s">
        <v>247</v>
      </c>
    </row>
    <row r="424" spans="3:16" s="30" customFormat="1" ht="16.5" customHeight="1">
      <c r="C424" s="121"/>
      <c r="D424" s="122"/>
      <c r="E424" s="91"/>
      <c r="F424" s="91"/>
      <c r="G424" s="91"/>
      <c r="H424" s="73" t="s">
        <v>252</v>
      </c>
      <c r="I424" s="33"/>
      <c r="J424" s="33" t="s">
        <v>247</v>
      </c>
      <c r="K424" s="33" t="s">
        <v>247</v>
      </c>
      <c r="L424" s="33" t="s">
        <v>247</v>
      </c>
      <c r="M424" s="31">
        <v>0</v>
      </c>
      <c r="N424" s="32">
        <v>0</v>
      </c>
      <c r="O424" s="32" t="s">
        <v>247</v>
      </c>
      <c r="P424" s="32" t="s">
        <v>247</v>
      </c>
    </row>
    <row r="425" spans="3:16" s="30" customFormat="1" ht="15" customHeight="1">
      <c r="C425" s="119" t="s">
        <v>255</v>
      </c>
      <c r="D425" s="122" t="s">
        <v>576</v>
      </c>
      <c r="E425" s="87" t="s">
        <v>577</v>
      </c>
      <c r="F425" s="87" t="s">
        <v>354</v>
      </c>
      <c r="G425" s="87" t="s">
        <v>355</v>
      </c>
      <c r="H425" s="73" t="s">
        <v>112</v>
      </c>
      <c r="I425" s="31">
        <f>I426+I428+I430+I431</f>
        <v>80</v>
      </c>
      <c r="J425" s="31">
        <f>J426+J428</f>
        <v>80</v>
      </c>
      <c r="K425" s="31">
        <f>K426+K428</f>
        <v>40</v>
      </c>
      <c r="L425" s="31">
        <f>L426+L428</f>
        <v>40</v>
      </c>
      <c r="M425" s="31">
        <f t="shared" ref="M425" si="128">M426+M428+M430+M431</f>
        <v>40</v>
      </c>
      <c r="N425" s="16">
        <f>M425/I425*100</f>
        <v>50</v>
      </c>
      <c r="O425" s="16">
        <f>L425/J425*100</f>
        <v>50</v>
      </c>
      <c r="P425" s="16">
        <f>L425/K425*100</f>
        <v>100</v>
      </c>
    </row>
    <row r="426" spans="3:16" s="30" customFormat="1">
      <c r="C426" s="120"/>
      <c r="D426" s="122"/>
      <c r="E426" s="90"/>
      <c r="F426" s="90"/>
      <c r="G426" s="90"/>
      <c r="H426" s="73" t="s">
        <v>113</v>
      </c>
      <c r="I426" s="33">
        <v>80</v>
      </c>
      <c r="J426" s="33">
        <v>80</v>
      </c>
      <c r="K426" s="33">
        <v>40</v>
      </c>
      <c r="L426" s="31">
        <v>40</v>
      </c>
      <c r="M426" s="31">
        <v>40</v>
      </c>
      <c r="N426" s="32">
        <f>L426/I426*100</f>
        <v>50</v>
      </c>
      <c r="O426" s="32">
        <f>L426/J426*100</f>
        <v>50</v>
      </c>
      <c r="P426" s="32">
        <f>L426/K426*100</f>
        <v>100</v>
      </c>
    </row>
    <row r="427" spans="3:16" s="30" customFormat="1" ht="30">
      <c r="C427" s="120"/>
      <c r="D427" s="122"/>
      <c r="E427" s="90"/>
      <c r="F427" s="90"/>
      <c r="G427" s="90"/>
      <c r="H427" s="73" t="s">
        <v>22</v>
      </c>
      <c r="I427" s="34">
        <v>0</v>
      </c>
      <c r="J427" s="34">
        <v>0</v>
      </c>
      <c r="K427" s="34">
        <v>0</v>
      </c>
      <c r="L427" s="31">
        <v>0</v>
      </c>
      <c r="M427" s="31">
        <v>0</v>
      </c>
      <c r="N427" s="32">
        <v>0</v>
      </c>
      <c r="O427" s="32">
        <v>0</v>
      </c>
      <c r="P427" s="32">
        <v>0</v>
      </c>
    </row>
    <row r="428" spans="3:16" s="38" customFormat="1" ht="18.75" customHeight="1">
      <c r="C428" s="120"/>
      <c r="D428" s="122"/>
      <c r="E428" s="90"/>
      <c r="F428" s="90"/>
      <c r="G428" s="90"/>
      <c r="H428" s="73" t="s">
        <v>249</v>
      </c>
      <c r="I428" s="34">
        <v>0</v>
      </c>
      <c r="J428" s="34">
        <v>0</v>
      </c>
      <c r="K428" s="34">
        <v>0</v>
      </c>
      <c r="L428" s="31">
        <v>0</v>
      </c>
      <c r="M428" s="31">
        <v>0</v>
      </c>
      <c r="N428" s="32">
        <v>0</v>
      </c>
      <c r="O428" s="32">
        <v>0</v>
      </c>
      <c r="P428" s="32">
        <v>0</v>
      </c>
    </row>
    <row r="429" spans="3:16" s="30" customFormat="1" ht="27.75" customHeight="1">
      <c r="C429" s="120"/>
      <c r="D429" s="122"/>
      <c r="E429" s="90"/>
      <c r="F429" s="90"/>
      <c r="G429" s="90"/>
      <c r="H429" s="73" t="s">
        <v>23</v>
      </c>
      <c r="I429" s="34">
        <v>0</v>
      </c>
      <c r="J429" s="34">
        <v>0</v>
      </c>
      <c r="K429" s="34">
        <v>0</v>
      </c>
      <c r="L429" s="31">
        <v>0</v>
      </c>
      <c r="M429" s="31">
        <v>0</v>
      </c>
      <c r="N429" s="32">
        <v>0</v>
      </c>
      <c r="O429" s="32">
        <v>0</v>
      </c>
      <c r="P429" s="32">
        <v>0</v>
      </c>
    </row>
    <row r="430" spans="3:16" s="30" customFormat="1" ht="17.25" customHeight="1">
      <c r="C430" s="120"/>
      <c r="D430" s="122"/>
      <c r="E430" s="90"/>
      <c r="F430" s="90"/>
      <c r="G430" s="90"/>
      <c r="H430" s="73" t="s">
        <v>250</v>
      </c>
      <c r="I430" s="33"/>
      <c r="J430" s="33" t="s">
        <v>247</v>
      </c>
      <c r="K430" s="33" t="s">
        <v>247</v>
      </c>
      <c r="L430" s="33" t="s">
        <v>247</v>
      </c>
      <c r="M430" s="31">
        <v>0</v>
      </c>
      <c r="N430" s="32">
        <v>0</v>
      </c>
      <c r="O430" s="32" t="s">
        <v>247</v>
      </c>
      <c r="P430" s="32" t="s">
        <v>247</v>
      </c>
    </row>
    <row r="431" spans="3:16" s="30" customFormat="1" ht="16.5" customHeight="1">
      <c r="C431" s="121"/>
      <c r="D431" s="122"/>
      <c r="E431" s="91"/>
      <c r="F431" s="91"/>
      <c r="G431" s="91"/>
      <c r="H431" s="73" t="s">
        <v>252</v>
      </c>
      <c r="I431" s="33"/>
      <c r="J431" s="33" t="s">
        <v>247</v>
      </c>
      <c r="K431" s="33" t="s">
        <v>247</v>
      </c>
      <c r="L431" s="33" t="s">
        <v>247</v>
      </c>
      <c r="M431" s="31">
        <v>0</v>
      </c>
      <c r="N431" s="32">
        <v>0</v>
      </c>
      <c r="O431" s="32" t="s">
        <v>247</v>
      </c>
      <c r="P431" s="32" t="s">
        <v>247</v>
      </c>
    </row>
    <row r="432" spans="3:16" s="30" customFormat="1" ht="15" customHeight="1">
      <c r="C432" s="119" t="s">
        <v>255</v>
      </c>
      <c r="D432" s="122" t="s">
        <v>578</v>
      </c>
      <c r="E432" s="87" t="s">
        <v>579</v>
      </c>
      <c r="F432" s="87" t="s">
        <v>354</v>
      </c>
      <c r="G432" s="87" t="s">
        <v>355</v>
      </c>
      <c r="H432" s="73" t="s">
        <v>112</v>
      </c>
      <c r="I432" s="31">
        <f>I433+I435+I437+I438</f>
        <v>100</v>
      </c>
      <c r="J432" s="31">
        <f>J433+J435</f>
        <v>100</v>
      </c>
      <c r="K432" s="31">
        <f>K433+K435</f>
        <v>50</v>
      </c>
      <c r="L432" s="31">
        <f>L433+L435</f>
        <v>50</v>
      </c>
      <c r="M432" s="31">
        <f t="shared" ref="M432" si="129">M433+M435+M437+M438</f>
        <v>50</v>
      </c>
      <c r="N432" s="16">
        <f>M432/I432*100</f>
        <v>50</v>
      </c>
      <c r="O432" s="16">
        <f>L432/J432*100</f>
        <v>50</v>
      </c>
      <c r="P432" s="16">
        <f>L432/K432*100</f>
        <v>100</v>
      </c>
    </row>
    <row r="433" spans="3:16" s="30" customFormat="1">
      <c r="C433" s="120"/>
      <c r="D433" s="122"/>
      <c r="E433" s="90"/>
      <c r="F433" s="90"/>
      <c r="G433" s="90"/>
      <c r="H433" s="73" t="s">
        <v>113</v>
      </c>
      <c r="I433" s="33">
        <v>100</v>
      </c>
      <c r="J433" s="33">
        <v>100</v>
      </c>
      <c r="K433" s="33">
        <v>50</v>
      </c>
      <c r="L433" s="31">
        <v>50</v>
      </c>
      <c r="M433" s="31">
        <v>50</v>
      </c>
      <c r="N433" s="16">
        <f>M433/I433*100</f>
        <v>50</v>
      </c>
      <c r="O433" s="32">
        <f>L433/J433*100</f>
        <v>50</v>
      </c>
      <c r="P433" s="32">
        <f>L433/K433*100</f>
        <v>100</v>
      </c>
    </row>
    <row r="434" spans="3:16" s="30" customFormat="1" ht="30">
      <c r="C434" s="120"/>
      <c r="D434" s="122"/>
      <c r="E434" s="90"/>
      <c r="F434" s="90"/>
      <c r="G434" s="90"/>
      <c r="H434" s="73" t="s">
        <v>22</v>
      </c>
      <c r="I434" s="34">
        <v>0</v>
      </c>
      <c r="J434" s="34">
        <v>0</v>
      </c>
      <c r="K434" s="34">
        <v>0</v>
      </c>
      <c r="L434" s="31">
        <v>0</v>
      </c>
      <c r="M434" s="31">
        <v>0</v>
      </c>
      <c r="N434" s="32">
        <v>0</v>
      </c>
      <c r="O434" s="32">
        <v>0</v>
      </c>
      <c r="P434" s="32">
        <v>0</v>
      </c>
    </row>
    <row r="435" spans="3:16" s="38" customFormat="1" ht="18.75" customHeight="1">
      <c r="C435" s="120"/>
      <c r="D435" s="122"/>
      <c r="E435" s="90"/>
      <c r="F435" s="90"/>
      <c r="G435" s="90"/>
      <c r="H435" s="73" t="s">
        <v>249</v>
      </c>
      <c r="I435" s="34">
        <v>0</v>
      </c>
      <c r="J435" s="34">
        <v>0</v>
      </c>
      <c r="K435" s="34">
        <v>0</v>
      </c>
      <c r="L435" s="31">
        <v>0</v>
      </c>
      <c r="M435" s="31">
        <v>0</v>
      </c>
      <c r="N435" s="32">
        <v>0</v>
      </c>
      <c r="O435" s="32">
        <v>0</v>
      </c>
      <c r="P435" s="32">
        <v>0</v>
      </c>
    </row>
    <row r="436" spans="3:16" s="30" customFormat="1" ht="27.75" customHeight="1">
      <c r="C436" s="120"/>
      <c r="D436" s="122"/>
      <c r="E436" s="90"/>
      <c r="F436" s="90"/>
      <c r="G436" s="90"/>
      <c r="H436" s="73" t="s">
        <v>23</v>
      </c>
      <c r="I436" s="34">
        <v>0</v>
      </c>
      <c r="J436" s="34">
        <v>0</v>
      </c>
      <c r="K436" s="34">
        <v>0</v>
      </c>
      <c r="L436" s="31">
        <v>0</v>
      </c>
      <c r="M436" s="31">
        <v>0</v>
      </c>
      <c r="N436" s="32">
        <v>0</v>
      </c>
      <c r="O436" s="32">
        <v>0</v>
      </c>
      <c r="P436" s="32">
        <v>0</v>
      </c>
    </row>
    <row r="437" spans="3:16" s="30" customFormat="1" ht="17.25" customHeight="1">
      <c r="C437" s="120"/>
      <c r="D437" s="122"/>
      <c r="E437" s="90"/>
      <c r="F437" s="90"/>
      <c r="G437" s="90"/>
      <c r="H437" s="73" t="s">
        <v>250</v>
      </c>
      <c r="I437" s="33">
        <v>0</v>
      </c>
      <c r="J437" s="33" t="s">
        <v>247</v>
      </c>
      <c r="K437" s="33" t="s">
        <v>247</v>
      </c>
      <c r="L437" s="33" t="s">
        <v>247</v>
      </c>
      <c r="M437" s="31">
        <v>0</v>
      </c>
      <c r="N437" s="32">
        <v>0</v>
      </c>
      <c r="O437" s="32" t="s">
        <v>247</v>
      </c>
      <c r="P437" s="32" t="s">
        <v>247</v>
      </c>
    </row>
    <row r="438" spans="3:16" s="30" customFormat="1" ht="16.5" customHeight="1">
      <c r="C438" s="121"/>
      <c r="D438" s="122"/>
      <c r="E438" s="91"/>
      <c r="F438" s="91"/>
      <c r="G438" s="91"/>
      <c r="H438" s="73" t="s">
        <v>252</v>
      </c>
      <c r="I438" s="33">
        <v>0</v>
      </c>
      <c r="J438" s="33" t="s">
        <v>247</v>
      </c>
      <c r="K438" s="33" t="s">
        <v>247</v>
      </c>
      <c r="L438" s="33" t="s">
        <v>247</v>
      </c>
      <c r="M438" s="31">
        <v>0</v>
      </c>
      <c r="N438" s="32">
        <v>0</v>
      </c>
      <c r="O438" s="32" t="s">
        <v>247</v>
      </c>
      <c r="P438" s="32" t="s">
        <v>247</v>
      </c>
    </row>
    <row r="439" spans="3:16" s="30" customFormat="1" ht="15" customHeight="1">
      <c r="C439" s="119" t="s">
        <v>255</v>
      </c>
      <c r="D439" s="122" t="s">
        <v>580</v>
      </c>
      <c r="E439" s="87" t="s">
        <v>581</v>
      </c>
      <c r="F439" s="87" t="s">
        <v>354</v>
      </c>
      <c r="G439" s="87" t="s">
        <v>355</v>
      </c>
      <c r="H439" s="73" t="s">
        <v>112</v>
      </c>
      <c r="I439" s="31">
        <f>I440+I442+I444+I445</f>
        <v>140</v>
      </c>
      <c r="J439" s="31">
        <f>J440+J442</f>
        <v>140</v>
      </c>
      <c r="K439" s="31">
        <f>K440+K442</f>
        <v>70</v>
      </c>
      <c r="L439" s="31">
        <f>L440+L442</f>
        <v>70</v>
      </c>
      <c r="M439" s="31">
        <f t="shared" ref="M439" si="130">M440+M442+M444+M445</f>
        <v>70</v>
      </c>
      <c r="N439" s="16">
        <f>M439/I439*100</f>
        <v>50</v>
      </c>
      <c r="O439" s="16">
        <f>L439/J439*100</f>
        <v>50</v>
      </c>
      <c r="P439" s="16">
        <f>L439/K439*100</f>
        <v>100</v>
      </c>
    </row>
    <row r="440" spans="3:16" s="30" customFormat="1">
      <c r="C440" s="120"/>
      <c r="D440" s="122"/>
      <c r="E440" s="90"/>
      <c r="F440" s="90"/>
      <c r="G440" s="90"/>
      <c r="H440" s="73" t="s">
        <v>113</v>
      </c>
      <c r="I440" s="33">
        <v>140</v>
      </c>
      <c r="J440" s="33">
        <v>140</v>
      </c>
      <c r="K440" s="33">
        <v>70</v>
      </c>
      <c r="L440" s="31">
        <v>70</v>
      </c>
      <c r="M440" s="31">
        <v>70</v>
      </c>
      <c r="N440" s="16">
        <f>M440/I440*100</f>
        <v>50</v>
      </c>
      <c r="O440" s="32">
        <f>L440/J440*100</f>
        <v>50</v>
      </c>
      <c r="P440" s="32">
        <f>L440/K440*100</f>
        <v>100</v>
      </c>
    </row>
    <row r="441" spans="3:16" s="30" customFormat="1" ht="30">
      <c r="C441" s="120"/>
      <c r="D441" s="122"/>
      <c r="E441" s="90"/>
      <c r="F441" s="90"/>
      <c r="G441" s="90"/>
      <c r="H441" s="73" t="s">
        <v>22</v>
      </c>
      <c r="I441" s="34">
        <v>0</v>
      </c>
      <c r="J441" s="34">
        <v>0</v>
      </c>
      <c r="K441" s="34">
        <v>0</v>
      </c>
      <c r="L441" s="31">
        <v>0</v>
      </c>
      <c r="M441" s="31">
        <v>0</v>
      </c>
      <c r="N441" s="32">
        <v>0</v>
      </c>
      <c r="O441" s="32">
        <v>0</v>
      </c>
      <c r="P441" s="32">
        <v>0</v>
      </c>
    </row>
    <row r="442" spans="3:16" s="38" customFormat="1" ht="18.75" customHeight="1">
      <c r="C442" s="120"/>
      <c r="D442" s="122"/>
      <c r="E442" s="90"/>
      <c r="F442" s="90"/>
      <c r="G442" s="90"/>
      <c r="H442" s="73" t="s">
        <v>249</v>
      </c>
      <c r="I442" s="34">
        <v>0</v>
      </c>
      <c r="J442" s="34">
        <v>0</v>
      </c>
      <c r="K442" s="34">
        <v>0</v>
      </c>
      <c r="L442" s="31">
        <v>0</v>
      </c>
      <c r="M442" s="31">
        <v>0</v>
      </c>
      <c r="N442" s="32">
        <v>0</v>
      </c>
      <c r="O442" s="32">
        <v>0</v>
      </c>
      <c r="P442" s="32">
        <v>0</v>
      </c>
    </row>
    <row r="443" spans="3:16" s="30" customFormat="1" ht="27.75" customHeight="1">
      <c r="C443" s="120"/>
      <c r="D443" s="122"/>
      <c r="E443" s="90"/>
      <c r="F443" s="90"/>
      <c r="G443" s="90"/>
      <c r="H443" s="73" t="s">
        <v>23</v>
      </c>
      <c r="I443" s="34">
        <v>0</v>
      </c>
      <c r="J443" s="34">
        <v>0</v>
      </c>
      <c r="K443" s="34">
        <v>0</v>
      </c>
      <c r="L443" s="31">
        <v>0</v>
      </c>
      <c r="M443" s="31">
        <v>0</v>
      </c>
      <c r="N443" s="32">
        <v>0</v>
      </c>
      <c r="O443" s="32">
        <v>0</v>
      </c>
      <c r="P443" s="32">
        <v>0</v>
      </c>
    </row>
    <row r="444" spans="3:16" s="30" customFormat="1" ht="17.25" customHeight="1">
      <c r="C444" s="120"/>
      <c r="D444" s="122"/>
      <c r="E444" s="90"/>
      <c r="F444" s="90"/>
      <c r="G444" s="90"/>
      <c r="H444" s="73" t="s">
        <v>250</v>
      </c>
      <c r="I444" s="33">
        <v>0</v>
      </c>
      <c r="J444" s="33" t="s">
        <v>247</v>
      </c>
      <c r="K444" s="33" t="s">
        <v>247</v>
      </c>
      <c r="L444" s="33" t="s">
        <v>247</v>
      </c>
      <c r="M444" s="31">
        <v>0</v>
      </c>
      <c r="N444" s="32">
        <v>0</v>
      </c>
      <c r="O444" s="32" t="s">
        <v>247</v>
      </c>
      <c r="P444" s="32" t="s">
        <v>247</v>
      </c>
    </row>
    <row r="445" spans="3:16" s="30" customFormat="1" ht="16.5" customHeight="1">
      <c r="C445" s="121"/>
      <c r="D445" s="122"/>
      <c r="E445" s="91"/>
      <c r="F445" s="91"/>
      <c r="G445" s="91"/>
      <c r="H445" s="73" t="s">
        <v>252</v>
      </c>
      <c r="I445" s="33">
        <v>0</v>
      </c>
      <c r="J445" s="33" t="s">
        <v>247</v>
      </c>
      <c r="K445" s="33" t="s">
        <v>247</v>
      </c>
      <c r="L445" s="33" t="s">
        <v>247</v>
      </c>
      <c r="M445" s="31">
        <v>0</v>
      </c>
      <c r="N445" s="32">
        <v>0</v>
      </c>
      <c r="O445" s="32" t="s">
        <v>247</v>
      </c>
      <c r="P445" s="32" t="s">
        <v>247</v>
      </c>
    </row>
    <row r="446" spans="3:16" s="39" customFormat="1" ht="15" customHeight="1">
      <c r="C446" s="119" t="s">
        <v>116</v>
      </c>
      <c r="D446" s="126" t="s">
        <v>191</v>
      </c>
      <c r="E446" s="116" t="s">
        <v>6</v>
      </c>
      <c r="F446" s="87">
        <v>2018</v>
      </c>
      <c r="G446" s="87">
        <v>2020</v>
      </c>
      <c r="H446" s="73" t="s">
        <v>112</v>
      </c>
      <c r="I446" s="31">
        <f>I447+I449+I451+I452</f>
        <v>3450</v>
      </c>
      <c r="J446" s="31">
        <f>J447+J449</f>
        <v>3525</v>
      </c>
      <c r="K446" s="31">
        <f>K447+K449</f>
        <v>1900</v>
      </c>
      <c r="L446" s="31">
        <f>L447+L449</f>
        <v>503.7</v>
      </c>
      <c r="M446" s="31">
        <f t="shared" ref="M446" si="131">M447+M449+M451+M452</f>
        <v>503.7</v>
      </c>
      <c r="N446" s="16">
        <f>M446/I446*100</f>
        <v>14.6</v>
      </c>
      <c r="O446" s="16">
        <f>L446/J446*100</f>
        <v>14.289361702127659</v>
      </c>
      <c r="P446" s="16">
        <f>L446/K446*100</f>
        <v>26.510526315789473</v>
      </c>
    </row>
    <row r="447" spans="3:16" s="39" customFormat="1">
      <c r="C447" s="120"/>
      <c r="D447" s="126"/>
      <c r="E447" s="117"/>
      <c r="F447" s="90"/>
      <c r="G447" s="90"/>
      <c r="H447" s="73" t="s">
        <v>113</v>
      </c>
      <c r="I447" s="33">
        <f>I454+I461+I468+I475+I482</f>
        <v>3450</v>
      </c>
      <c r="J447" s="33">
        <f t="shared" ref="J447:M447" si="132">J454+J461+J468+J475+J482</f>
        <v>3525</v>
      </c>
      <c r="K447" s="33">
        <f t="shared" si="132"/>
        <v>1900</v>
      </c>
      <c r="L447" s="33">
        <f t="shared" si="132"/>
        <v>503.7</v>
      </c>
      <c r="M447" s="33">
        <f t="shared" si="132"/>
        <v>503.7</v>
      </c>
      <c r="N447" s="16">
        <f>M447/I447*100</f>
        <v>14.6</v>
      </c>
      <c r="O447" s="32">
        <f>L447/J447*100</f>
        <v>14.289361702127659</v>
      </c>
      <c r="P447" s="32">
        <f>L447/K447*100</f>
        <v>26.510526315789473</v>
      </c>
    </row>
    <row r="448" spans="3:16" s="39" customFormat="1" ht="30">
      <c r="C448" s="120"/>
      <c r="D448" s="126"/>
      <c r="E448" s="117"/>
      <c r="F448" s="90"/>
      <c r="G448" s="90"/>
      <c r="H448" s="73" t="s">
        <v>22</v>
      </c>
      <c r="I448" s="34">
        <v>0</v>
      </c>
      <c r="J448" s="34">
        <v>0</v>
      </c>
      <c r="K448" s="34">
        <v>0</v>
      </c>
      <c r="L448" s="31">
        <v>0</v>
      </c>
      <c r="M448" s="31">
        <v>0</v>
      </c>
      <c r="N448" s="32">
        <v>0</v>
      </c>
      <c r="O448" s="32">
        <v>0</v>
      </c>
      <c r="P448" s="32">
        <v>0</v>
      </c>
    </row>
    <row r="449" spans="3:16" s="30" customFormat="1" ht="15" customHeight="1">
      <c r="C449" s="120"/>
      <c r="D449" s="126"/>
      <c r="E449" s="117"/>
      <c r="F449" s="90"/>
      <c r="G449" s="90"/>
      <c r="H449" s="73" t="s">
        <v>249</v>
      </c>
      <c r="I449" s="34">
        <v>0</v>
      </c>
      <c r="J449" s="34">
        <v>0</v>
      </c>
      <c r="K449" s="34">
        <v>0</v>
      </c>
      <c r="L449" s="31">
        <v>0</v>
      </c>
      <c r="M449" s="31">
        <v>0</v>
      </c>
      <c r="N449" s="32">
        <v>0</v>
      </c>
      <c r="O449" s="32">
        <v>0</v>
      </c>
      <c r="P449" s="32">
        <v>0</v>
      </c>
    </row>
    <row r="450" spans="3:16" s="38" customFormat="1" ht="18.75" customHeight="1">
      <c r="C450" s="120"/>
      <c r="D450" s="126"/>
      <c r="E450" s="117"/>
      <c r="F450" s="90"/>
      <c r="G450" s="90"/>
      <c r="H450" s="73" t="s">
        <v>23</v>
      </c>
      <c r="I450" s="34">
        <v>0</v>
      </c>
      <c r="J450" s="34">
        <v>0</v>
      </c>
      <c r="K450" s="34">
        <v>0</v>
      </c>
      <c r="L450" s="31">
        <v>0</v>
      </c>
      <c r="M450" s="31">
        <v>0</v>
      </c>
      <c r="N450" s="32">
        <v>0</v>
      </c>
      <c r="O450" s="32">
        <v>0</v>
      </c>
      <c r="P450" s="32">
        <v>0</v>
      </c>
    </row>
    <row r="451" spans="3:16" s="30" customFormat="1" ht="16.5" customHeight="1">
      <c r="C451" s="120"/>
      <c r="D451" s="126"/>
      <c r="E451" s="117"/>
      <c r="F451" s="90"/>
      <c r="G451" s="90"/>
      <c r="H451" s="73" t="s">
        <v>250</v>
      </c>
      <c r="I451" s="33">
        <v>0</v>
      </c>
      <c r="J451" s="33" t="s">
        <v>247</v>
      </c>
      <c r="K451" s="33" t="s">
        <v>247</v>
      </c>
      <c r="L451" s="33" t="s">
        <v>247</v>
      </c>
      <c r="M451" s="31">
        <v>0</v>
      </c>
      <c r="N451" s="32">
        <v>0</v>
      </c>
      <c r="O451" s="32" t="s">
        <v>247</v>
      </c>
      <c r="P451" s="32" t="s">
        <v>247</v>
      </c>
    </row>
    <row r="452" spans="3:16" s="30" customFormat="1" ht="16.5" customHeight="1">
      <c r="C452" s="121"/>
      <c r="D452" s="126"/>
      <c r="E452" s="118"/>
      <c r="F452" s="91"/>
      <c r="G452" s="91"/>
      <c r="H452" s="73" t="s">
        <v>252</v>
      </c>
      <c r="I452" s="33">
        <v>0</v>
      </c>
      <c r="J452" s="33" t="s">
        <v>247</v>
      </c>
      <c r="K452" s="33" t="s">
        <v>247</v>
      </c>
      <c r="L452" s="33" t="s">
        <v>247</v>
      </c>
      <c r="M452" s="31">
        <v>0</v>
      </c>
      <c r="N452" s="32">
        <v>0</v>
      </c>
      <c r="O452" s="32" t="s">
        <v>247</v>
      </c>
      <c r="P452" s="32" t="s">
        <v>247</v>
      </c>
    </row>
    <row r="453" spans="3:16" s="30" customFormat="1" ht="15" customHeight="1">
      <c r="C453" s="119" t="s">
        <v>117</v>
      </c>
      <c r="D453" s="122" t="s">
        <v>582</v>
      </c>
      <c r="E453" s="87" t="s">
        <v>583</v>
      </c>
      <c r="F453" s="87" t="s">
        <v>356</v>
      </c>
      <c r="G453" s="87" t="s">
        <v>357</v>
      </c>
      <c r="H453" s="73" t="s">
        <v>112</v>
      </c>
      <c r="I453" s="31">
        <f>I454+I456+I458+I459</f>
        <v>2721.3</v>
      </c>
      <c r="J453" s="31">
        <f>J454+J456</f>
        <v>2721.3</v>
      </c>
      <c r="K453" s="31">
        <f>K454+K456</f>
        <v>1096.3</v>
      </c>
      <c r="L453" s="31">
        <f>L454+L456</f>
        <v>0</v>
      </c>
      <c r="M453" s="31">
        <f t="shared" ref="M453" si="133">M454+M456+M458+M459</f>
        <v>0</v>
      </c>
      <c r="N453" s="16">
        <f>M453/I453*100</f>
        <v>0</v>
      </c>
      <c r="O453" s="16">
        <f>L453/J453*100</f>
        <v>0</v>
      </c>
      <c r="P453" s="16">
        <f>L453/K453*100</f>
        <v>0</v>
      </c>
    </row>
    <row r="454" spans="3:16" s="30" customFormat="1">
      <c r="C454" s="120"/>
      <c r="D454" s="122"/>
      <c r="E454" s="90"/>
      <c r="F454" s="90"/>
      <c r="G454" s="90"/>
      <c r="H454" s="73" t="s">
        <v>113</v>
      </c>
      <c r="I454" s="33">
        <v>2721.3</v>
      </c>
      <c r="J454" s="33">
        <v>2721.3</v>
      </c>
      <c r="K454" s="33">
        <v>1096.3</v>
      </c>
      <c r="L454" s="31">
        <v>0</v>
      </c>
      <c r="M454" s="31">
        <v>0</v>
      </c>
      <c r="N454" s="32">
        <f>L454/I454*100</f>
        <v>0</v>
      </c>
      <c r="O454" s="32">
        <f>L454/J454*100</f>
        <v>0</v>
      </c>
      <c r="P454" s="32">
        <f>L454/K454*100</f>
        <v>0</v>
      </c>
    </row>
    <row r="455" spans="3:16" s="30" customFormat="1" ht="30">
      <c r="C455" s="120"/>
      <c r="D455" s="122"/>
      <c r="E455" s="90"/>
      <c r="F455" s="90"/>
      <c r="G455" s="90"/>
      <c r="H455" s="73" t="s">
        <v>22</v>
      </c>
      <c r="I455" s="34">
        <v>0</v>
      </c>
      <c r="J455" s="34">
        <v>0</v>
      </c>
      <c r="K455" s="34">
        <v>0</v>
      </c>
      <c r="L455" s="31">
        <v>0</v>
      </c>
      <c r="M455" s="31">
        <v>0</v>
      </c>
      <c r="N455" s="32">
        <v>0</v>
      </c>
      <c r="O455" s="32">
        <v>0</v>
      </c>
      <c r="P455" s="32">
        <v>0</v>
      </c>
    </row>
    <row r="456" spans="3:16" s="30" customFormat="1" ht="18.75" customHeight="1">
      <c r="C456" s="120"/>
      <c r="D456" s="122"/>
      <c r="E456" s="90"/>
      <c r="F456" s="90"/>
      <c r="G456" s="90"/>
      <c r="H456" s="73" t="s">
        <v>249</v>
      </c>
      <c r="I456" s="34">
        <v>0</v>
      </c>
      <c r="J456" s="34">
        <v>0</v>
      </c>
      <c r="K456" s="34">
        <v>0</v>
      </c>
      <c r="L456" s="31">
        <v>0</v>
      </c>
      <c r="M456" s="31">
        <v>0</v>
      </c>
      <c r="N456" s="32">
        <v>0</v>
      </c>
      <c r="O456" s="32">
        <v>0</v>
      </c>
      <c r="P456" s="32">
        <v>0</v>
      </c>
    </row>
    <row r="457" spans="3:16" s="38" customFormat="1" ht="18.75" customHeight="1">
      <c r="C457" s="120"/>
      <c r="D457" s="122"/>
      <c r="E457" s="90"/>
      <c r="F457" s="90"/>
      <c r="G457" s="90"/>
      <c r="H457" s="73" t="s">
        <v>23</v>
      </c>
      <c r="I457" s="34">
        <v>0</v>
      </c>
      <c r="J457" s="34">
        <v>0</v>
      </c>
      <c r="K457" s="34">
        <v>0</v>
      </c>
      <c r="L457" s="31">
        <v>0</v>
      </c>
      <c r="M457" s="31">
        <v>0</v>
      </c>
      <c r="N457" s="32">
        <v>0</v>
      </c>
      <c r="O457" s="32">
        <v>0</v>
      </c>
      <c r="P457" s="32">
        <v>0</v>
      </c>
    </row>
    <row r="458" spans="3:16" s="30" customFormat="1" ht="16.5" customHeight="1">
      <c r="C458" s="120"/>
      <c r="D458" s="122"/>
      <c r="E458" s="90"/>
      <c r="F458" s="90"/>
      <c r="G458" s="90"/>
      <c r="H458" s="73" t="s">
        <v>250</v>
      </c>
      <c r="I458" s="33">
        <v>0</v>
      </c>
      <c r="J458" s="33" t="s">
        <v>247</v>
      </c>
      <c r="K458" s="33" t="s">
        <v>247</v>
      </c>
      <c r="L458" s="33" t="s">
        <v>247</v>
      </c>
      <c r="M458" s="31">
        <v>0</v>
      </c>
      <c r="N458" s="32">
        <v>0</v>
      </c>
      <c r="O458" s="32" t="s">
        <v>247</v>
      </c>
      <c r="P458" s="32" t="s">
        <v>247</v>
      </c>
    </row>
    <row r="459" spans="3:16" s="30" customFormat="1" ht="19.5" customHeight="1">
      <c r="C459" s="121"/>
      <c r="D459" s="122"/>
      <c r="E459" s="91"/>
      <c r="F459" s="91"/>
      <c r="G459" s="91"/>
      <c r="H459" s="73" t="s">
        <v>252</v>
      </c>
      <c r="I459" s="33">
        <v>0</v>
      </c>
      <c r="J459" s="33" t="s">
        <v>247</v>
      </c>
      <c r="K459" s="33" t="s">
        <v>247</v>
      </c>
      <c r="L459" s="33" t="s">
        <v>247</v>
      </c>
      <c r="M459" s="31">
        <v>0</v>
      </c>
      <c r="N459" s="32">
        <v>0</v>
      </c>
      <c r="O459" s="32" t="s">
        <v>247</v>
      </c>
      <c r="P459" s="32" t="s">
        <v>247</v>
      </c>
    </row>
    <row r="460" spans="3:16" s="30" customFormat="1" ht="15.75" customHeight="1">
      <c r="C460" s="119" t="s">
        <v>305</v>
      </c>
      <c r="D460" s="122" t="s">
        <v>584</v>
      </c>
      <c r="E460" s="87" t="s">
        <v>585</v>
      </c>
      <c r="F460" s="87">
        <v>2018</v>
      </c>
      <c r="G460" s="87">
        <v>2020</v>
      </c>
      <c r="H460" s="73" t="s">
        <v>112</v>
      </c>
      <c r="I460" s="31">
        <f>I461+I463+I465+I466</f>
        <v>325</v>
      </c>
      <c r="J460" s="31">
        <f>J461+J463</f>
        <v>325</v>
      </c>
      <c r="K460" s="31">
        <f>K461+K463</f>
        <v>325</v>
      </c>
      <c r="L460" s="31">
        <f>L461+L463</f>
        <v>300</v>
      </c>
      <c r="M460" s="31">
        <f t="shared" ref="M460" si="134">M461+M463+M465+M466</f>
        <v>300</v>
      </c>
      <c r="N460" s="16">
        <f>M460/I460*100</f>
        <v>92.307692307692307</v>
      </c>
      <c r="O460" s="16">
        <f>L460/J460*100</f>
        <v>92.307692307692307</v>
      </c>
      <c r="P460" s="16">
        <f>L460/K460*100</f>
        <v>92.307692307692307</v>
      </c>
    </row>
    <row r="461" spans="3:16" s="30" customFormat="1" ht="18" customHeight="1">
      <c r="C461" s="120"/>
      <c r="D461" s="122"/>
      <c r="E461" s="90"/>
      <c r="F461" s="90"/>
      <c r="G461" s="90"/>
      <c r="H461" s="73" t="s">
        <v>113</v>
      </c>
      <c r="I461" s="33">
        <v>325</v>
      </c>
      <c r="J461" s="33">
        <v>325</v>
      </c>
      <c r="K461" s="33">
        <v>325</v>
      </c>
      <c r="L461" s="31">
        <v>300</v>
      </c>
      <c r="M461" s="31">
        <v>300</v>
      </c>
      <c r="N461" s="32">
        <f>L461/I461*100</f>
        <v>92.307692307692307</v>
      </c>
      <c r="O461" s="32">
        <f>L461/J461*100</f>
        <v>92.307692307692307</v>
      </c>
      <c r="P461" s="32">
        <f>L461/K461*100</f>
        <v>92.307692307692307</v>
      </c>
    </row>
    <row r="462" spans="3:16" s="30" customFormat="1" ht="18.75" customHeight="1">
      <c r="C462" s="120"/>
      <c r="D462" s="122"/>
      <c r="E462" s="90"/>
      <c r="F462" s="90"/>
      <c r="G462" s="90"/>
      <c r="H462" s="73" t="s">
        <v>22</v>
      </c>
      <c r="I462" s="34">
        <v>0</v>
      </c>
      <c r="J462" s="34">
        <v>0</v>
      </c>
      <c r="K462" s="34">
        <v>0</v>
      </c>
      <c r="L462" s="31">
        <v>0</v>
      </c>
      <c r="M462" s="31">
        <v>0</v>
      </c>
      <c r="N462" s="32">
        <v>0</v>
      </c>
      <c r="O462" s="32">
        <v>0</v>
      </c>
      <c r="P462" s="32">
        <v>0</v>
      </c>
    </row>
    <row r="463" spans="3:16" s="30" customFormat="1" ht="16.5" customHeight="1">
      <c r="C463" s="120"/>
      <c r="D463" s="122"/>
      <c r="E463" s="90"/>
      <c r="F463" s="90"/>
      <c r="G463" s="90"/>
      <c r="H463" s="73" t="s">
        <v>249</v>
      </c>
      <c r="I463" s="34">
        <v>0</v>
      </c>
      <c r="J463" s="34">
        <v>0</v>
      </c>
      <c r="K463" s="34">
        <v>0</v>
      </c>
      <c r="L463" s="31">
        <v>0</v>
      </c>
      <c r="M463" s="31">
        <v>0</v>
      </c>
      <c r="N463" s="32">
        <v>0</v>
      </c>
      <c r="O463" s="32">
        <v>0</v>
      </c>
      <c r="P463" s="32">
        <v>0</v>
      </c>
    </row>
    <row r="464" spans="3:16" s="38" customFormat="1" ht="18.75" customHeight="1">
      <c r="C464" s="120"/>
      <c r="D464" s="122"/>
      <c r="E464" s="90"/>
      <c r="F464" s="90"/>
      <c r="G464" s="90"/>
      <c r="H464" s="73" t="s">
        <v>23</v>
      </c>
      <c r="I464" s="34">
        <v>0</v>
      </c>
      <c r="J464" s="34">
        <v>0</v>
      </c>
      <c r="K464" s="34">
        <v>0</v>
      </c>
      <c r="L464" s="31">
        <v>0</v>
      </c>
      <c r="M464" s="31">
        <v>0</v>
      </c>
      <c r="N464" s="32">
        <v>0</v>
      </c>
      <c r="O464" s="32">
        <v>0</v>
      </c>
      <c r="P464" s="32">
        <v>0</v>
      </c>
    </row>
    <row r="465" spans="3:16" s="30" customFormat="1" ht="15.75" customHeight="1">
      <c r="C465" s="120"/>
      <c r="D465" s="122"/>
      <c r="E465" s="90"/>
      <c r="F465" s="90"/>
      <c r="G465" s="90"/>
      <c r="H465" s="73" t="s">
        <v>250</v>
      </c>
      <c r="I465" s="33">
        <v>0</v>
      </c>
      <c r="J465" s="33" t="s">
        <v>247</v>
      </c>
      <c r="K465" s="33" t="s">
        <v>247</v>
      </c>
      <c r="L465" s="33" t="s">
        <v>247</v>
      </c>
      <c r="M465" s="31">
        <v>0</v>
      </c>
      <c r="N465" s="32">
        <v>0</v>
      </c>
      <c r="O465" s="32" t="s">
        <v>247</v>
      </c>
      <c r="P465" s="32" t="s">
        <v>247</v>
      </c>
    </row>
    <row r="466" spans="3:16" s="30" customFormat="1" ht="15.75" customHeight="1">
      <c r="C466" s="121"/>
      <c r="D466" s="122"/>
      <c r="E466" s="91"/>
      <c r="F466" s="91"/>
      <c r="G466" s="91"/>
      <c r="H466" s="73" t="s">
        <v>252</v>
      </c>
      <c r="I466" s="33">
        <v>0</v>
      </c>
      <c r="J466" s="33" t="s">
        <v>247</v>
      </c>
      <c r="K466" s="33" t="s">
        <v>247</v>
      </c>
      <c r="L466" s="33" t="s">
        <v>247</v>
      </c>
      <c r="M466" s="31">
        <v>0</v>
      </c>
      <c r="N466" s="32">
        <v>0</v>
      </c>
      <c r="O466" s="32" t="s">
        <v>247</v>
      </c>
      <c r="P466" s="32" t="s">
        <v>247</v>
      </c>
    </row>
    <row r="467" spans="3:16" s="30" customFormat="1" ht="15.75" customHeight="1">
      <c r="C467" s="119" t="s">
        <v>305</v>
      </c>
      <c r="D467" s="122" t="s">
        <v>586</v>
      </c>
      <c r="E467" s="87" t="s">
        <v>306</v>
      </c>
      <c r="F467" s="87">
        <v>2018</v>
      </c>
      <c r="G467" s="87">
        <v>2020</v>
      </c>
      <c r="H467" s="73" t="s">
        <v>112</v>
      </c>
      <c r="I467" s="31">
        <f>I468+I470+I472+I473</f>
        <v>200</v>
      </c>
      <c r="J467" s="31">
        <f>J468+J470</f>
        <v>200</v>
      </c>
      <c r="K467" s="31">
        <f>K468+K470</f>
        <v>200</v>
      </c>
      <c r="L467" s="31">
        <f>L468+L470</f>
        <v>0</v>
      </c>
      <c r="M467" s="31">
        <f t="shared" ref="M467" si="135">M468+M470+M472+M473</f>
        <v>0</v>
      </c>
      <c r="N467" s="16">
        <f>M467/I467*100</f>
        <v>0</v>
      </c>
      <c r="O467" s="16">
        <f>L467/J467*100</f>
        <v>0</v>
      </c>
      <c r="P467" s="16">
        <f>L467/K467*100</f>
        <v>0</v>
      </c>
    </row>
    <row r="468" spans="3:16" s="30" customFormat="1" ht="18" customHeight="1">
      <c r="C468" s="120"/>
      <c r="D468" s="122"/>
      <c r="E468" s="90"/>
      <c r="F468" s="90"/>
      <c r="G468" s="90"/>
      <c r="H468" s="73" t="s">
        <v>113</v>
      </c>
      <c r="I468" s="33">
        <v>200</v>
      </c>
      <c r="J468" s="33">
        <v>200</v>
      </c>
      <c r="K468" s="33">
        <v>200</v>
      </c>
      <c r="L468" s="31">
        <v>0</v>
      </c>
      <c r="M468" s="31">
        <v>0</v>
      </c>
      <c r="N468" s="32">
        <v>0</v>
      </c>
      <c r="O468" s="32">
        <f>L468/J468*100</f>
        <v>0</v>
      </c>
      <c r="P468" s="32">
        <f>L468/K468*100</f>
        <v>0</v>
      </c>
    </row>
    <row r="469" spans="3:16" s="30" customFormat="1" ht="31.5" customHeight="1">
      <c r="C469" s="120"/>
      <c r="D469" s="122"/>
      <c r="E469" s="90"/>
      <c r="F469" s="90"/>
      <c r="G469" s="90"/>
      <c r="H469" s="73" t="s">
        <v>22</v>
      </c>
      <c r="I469" s="34">
        <v>0</v>
      </c>
      <c r="J469" s="34">
        <v>0</v>
      </c>
      <c r="K469" s="34">
        <v>0</v>
      </c>
      <c r="L469" s="31">
        <v>0</v>
      </c>
      <c r="M469" s="31">
        <v>0</v>
      </c>
      <c r="N469" s="32">
        <v>0</v>
      </c>
      <c r="O469" s="32">
        <v>0</v>
      </c>
      <c r="P469" s="32">
        <v>0</v>
      </c>
    </row>
    <row r="470" spans="3:16" s="30" customFormat="1" ht="16.5" customHeight="1">
      <c r="C470" s="120"/>
      <c r="D470" s="122"/>
      <c r="E470" s="90"/>
      <c r="F470" s="90"/>
      <c r="G470" s="90"/>
      <c r="H470" s="73" t="s">
        <v>249</v>
      </c>
      <c r="I470" s="34">
        <v>0</v>
      </c>
      <c r="J470" s="34">
        <v>0</v>
      </c>
      <c r="K470" s="34">
        <v>0</v>
      </c>
      <c r="L470" s="31">
        <v>0</v>
      </c>
      <c r="M470" s="31">
        <v>0</v>
      </c>
      <c r="N470" s="32">
        <v>0</v>
      </c>
      <c r="O470" s="32">
        <v>0</v>
      </c>
      <c r="P470" s="32">
        <v>0</v>
      </c>
    </row>
    <row r="471" spans="3:16" s="38" customFormat="1" ht="30" customHeight="1">
      <c r="C471" s="120"/>
      <c r="D471" s="122"/>
      <c r="E471" s="90"/>
      <c r="F471" s="90"/>
      <c r="G471" s="90"/>
      <c r="H471" s="73" t="s">
        <v>23</v>
      </c>
      <c r="I471" s="34">
        <v>0</v>
      </c>
      <c r="J471" s="34">
        <v>0</v>
      </c>
      <c r="K471" s="34">
        <v>0</v>
      </c>
      <c r="L471" s="31">
        <v>0</v>
      </c>
      <c r="M471" s="31">
        <v>0</v>
      </c>
      <c r="N471" s="32">
        <v>0</v>
      </c>
      <c r="O471" s="32">
        <v>0</v>
      </c>
      <c r="P471" s="32">
        <v>0</v>
      </c>
    </row>
    <row r="472" spans="3:16" s="30" customFormat="1" ht="18" customHeight="1">
      <c r="C472" s="120"/>
      <c r="D472" s="122"/>
      <c r="E472" s="90"/>
      <c r="F472" s="90"/>
      <c r="G472" s="90"/>
      <c r="H472" s="73" t="s">
        <v>250</v>
      </c>
      <c r="I472" s="33">
        <v>0</v>
      </c>
      <c r="J472" s="33" t="s">
        <v>247</v>
      </c>
      <c r="K472" s="33" t="s">
        <v>247</v>
      </c>
      <c r="L472" s="33" t="s">
        <v>247</v>
      </c>
      <c r="M472" s="31">
        <v>0</v>
      </c>
      <c r="N472" s="32">
        <v>0</v>
      </c>
      <c r="O472" s="32" t="s">
        <v>247</v>
      </c>
      <c r="P472" s="32" t="s">
        <v>247</v>
      </c>
    </row>
    <row r="473" spans="3:16" s="30" customFormat="1" ht="19.5" customHeight="1">
      <c r="C473" s="121"/>
      <c r="D473" s="122"/>
      <c r="E473" s="91"/>
      <c r="F473" s="91"/>
      <c r="G473" s="91"/>
      <c r="H473" s="73" t="s">
        <v>252</v>
      </c>
      <c r="I473" s="33">
        <v>0</v>
      </c>
      <c r="J473" s="33" t="s">
        <v>247</v>
      </c>
      <c r="K473" s="33" t="s">
        <v>247</v>
      </c>
      <c r="L473" s="33" t="s">
        <v>247</v>
      </c>
      <c r="M473" s="31">
        <v>0</v>
      </c>
      <c r="N473" s="32">
        <v>0</v>
      </c>
      <c r="O473" s="32" t="s">
        <v>247</v>
      </c>
      <c r="P473" s="32" t="s">
        <v>247</v>
      </c>
    </row>
    <row r="474" spans="3:16" s="30" customFormat="1" ht="15.75" customHeight="1">
      <c r="C474" s="119" t="s">
        <v>305</v>
      </c>
      <c r="D474" s="122" t="s">
        <v>684</v>
      </c>
      <c r="E474" s="87" t="s">
        <v>685</v>
      </c>
      <c r="F474" s="87">
        <v>2018</v>
      </c>
      <c r="G474" s="87">
        <v>2020</v>
      </c>
      <c r="H474" s="73" t="s">
        <v>112</v>
      </c>
      <c r="I474" s="31">
        <f>I475+I477+I479+I480</f>
        <v>203.7</v>
      </c>
      <c r="J474" s="31">
        <f>J475+J477</f>
        <v>203.7</v>
      </c>
      <c r="K474" s="31">
        <f>K475+K477</f>
        <v>203.7</v>
      </c>
      <c r="L474" s="31">
        <f>L475+L477</f>
        <v>203.7</v>
      </c>
      <c r="M474" s="31">
        <f t="shared" ref="M474" si="136">M475+M477+M479+M480</f>
        <v>203.7</v>
      </c>
      <c r="N474" s="16">
        <f>M474/I474*100</f>
        <v>100</v>
      </c>
      <c r="O474" s="16">
        <f>L474/J474*100</f>
        <v>100</v>
      </c>
      <c r="P474" s="16">
        <f>L474/K474*100</f>
        <v>100</v>
      </c>
    </row>
    <row r="475" spans="3:16" s="30" customFormat="1" ht="18" customHeight="1">
      <c r="C475" s="120"/>
      <c r="D475" s="122"/>
      <c r="E475" s="90"/>
      <c r="F475" s="90"/>
      <c r="G475" s="90"/>
      <c r="H475" s="73" t="s">
        <v>113</v>
      </c>
      <c r="I475" s="33">
        <v>203.7</v>
      </c>
      <c r="J475" s="33">
        <v>203.7</v>
      </c>
      <c r="K475" s="33">
        <v>203.7</v>
      </c>
      <c r="L475" s="31">
        <v>203.7</v>
      </c>
      <c r="M475" s="31">
        <v>203.7</v>
      </c>
      <c r="N475" s="16">
        <f>M475/I475*100</f>
        <v>100</v>
      </c>
      <c r="O475" s="32">
        <f>L475/J475*100</f>
        <v>100</v>
      </c>
      <c r="P475" s="32">
        <f>L475/K475*100</f>
        <v>100</v>
      </c>
    </row>
    <row r="476" spans="3:16" s="30" customFormat="1" ht="31.5" customHeight="1">
      <c r="C476" s="120"/>
      <c r="D476" s="122"/>
      <c r="E476" s="90"/>
      <c r="F476" s="90"/>
      <c r="G476" s="90"/>
      <c r="H476" s="73" t="s">
        <v>22</v>
      </c>
      <c r="I476" s="34">
        <v>0</v>
      </c>
      <c r="J476" s="34">
        <v>0</v>
      </c>
      <c r="K476" s="34">
        <v>0</v>
      </c>
      <c r="L476" s="31">
        <v>0</v>
      </c>
      <c r="M476" s="31">
        <v>0</v>
      </c>
      <c r="N476" s="32">
        <v>0</v>
      </c>
      <c r="O476" s="32">
        <v>0</v>
      </c>
      <c r="P476" s="32">
        <v>0</v>
      </c>
    </row>
    <row r="477" spans="3:16" s="30" customFormat="1" ht="16.5" customHeight="1">
      <c r="C477" s="120"/>
      <c r="D477" s="122"/>
      <c r="E477" s="90"/>
      <c r="F477" s="90"/>
      <c r="G477" s="90"/>
      <c r="H477" s="73" t="s">
        <v>249</v>
      </c>
      <c r="I477" s="34">
        <v>0</v>
      </c>
      <c r="J477" s="34">
        <v>0</v>
      </c>
      <c r="K477" s="34">
        <v>0</v>
      </c>
      <c r="L477" s="31">
        <v>0</v>
      </c>
      <c r="M477" s="31">
        <v>0</v>
      </c>
      <c r="N477" s="32">
        <v>0</v>
      </c>
      <c r="O477" s="32">
        <v>0</v>
      </c>
      <c r="P477" s="32">
        <v>0</v>
      </c>
    </row>
    <row r="478" spans="3:16" s="38" customFormat="1" ht="30" customHeight="1">
      <c r="C478" s="120"/>
      <c r="D478" s="122"/>
      <c r="E478" s="90"/>
      <c r="F478" s="90"/>
      <c r="G478" s="90"/>
      <c r="H478" s="73" t="s">
        <v>23</v>
      </c>
      <c r="I478" s="34">
        <v>0</v>
      </c>
      <c r="J478" s="34">
        <v>0</v>
      </c>
      <c r="K478" s="34">
        <v>0</v>
      </c>
      <c r="L478" s="31">
        <v>0</v>
      </c>
      <c r="M478" s="31">
        <v>0</v>
      </c>
      <c r="N478" s="32">
        <v>0</v>
      </c>
      <c r="O478" s="32">
        <v>0</v>
      </c>
      <c r="P478" s="32">
        <v>0</v>
      </c>
    </row>
    <row r="479" spans="3:16" s="30" customFormat="1" ht="18" customHeight="1">
      <c r="C479" s="120"/>
      <c r="D479" s="122"/>
      <c r="E479" s="90"/>
      <c r="F479" s="90"/>
      <c r="G479" s="90"/>
      <c r="H479" s="73" t="s">
        <v>250</v>
      </c>
      <c r="I479" s="33">
        <v>0</v>
      </c>
      <c r="J479" s="33" t="s">
        <v>247</v>
      </c>
      <c r="K479" s="33" t="s">
        <v>247</v>
      </c>
      <c r="L479" s="33" t="s">
        <v>247</v>
      </c>
      <c r="M479" s="31">
        <v>0</v>
      </c>
      <c r="N479" s="32">
        <v>0</v>
      </c>
      <c r="O479" s="32" t="s">
        <v>247</v>
      </c>
      <c r="P479" s="32" t="s">
        <v>247</v>
      </c>
    </row>
    <row r="480" spans="3:16" s="30" customFormat="1" ht="19.5" customHeight="1">
      <c r="C480" s="121"/>
      <c r="D480" s="122"/>
      <c r="E480" s="91"/>
      <c r="F480" s="91"/>
      <c r="G480" s="91"/>
      <c r="H480" s="73" t="s">
        <v>252</v>
      </c>
      <c r="I480" s="33">
        <v>0</v>
      </c>
      <c r="J480" s="33" t="s">
        <v>247</v>
      </c>
      <c r="K480" s="33" t="s">
        <v>247</v>
      </c>
      <c r="L480" s="33" t="s">
        <v>247</v>
      </c>
      <c r="M480" s="31">
        <v>0</v>
      </c>
      <c r="N480" s="32">
        <v>0</v>
      </c>
      <c r="O480" s="32" t="s">
        <v>247</v>
      </c>
      <c r="P480" s="32" t="s">
        <v>247</v>
      </c>
    </row>
    <row r="481" spans="3:16" s="30" customFormat="1" ht="15.75" customHeight="1">
      <c r="C481" s="119" t="s">
        <v>305</v>
      </c>
      <c r="D481" s="122" t="s">
        <v>741</v>
      </c>
      <c r="E481" s="87" t="s">
        <v>740</v>
      </c>
      <c r="F481" s="87">
        <v>2018</v>
      </c>
      <c r="G481" s="87">
        <v>2020</v>
      </c>
      <c r="H481" s="73" t="s">
        <v>112</v>
      </c>
      <c r="I481" s="31">
        <f>I482+I484+I486+I487</f>
        <v>0</v>
      </c>
      <c r="J481" s="31">
        <f>J482+J484</f>
        <v>75</v>
      </c>
      <c r="K481" s="31">
        <f>K482+K484</f>
        <v>75</v>
      </c>
      <c r="L481" s="31">
        <f>L482+L484</f>
        <v>0</v>
      </c>
      <c r="M481" s="31">
        <f t="shared" ref="M481" si="137">M482+M484+M486+M487</f>
        <v>0</v>
      </c>
      <c r="N481" s="32">
        <v>0</v>
      </c>
      <c r="O481" s="16">
        <f>L481/J481*100</f>
        <v>0</v>
      </c>
      <c r="P481" s="16">
        <f>L481/K481*100</f>
        <v>0</v>
      </c>
    </row>
    <row r="482" spans="3:16" s="30" customFormat="1" ht="18" customHeight="1">
      <c r="C482" s="120"/>
      <c r="D482" s="122"/>
      <c r="E482" s="90"/>
      <c r="F482" s="90"/>
      <c r="G482" s="90"/>
      <c r="H482" s="73" t="s">
        <v>113</v>
      </c>
      <c r="I482" s="33"/>
      <c r="J482" s="33">
        <v>75</v>
      </c>
      <c r="K482" s="33">
        <v>75</v>
      </c>
      <c r="L482" s="31">
        <v>0</v>
      </c>
      <c r="M482" s="31">
        <v>0</v>
      </c>
      <c r="N482" s="32">
        <v>0</v>
      </c>
      <c r="O482" s="32">
        <f>L482/J482*100</f>
        <v>0</v>
      </c>
      <c r="P482" s="32">
        <f>L482/K482*100</f>
        <v>0</v>
      </c>
    </row>
    <row r="483" spans="3:16" s="30" customFormat="1" ht="31.5" customHeight="1">
      <c r="C483" s="120"/>
      <c r="D483" s="122"/>
      <c r="E483" s="90"/>
      <c r="F483" s="90"/>
      <c r="G483" s="90"/>
      <c r="H483" s="73" t="s">
        <v>22</v>
      </c>
      <c r="I483" s="34">
        <v>0</v>
      </c>
      <c r="J483" s="34">
        <v>0</v>
      </c>
      <c r="K483" s="34">
        <v>0</v>
      </c>
      <c r="L483" s="31">
        <v>0</v>
      </c>
      <c r="M483" s="31">
        <v>0</v>
      </c>
      <c r="N483" s="32">
        <v>0</v>
      </c>
      <c r="O483" s="32">
        <v>0</v>
      </c>
      <c r="P483" s="32">
        <v>0</v>
      </c>
    </row>
    <row r="484" spans="3:16" s="30" customFormat="1" ht="16.5" customHeight="1">
      <c r="C484" s="120"/>
      <c r="D484" s="122"/>
      <c r="E484" s="90"/>
      <c r="F484" s="90"/>
      <c r="G484" s="90"/>
      <c r="H484" s="73" t="s">
        <v>249</v>
      </c>
      <c r="I484" s="34">
        <v>0</v>
      </c>
      <c r="J484" s="34">
        <v>0</v>
      </c>
      <c r="K484" s="34">
        <v>0</v>
      </c>
      <c r="L484" s="31">
        <v>0</v>
      </c>
      <c r="M484" s="31">
        <v>0</v>
      </c>
      <c r="N484" s="32">
        <v>0</v>
      </c>
      <c r="O484" s="32">
        <v>0</v>
      </c>
      <c r="P484" s="32">
        <v>0</v>
      </c>
    </row>
    <row r="485" spans="3:16" s="38" customFormat="1" ht="30" customHeight="1">
      <c r="C485" s="120"/>
      <c r="D485" s="122"/>
      <c r="E485" s="90"/>
      <c r="F485" s="90"/>
      <c r="G485" s="90"/>
      <c r="H485" s="73" t="s">
        <v>23</v>
      </c>
      <c r="I485" s="34">
        <v>0</v>
      </c>
      <c r="J485" s="34">
        <v>0</v>
      </c>
      <c r="K485" s="34">
        <v>0</v>
      </c>
      <c r="L485" s="31">
        <v>0</v>
      </c>
      <c r="M485" s="31">
        <v>0</v>
      </c>
      <c r="N485" s="32">
        <v>0</v>
      </c>
      <c r="O485" s="32">
        <v>0</v>
      </c>
      <c r="P485" s="32">
        <v>0</v>
      </c>
    </row>
    <row r="486" spans="3:16" s="30" customFormat="1" ht="18" customHeight="1">
      <c r="C486" s="120"/>
      <c r="D486" s="122"/>
      <c r="E486" s="90"/>
      <c r="F486" s="90"/>
      <c r="G486" s="90"/>
      <c r="H486" s="73" t="s">
        <v>250</v>
      </c>
      <c r="I486" s="33">
        <v>0</v>
      </c>
      <c r="J486" s="33" t="s">
        <v>247</v>
      </c>
      <c r="K486" s="33" t="s">
        <v>247</v>
      </c>
      <c r="L486" s="33" t="s">
        <v>247</v>
      </c>
      <c r="M486" s="31">
        <v>0</v>
      </c>
      <c r="N486" s="32">
        <v>0</v>
      </c>
      <c r="O486" s="32" t="s">
        <v>247</v>
      </c>
      <c r="P486" s="32" t="s">
        <v>247</v>
      </c>
    </row>
    <row r="487" spans="3:16" s="30" customFormat="1" ht="19.5" customHeight="1">
      <c r="C487" s="121"/>
      <c r="D487" s="122"/>
      <c r="E487" s="91"/>
      <c r="F487" s="91"/>
      <c r="G487" s="91"/>
      <c r="H487" s="73" t="s">
        <v>252</v>
      </c>
      <c r="I487" s="33">
        <v>0</v>
      </c>
      <c r="J487" s="33" t="s">
        <v>247</v>
      </c>
      <c r="K487" s="33" t="s">
        <v>247</v>
      </c>
      <c r="L487" s="33" t="s">
        <v>247</v>
      </c>
      <c r="M487" s="31">
        <v>0</v>
      </c>
      <c r="N487" s="32">
        <v>0</v>
      </c>
      <c r="O487" s="32" t="s">
        <v>247</v>
      </c>
      <c r="P487" s="32" t="s">
        <v>247</v>
      </c>
    </row>
    <row r="488" spans="3:16" s="39" customFormat="1" ht="15" customHeight="1">
      <c r="C488" s="119" t="s">
        <v>116</v>
      </c>
      <c r="D488" s="203" t="s">
        <v>511</v>
      </c>
      <c r="E488" s="116" t="s">
        <v>6</v>
      </c>
      <c r="F488" s="87">
        <v>2018</v>
      </c>
      <c r="G488" s="87">
        <v>2020</v>
      </c>
      <c r="H488" s="73" t="s">
        <v>112</v>
      </c>
      <c r="I488" s="31">
        <f>I489+I491+I493+I494</f>
        <v>22633.5</v>
      </c>
      <c r="J488" s="31">
        <f>J489+J491</f>
        <v>22633.5</v>
      </c>
      <c r="K488" s="31">
        <f>K489+K491</f>
        <v>22633.5</v>
      </c>
      <c r="L488" s="31">
        <f>L489+L491</f>
        <v>22633.5</v>
      </c>
      <c r="M488" s="31">
        <f t="shared" ref="M488" si="138">M489+M491+M493+M494</f>
        <v>22633.5</v>
      </c>
      <c r="N488" s="16">
        <f>M488/I488*100</f>
        <v>100</v>
      </c>
      <c r="O488" s="16">
        <f>L488/J488*100</f>
        <v>100</v>
      </c>
      <c r="P488" s="16">
        <f>L488/K488*100</f>
        <v>100</v>
      </c>
    </row>
    <row r="489" spans="3:16" s="39" customFormat="1">
      <c r="C489" s="120"/>
      <c r="D489" s="204"/>
      <c r="E489" s="117"/>
      <c r="F489" s="90"/>
      <c r="G489" s="90"/>
      <c r="H489" s="73" t="s">
        <v>113</v>
      </c>
      <c r="I489" s="33">
        <f>I496+I503+I510</f>
        <v>2489.6999999999998</v>
      </c>
      <c r="J489" s="33">
        <f t="shared" ref="J489:K489" si="139">J496+J503+J510</f>
        <v>2489.6999999999998</v>
      </c>
      <c r="K489" s="33">
        <f t="shared" si="139"/>
        <v>2489.6999999999998</v>
      </c>
      <c r="L489" s="33">
        <f t="shared" ref="L489:M489" si="140">L496+L503+L510</f>
        <v>2489.6999999999998</v>
      </c>
      <c r="M489" s="33">
        <f t="shared" si="140"/>
        <v>2489.6999999999998</v>
      </c>
      <c r="N489" s="16">
        <f t="shared" ref="N489:N492" si="141">M489/I489*100</f>
        <v>100</v>
      </c>
      <c r="O489" s="32">
        <f>L489/J489*100</f>
        <v>100</v>
      </c>
      <c r="P489" s="32">
        <f>L489/K489*100</f>
        <v>100</v>
      </c>
    </row>
    <row r="490" spans="3:16" s="39" customFormat="1" ht="30">
      <c r="C490" s="120"/>
      <c r="D490" s="204"/>
      <c r="E490" s="117"/>
      <c r="F490" s="90"/>
      <c r="G490" s="90"/>
      <c r="H490" s="73" t="s">
        <v>22</v>
      </c>
      <c r="I490" s="33">
        <f t="shared" ref="I490:K490" si="142">I497+I504+I511</f>
        <v>2489.6999999999998</v>
      </c>
      <c r="J490" s="33">
        <f t="shared" si="142"/>
        <v>2489.6999999999998</v>
      </c>
      <c r="K490" s="33">
        <f t="shared" si="142"/>
        <v>2489.6999999999998</v>
      </c>
      <c r="L490" s="33">
        <f t="shared" ref="L490:M490" si="143">L497+L504+L511</f>
        <v>2489.6999999999998</v>
      </c>
      <c r="M490" s="33">
        <f t="shared" si="143"/>
        <v>2489.6999999999998</v>
      </c>
      <c r="N490" s="16">
        <f t="shared" si="141"/>
        <v>100</v>
      </c>
      <c r="O490" s="32">
        <f t="shared" ref="O490:O492" si="144">L490/J490*100</f>
        <v>100</v>
      </c>
      <c r="P490" s="32">
        <f t="shared" ref="P490:P492" si="145">L490/K490*100</f>
        <v>100</v>
      </c>
    </row>
    <row r="491" spans="3:16" s="30" customFormat="1" ht="15" customHeight="1">
      <c r="C491" s="120"/>
      <c r="D491" s="204"/>
      <c r="E491" s="117"/>
      <c r="F491" s="90"/>
      <c r="G491" s="90"/>
      <c r="H491" s="73" t="s">
        <v>249</v>
      </c>
      <c r="I491" s="33">
        <f t="shared" ref="I491:K491" si="146">I498+I505+I512</f>
        <v>20143.8</v>
      </c>
      <c r="J491" s="33">
        <f t="shared" si="146"/>
        <v>20143.8</v>
      </c>
      <c r="K491" s="33">
        <f t="shared" si="146"/>
        <v>20143.8</v>
      </c>
      <c r="L491" s="33">
        <f t="shared" ref="L491:M491" si="147">L498+L505+L512</f>
        <v>20143.8</v>
      </c>
      <c r="M491" s="33">
        <f t="shared" si="147"/>
        <v>20143.8</v>
      </c>
      <c r="N491" s="16">
        <f t="shared" si="141"/>
        <v>100</v>
      </c>
      <c r="O491" s="32">
        <f t="shared" si="144"/>
        <v>100</v>
      </c>
      <c r="P491" s="32">
        <f t="shared" si="145"/>
        <v>100</v>
      </c>
    </row>
    <row r="492" spans="3:16" s="38" customFormat="1" ht="18.75" customHeight="1">
      <c r="C492" s="120"/>
      <c r="D492" s="204"/>
      <c r="E492" s="117"/>
      <c r="F492" s="90"/>
      <c r="G492" s="90"/>
      <c r="H492" s="73" t="s">
        <v>23</v>
      </c>
      <c r="I492" s="33">
        <f t="shared" ref="I492:K492" si="148">I499+I506+I513</f>
        <v>20143.8</v>
      </c>
      <c r="J492" s="33">
        <f t="shared" si="148"/>
        <v>20143.8</v>
      </c>
      <c r="K492" s="33">
        <f t="shared" si="148"/>
        <v>20143.8</v>
      </c>
      <c r="L492" s="33">
        <f t="shared" ref="L492:M492" si="149">L499+L506+L513</f>
        <v>20143.8</v>
      </c>
      <c r="M492" s="33">
        <f t="shared" si="149"/>
        <v>20143.8</v>
      </c>
      <c r="N492" s="16">
        <f t="shared" si="141"/>
        <v>100</v>
      </c>
      <c r="O492" s="32">
        <f t="shared" si="144"/>
        <v>100</v>
      </c>
      <c r="P492" s="32">
        <f t="shared" si="145"/>
        <v>100</v>
      </c>
    </row>
    <row r="493" spans="3:16" s="30" customFormat="1" ht="18" customHeight="1">
      <c r="C493" s="120"/>
      <c r="D493" s="204"/>
      <c r="E493" s="117"/>
      <c r="F493" s="90"/>
      <c r="G493" s="90"/>
      <c r="H493" s="73" t="s">
        <v>250</v>
      </c>
      <c r="I493" s="33">
        <v>0</v>
      </c>
      <c r="J493" s="33" t="s">
        <v>247</v>
      </c>
      <c r="K493" s="33" t="s">
        <v>247</v>
      </c>
      <c r="L493" s="33" t="s">
        <v>247</v>
      </c>
      <c r="M493" s="31">
        <v>0</v>
      </c>
      <c r="N493" s="32">
        <v>0</v>
      </c>
      <c r="O493" s="32" t="s">
        <v>247</v>
      </c>
      <c r="P493" s="32" t="s">
        <v>247</v>
      </c>
    </row>
    <row r="494" spans="3:16" s="30" customFormat="1" ht="16.5" customHeight="1">
      <c r="C494" s="121"/>
      <c r="D494" s="205"/>
      <c r="E494" s="118"/>
      <c r="F494" s="91"/>
      <c r="G494" s="91"/>
      <c r="H494" s="73" t="s">
        <v>252</v>
      </c>
      <c r="I494" s="33">
        <v>0</v>
      </c>
      <c r="J494" s="33" t="s">
        <v>247</v>
      </c>
      <c r="K494" s="33" t="s">
        <v>247</v>
      </c>
      <c r="L494" s="33" t="s">
        <v>247</v>
      </c>
      <c r="M494" s="31">
        <v>0</v>
      </c>
      <c r="N494" s="32">
        <v>0</v>
      </c>
      <c r="O494" s="32" t="s">
        <v>247</v>
      </c>
      <c r="P494" s="32" t="s">
        <v>247</v>
      </c>
    </row>
    <row r="495" spans="3:16" s="39" customFormat="1" ht="15" customHeight="1">
      <c r="C495" s="123" t="s">
        <v>307</v>
      </c>
      <c r="D495" s="122" t="s">
        <v>308</v>
      </c>
      <c r="E495" s="87" t="s">
        <v>686</v>
      </c>
      <c r="F495" s="87" t="s">
        <v>358</v>
      </c>
      <c r="G495" s="87" t="s">
        <v>359</v>
      </c>
      <c r="H495" s="73" t="s">
        <v>112</v>
      </c>
      <c r="I495" s="31">
        <f>I496+I498+I500+I501</f>
        <v>5658.4</v>
      </c>
      <c r="J495" s="31">
        <f>J496+J498</f>
        <v>5658.4</v>
      </c>
      <c r="K495" s="31">
        <f>K496+K498</f>
        <v>5658.4</v>
      </c>
      <c r="L495" s="31">
        <f>L496+L498</f>
        <v>5658.4</v>
      </c>
      <c r="M495" s="31">
        <f>M496+M498</f>
        <v>5658.4</v>
      </c>
      <c r="N495" s="16">
        <f>M495/I495*100</f>
        <v>100</v>
      </c>
      <c r="O495" s="16">
        <f>L495/J495*100</f>
        <v>100</v>
      </c>
      <c r="P495" s="16">
        <f>L495/K495*100</f>
        <v>100</v>
      </c>
    </row>
    <row r="496" spans="3:16" s="39" customFormat="1">
      <c r="C496" s="124"/>
      <c r="D496" s="122"/>
      <c r="E496" s="90"/>
      <c r="F496" s="90"/>
      <c r="G496" s="90"/>
      <c r="H496" s="73" t="s">
        <v>113</v>
      </c>
      <c r="I496" s="33">
        <v>622.4</v>
      </c>
      <c r="J496" s="33">
        <v>622.4</v>
      </c>
      <c r="K496" s="33">
        <v>622.4</v>
      </c>
      <c r="L496" s="33">
        <v>622.4</v>
      </c>
      <c r="M496" s="33">
        <v>622.4</v>
      </c>
      <c r="N496" s="16">
        <f t="shared" ref="N496:N499" si="150">M496/I496*100</f>
        <v>100</v>
      </c>
      <c r="O496" s="32">
        <f>L496/J496*100</f>
        <v>100</v>
      </c>
      <c r="P496" s="32">
        <f>L496/K496*100</f>
        <v>100</v>
      </c>
    </row>
    <row r="497" spans="3:16" s="39" customFormat="1" ht="30">
      <c r="C497" s="124"/>
      <c r="D497" s="122"/>
      <c r="E497" s="90"/>
      <c r="F497" s="90"/>
      <c r="G497" s="90"/>
      <c r="H497" s="73" t="s">
        <v>22</v>
      </c>
      <c r="I497" s="34">
        <v>622.4</v>
      </c>
      <c r="J497" s="34">
        <v>622.4</v>
      </c>
      <c r="K497" s="34">
        <v>622.4</v>
      </c>
      <c r="L497" s="34">
        <v>622.4</v>
      </c>
      <c r="M497" s="34">
        <v>622.4</v>
      </c>
      <c r="N497" s="16">
        <f t="shared" si="150"/>
        <v>100</v>
      </c>
      <c r="O497" s="32">
        <f t="shared" ref="O497:O499" si="151">L497/J497*100</f>
        <v>100</v>
      </c>
      <c r="P497" s="32">
        <f t="shared" ref="P497:P499" si="152">L497/K497*100</f>
        <v>100</v>
      </c>
    </row>
    <row r="498" spans="3:16" s="30" customFormat="1" ht="15" customHeight="1">
      <c r="C498" s="124"/>
      <c r="D498" s="122"/>
      <c r="E498" s="90"/>
      <c r="F498" s="90"/>
      <c r="G498" s="90"/>
      <c r="H498" s="73" t="s">
        <v>249</v>
      </c>
      <c r="I498" s="34">
        <v>5036</v>
      </c>
      <c r="J498" s="34">
        <v>5036</v>
      </c>
      <c r="K498" s="34">
        <v>5036</v>
      </c>
      <c r="L498" s="34">
        <v>5036</v>
      </c>
      <c r="M498" s="34">
        <v>5036</v>
      </c>
      <c r="N498" s="16">
        <f t="shared" si="150"/>
        <v>100</v>
      </c>
      <c r="O498" s="32">
        <f t="shared" si="151"/>
        <v>100</v>
      </c>
      <c r="P498" s="32">
        <f t="shared" si="152"/>
        <v>100</v>
      </c>
    </row>
    <row r="499" spans="3:16" s="38" customFormat="1" ht="18.75" customHeight="1">
      <c r="C499" s="124"/>
      <c r="D499" s="122"/>
      <c r="E499" s="90"/>
      <c r="F499" s="90"/>
      <c r="G499" s="90"/>
      <c r="H499" s="73" t="s">
        <v>23</v>
      </c>
      <c r="I499" s="34">
        <v>5036</v>
      </c>
      <c r="J499" s="34">
        <v>5036</v>
      </c>
      <c r="K499" s="34">
        <v>5036</v>
      </c>
      <c r="L499" s="34">
        <v>5036</v>
      </c>
      <c r="M499" s="34">
        <v>5036</v>
      </c>
      <c r="N499" s="16">
        <f t="shared" si="150"/>
        <v>100</v>
      </c>
      <c r="O499" s="32">
        <f t="shared" si="151"/>
        <v>100</v>
      </c>
      <c r="P499" s="32">
        <f t="shared" si="152"/>
        <v>100</v>
      </c>
    </row>
    <row r="500" spans="3:16" s="30" customFormat="1" ht="21" customHeight="1">
      <c r="C500" s="124"/>
      <c r="D500" s="122"/>
      <c r="E500" s="90"/>
      <c r="F500" s="90"/>
      <c r="G500" s="90"/>
      <c r="H500" s="73" t="s">
        <v>250</v>
      </c>
      <c r="I500" s="33">
        <v>0</v>
      </c>
      <c r="J500" s="33" t="s">
        <v>247</v>
      </c>
      <c r="K500" s="33" t="s">
        <v>247</v>
      </c>
      <c r="L500" s="33" t="s">
        <v>247</v>
      </c>
      <c r="M500" s="31">
        <v>0</v>
      </c>
      <c r="N500" s="32">
        <v>0</v>
      </c>
      <c r="O500" s="32" t="s">
        <v>247</v>
      </c>
      <c r="P500" s="32" t="s">
        <v>247</v>
      </c>
    </row>
    <row r="501" spans="3:16" s="30" customFormat="1" ht="16.5" customHeight="1">
      <c r="C501" s="125"/>
      <c r="D501" s="122"/>
      <c r="E501" s="91"/>
      <c r="F501" s="91"/>
      <c r="G501" s="91"/>
      <c r="H501" s="73" t="s">
        <v>252</v>
      </c>
      <c r="I501" s="33">
        <v>0</v>
      </c>
      <c r="J501" s="33" t="s">
        <v>247</v>
      </c>
      <c r="K501" s="33" t="s">
        <v>247</v>
      </c>
      <c r="L501" s="33" t="s">
        <v>247</v>
      </c>
      <c r="M501" s="31">
        <v>0</v>
      </c>
      <c r="N501" s="32">
        <v>0</v>
      </c>
      <c r="O501" s="32" t="s">
        <v>247</v>
      </c>
      <c r="P501" s="32" t="s">
        <v>247</v>
      </c>
    </row>
    <row r="502" spans="3:16" s="39" customFormat="1" ht="15" customHeight="1">
      <c r="C502" s="123" t="s">
        <v>309</v>
      </c>
      <c r="D502" s="122" t="s">
        <v>310</v>
      </c>
      <c r="E502" s="87" t="s">
        <v>311</v>
      </c>
      <c r="F502" s="87" t="s">
        <v>358</v>
      </c>
      <c r="G502" s="87" t="s">
        <v>359</v>
      </c>
      <c r="H502" s="73" t="s">
        <v>112</v>
      </c>
      <c r="I502" s="31">
        <f>I503+I505+I507+I508</f>
        <v>5658.4</v>
      </c>
      <c r="J502" s="31">
        <f>J503+J505</f>
        <v>5658.4</v>
      </c>
      <c r="K502" s="31">
        <f>K503+K505</f>
        <v>5658.4</v>
      </c>
      <c r="L502" s="31">
        <f>L503+L505</f>
        <v>5658.4</v>
      </c>
      <c r="M502" s="31">
        <f t="shared" ref="M502" si="153">M503+M505+M507+M508</f>
        <v>5658.4</v>
      </c>
      <c r="N502" s="16">
        <f t="shared" ref="N502:N506" si="154">M502/I502*100</f>
        <v>100</v>
      </c>
      <c r="O502" s="16">
        <f>L502/J502*100</f>
        <v>100</v>
      </c>
      <c r="P502" s="16">
        <f>L502/K502*100</f>
        <v>100</v>
      </c>
    </row>
    <row r="503" spans="3:16" s="39" customFormat="1">
      <c r="C503" s="124"/>
      <c r="D503" s="122"/>
      <c r="E503" s="90"/>
      <c r="F503" s="90"/>
      <c r="G503" s="90"/>
      <c r="H503" s="73" t="s">
        <v>113</v>
      </c>
      <c r="I503" s="33">
        <v>622.5</v>
      </c>
      <c r="J503" s="33">
        <v>622.5</v>
      </c>
      <c r="K503" s="33">
        <v>622.5</v>
      </c>
      <c r="L503" s="33">
        <v>622.5</v>
      </c>
      <c r="M503" s="33">
        <v>622.5</v>
      </c>
      <c r="N503" s="16">
        <f t="shared" si="154"/>
        <v>100</v>
      </c>
      <c r="O503" s="32">
        <f>L503/J503*100</f>
        <v>100</v>
      </c>
      <c r="P503" s="32">
        <f>L503/K503*100</f>
        <v>100</v>
      </c>
    </row>
    <row r="504" spans="3:16" s="39" customFormat="1" ht="30">
      <c r="C504" s="124"/>
      <c r="D504" s="122"/>
      <c r="E504" s="90"/>
      <c r="F504" s="90"/>
      <c r="G504" s="90"/>
      <c r="H504" s="73" t="s">
        <v>22</v>
      </c>
      <c r="I504" s="34">
        <v>622.5</v>
      </c>
      <c r="J504" s="34">
        <v>622.5</v>
      </c>
      <c r="K504" s="34">
        <v>622.5</v>
      </c>
      <c r="L504" s="34">
        <v>622.5</v>
      </c>
      <c r="M504" s="34">
        <v>622.5</v>
      </c>
      <c r="N504" s="16">
        <f t="shared" si="154"/>
        <v>100</v>
      </c>
      <c r="O504" s="32">
        <f>L504/J504*100</f>
        <v>100</v>
      </c>
      <c r="P504" s="32">
        <f>L504/K504*100</f>
        <v>100</v>
      </c>
    </row>
    <row r="505" spans="3:16" s="30" customFormat="1" ht="15" customHeight="1">
      <c r="C505" s="124"/>
      <c r="D505" s="122"/>
      <c r="E505" s="90"/>
      <c r="F505" s="90"/>
      <c r="G505" s="90"/>
      <c r="H505" s="73" t="s">
        <v>249</v>
      </c>
      <c r="I505" s="34">
        <v>5035.8999999999996</v>
      </c>
      <c r="J505" s="34">
        <v>5035.8999999999996</v>
      </c>
      <c r="K505" s="34">
        <v>5035.8999999999996</v>
      </c>
      <c r="L505" s="34">
        <v>5035.8999999999996</v>
      </c>
      <c r="M505" s="34">
        <v>5035.8999999999996</v>
      </c>
      <c r="N505" s="16">
        <f t="shared" si="154"/>
        <v>100</v>
      </c>
      <c r="O505" s="32">
        <f>L505/J505*100</f>
        <v>100</v>
      </c>
      <c r="P505" s="32">
        <f>L505/K505*100</f>
        <v>100</v>
      </c>
    </row>
    <row r="506" spans="3:16" s="38" customFormat="1" ht="18.75" customHeight="1">
      <c r="C506" s="124"/>
      <c r="D506" s="122"/>
      <c r="E506" s="90"/>
      <c r="F506" s="90"/>
      <c r="G506" s="90"/>
      <c r="H506" s="73" t="s">
        <v>23</v>
      </c>
      <c r="I506" s="34">
        <v>5035.8999999999996</v>
      </c>
      <c r="J506" s="34">
        <v>5035.8999999999996</v>
      </c>
      <c r="K506" s="34">
        <v>5035.8999999999996</v>
      </c>
      <c r="L506" s="34">
        <v>5035.8999999999996</v>
      </c>
      <c r="M506" s="34">
        <v>5035.8999999999996</v>
      </c>
      <c r="N506" s="16">
        <f t="shared" si="154"/>
        <v>100</v>
      </c>
      <c r="O506" s="32">
        <f>L506/J506*100</f>
        <v>100</v>
      </c>
      <c r="P506" s="32">
        <f>L506/K506*100</f>
        <v>100</v>
      </c>
    </row>
    <row r="507" spans="3:16" s="30" customFormat="1" ht="27.75" customHeight="1">
      <c r="C507" s="124"/>
      <c r="D507" s="122"/>
      <c r="E507" s="90"/>
      <c r="F507" s="90"/>
      <c r="G507" s="90"/>
      <c r="H507" s="73" t="s">
        <v>250</v>
      </c>
      <c r="I507" s="33">
        <v>0</v>
      </c>
      <c r="J507" s="33" t="s">
        <v>247</v>
      </c>
      <c r="K507" s="33" t="s">
        <v>247</v>
      </c>
      <c r="L507" s="33" t="s">
        <v>247</v>
      </c>
      <c r="M507" s="31">
        <v>0</v>
      </c>
      <c r="N507" s="32">
        <v>0</v>
      </c>
      <c r="O507" s="32" t="s">
        <v>247</v>
      </c>
      <c r="P507" s="32" t="s">
        <v>247</v>
      </c>
    </row>
    <row r="508" spans="3:16" s="30" customFormat="1" ht="16.5" customHeight="1">
      <c r="C508" s="125"/>
      <c r="D508" s="122"/>
      <c r="E508" s="91"/>
      <c r="F508" s="91"/>
      <c r="G508" s="91"/>
      <c r="H508" s="73" t="s">
        <v>252</v>
      </c>
      <c r="I508" s="33">
        <v>0</v>
      </c>
      <c r="J508" s="33" t="s">
        <v>247</v>
      </c>
      <c r="K508" s="33" t="s">
        <v>247</v>
      </c>
      <c r="L508" s="33" t="s">
        <v>247</v>
      </c>
      <c r="M508" s="31">
        <v>0</v>
      </c>
      <c r="N508" s="32">
        <v>0</v>
      </c>
      <c r="O508" s="32" t="s">
        <v>247</v>
      </c>
      <c r="P508" s="32" t="s">
        <v>247</v>
      </c>
    </row>
    <row r="509" spans="3:16" s="39" customFormat="1" ht="22.5" customHeight="1">
      <c r="C509" s="123" t="s">
        <v>312</v>
      </c>
      <c r="D509" s="122" t="s">
        <v>313</v>
      </c>
      <c r="E509" s="87" t="s">
        <v>126</v>
      </c>
      <c r="F509" s="87" t="s">
        <v>358</v>
      </c>
      <c r="G509" s="87" t="s">
        <v>359</v>
      </c>
      <c r="H509" s="73" t="s">
        <v>112</v>
      </c>
      <c r="I509" s="31">
        <f>I510+I512+I514+I515</f>
        <v>11316.699999999999</v>
      </c>
      <c r="J509" s="31">
        <f>J510+J512</f>
        <v>11316.699999999999</v>
      </c>
      <c r="K509" s="31">
        <f>K510+K512</f>
        <v>11316.699999999999</v>
      </c>
      <c r="L509" s="31">
        <f>L510+L512</f>
        <v>11316.699999999999</v>
      </c>
      <c r="M509" s="31">
        <f t="shared" ref="M509" si="155">M510+M512+M514+M515</f>
        <v>11316.699999999999</v>
      </c>
      <c r="N509" s="16">
        <f>M509/I509*100</f>
        <v>100</v>
      </c>
      <c r="O509" s="16">
        <f>L509/J509*100</f>
        <v>100</v>
      </c>
      <c r="P509" s="16">
        <f>L509/K509*100</f>
        <v>100</v>
      </c>
    </row>
    <row r="510" spans="3:16" s="39" customFormat="1">
      <c r="C510" s="124"/>
      <c r="D510" s="122"/>
      <c r="E510" s="90"/>
      <c r="F510" s="90"/>
      <c r="G510" s="90"/>
      <c r="H510" s="73" t="s">
        <v>113</v>
      </c>
      <c r="I510" s="33">
        <v>1244.8</v>
      </c>
      <c r="J510" s="33">
        <v>1244.8</v>
      </c>
      <c r="K510" s="33">
        <v>1244.8</v>
      </c>
      <c r="L510" s="33">
        <v>1244.8</v>
      </c>
      <c r="M510" s="33">
        <v>1244.8</v>
      </c>
      <c r="N510" s="16">
        <f t="shared" ref="N510:N513" si="156">M510/I510*100</f>
        <v>100</v>
      </c>
      <c r="O510" s="32">
        <f>L510/J510*100</f>
        <v>100</v>
      </c>
      <c r="P510" s="32">
        <f>L510/K510*100</f>
        <v>100</v>
      </c>
    </row>
    <row r="511" spans="3:16" s="39" customFormat="1" ht="30">
      <c r="C511" s="124"/>
      <c r="D511" s="122"/>
      <c r="E511" s="90"/>
      <c r="F511" s="90"/>
      <c r="G511" s="90"/>
      <c r="H511" s="73" t="s">
        <v>22</v>
      </c>
      <c r="I511" s="34">
        <v>1244.8</v>
      </c>
      <c r="J511" s="34">
        <v>1244.8</v>
      </c>
      <c r="K511" s="34">
        <v>1244.8</v>
      </c>
      <c r="L511" s="34">
        <v>1244.8</v>
      </c>
      <c r="M511" s="34">
        <v>1244.8</v>
      </c>
      <c r="N511" s="16">
        <f t="shared" si="156"/>
        <v>100</v>
      </c>
      <c r="O511" s="32">
        <f t="shared" ref="O511:O513" si="157">L511/J511*100</f>
        <v>100</v>
      </c>
      <c r="P511" s="32">
        <f t="shared" ref="P511:P513" si="158">L511/K511*100</f>
        <v>100</v>
      </c>
    </row>
    <row r="512" spans="3:16" s="30" customFormat="1" ht="15" customHeight="1">
      <c r="C512" s="124"/>
      <c r="D512" s="122"/>
      <c r="E512" s="90"/>
      <c r="F512" s="90"/>
      <c r="G512" s="90"/>
      <c r="H512" s="73" t="s">
        <v>249</v>
      </c>
      <c r="I512" s="34">
        <v>10071.9</v>
      </c>
      <c r="J512" s="34">
        <v>10071.9</v>
      </c>
      <c r="K512" s="34">
        <v>10071.9</v>
      </c>
      <c r="L512" s="34">
        <v>10071.9</v>
      </c>
      <c r="M512" s="34">
        <v>10071.9</v>
      </c>
      <c r="N512" s="16">
        <f t="shared" si="156"/>
        <v>100</v>
      </c>
      <c r="O512" s="32">
        <f t="shared" si="157"/>
        <v>100</v>
      </c>
      <c r="P512" s="32">
        <f t="shared" si="158"/>
        <v>100</v>
      </c>
    </row>
    <row r="513" spans="3:16" s="38" customFormat="1" ht="18.75" customHeight="1">
      <c r="C513" s="124"/>
      <c r="D513" s="122"/>
      <c r="E513" s="90"/>
      <c r="F513" s="90"/>
      <c r="G513" s="90"/>
      <c r="H513" s="73" t="s">
        <v>23</v>
      </c>
      <c r="I513" s="34">
        <v>10071.9</v>
      </c>
      <c r="J513" s="34">
        <v>10071.9</v>
      </c>
      <c r="K513" s="34">
        <v>10071.9</v>
      </c>
      <c r="L513" s="34">
        <v>10071.9</v>
      </c>
      <c r="M513" s="34">
        <v>10071.9</v>
      </c>
      <c r="N513" s="16">
        <f t="shared" si="156"/>
        <v>100</v>
      </c>
      <c r="O513" s="32">
        <f t="shared" si="157"/>
        <v>100</v>
      </c>
      <c r="P513" s="32">
        <f t="shared" si="158"/>
        <v>100</v>
      </c>
    </row>
    <row r="514" spans="3:16" s="30" customFormat="1" ht="27.75" customHeight="1">
      <c r="C514" s="124"/>
      <c r="D514" s="122"/>
      <c r="E514" s="90"/>
      <c r="F514" s="90"/>
      <c r="G514" s="90"/>
      <c r="H514" s="73" t="s">
        <v>250</v>
      </c>
      <c r="I514" s="33">
        <v>0</v>
      </c>
      <c r="J514" s="33" t="s">
        <v>247</v>
      </c>
      <c r="K514" s="33" t="s">
        <v>247</v>
      </c>
      <c r="L514" s="33" t="s">
        <v>247</v>
      </c>
      <c r="M514" s="31">
        <v>0</v>
      </c>
      <c r="N514" s="32">
        <v>0</v>
      </c>
      <c r="O514" s="32" t="s">
        <v>247</v>
      </c>
      <c r="P514" s="32" t="s">
        <v>247</v>
      </c>
    </row>
    <row r="515" spans="3:16" s="30" customFormat="1" ht="16.5" customHeight="1">
      <c r="C515" s="125"/>
      <c r="D515" s="122"/>
      <c r="E515" s="91"/>
      <c r="F515" s="91"/>
      <c r="G515" s="91"/>
      <c r="H515" s="73" t="s">
        <v>252</v>
      </c>
      <c r="I515" s="33">
        <v>0</v>
      </c>
      <c r="J515" s="33" t="s">
        <v>247</v>
      </c>
      <c r="K515" s="33" t="s">
        <v>247</v>
      </c>
      <c r="L515" s="33" t="s">
        <v>247</v>
      </c>
      <c r="M515" s="31">
        <v>0</v>
      </c>
      <c r="N515" s="32">
        <v>0</v>
      </c>
      <c r="O515" s="32" t="s">
        <v>247</v>
      </c>
      <c r="P515" s="32" t="s">
        <v>247</v>
      </c>
    </row>
    <row r="516" spans="3:16" s="30" customFormat="1" ht="16.5" customHeight="1">
      <c r="C516" s="119" t="s">
        <v>314</v>
      </c>
      <c r="D516" s="122" t="s">
        <v>315</v>
      </c>
      <c r="E516" s="87" t="s">
        <v>36</v>
      </c>
      <c r="F516" s="87">
        <v>2018</v>
      </c>
      <c r="G516" s="87">
        <v>2019</v>
      </c>
      <c r="H516" s="73" t="s">
        <v>112</v>
      </c>
      <c r="I516" s="31">
        <f>I517+I519+I521+I522</f>
        <v>30508.600000000002</v>
      </c>
      <c r="J516" s="31">
        <f>J517+J519</f>
        <v>30508.7</v>
      </c>
      <c r="K516" s="31">
        <f>K517+K519</f>
        <v>30508.7</v>
      </c>
      <c r="L516" s="31">
        <f>L517+L519</f>
        <v>30508.7</v>
      </c>
      <c r="M516" s="31">
        <f t="shared" ref="M516" si="159">M517+M519+M521+M522</f>
        <v>26545</v>
      </c>
      <c r="N516" s="16">
        <f>M516/I516*100</f>
        <v>87.008253410513746</v>
      </c>
      <c r="O516" s="16">
        <f>L516/J516*100</f>
        <v>100</v>
      </c>
      <c r="P516" s="16">
        <f>L516/K516*100</f>
        <v>100</v>
      </c>
    </row>
    <row r="517" spans="3:16" s="30" customFormat="1" ht="16.5" customHeight="1">
      <c r="C517" s="120"/>
      <c r="D517" s="122"/>
      <c r="E517" s="90"/>
      <c r="F517" s="90"/>
      <c r="G517" s="90"/>
      <c r="H517" s="73" t="s">
        <v>113</v>
      </c>
      <c r="I517" s="33">
        <f>I524+I531+I538</f>
        <v>3355.9</v>
      </c>
      <c r="J517" s="33">
        <f>J524+J531+J538</f>
        <v>3356</v>
      </c>
      <c r="K517" s="33">
        <f>K524+K531+K538</f>
        <v>3356</v>
      </c>
      <c r="L517" s="33">
        <f>L524+L531+L538</f>
        <v>3356</v>
      </c>
      <c r="M517" s="33">
        <f>M524+M531+M538</f>
        <v>2919.9999999999995</v>
      </c>
      <c r="N517" s="16">
        <f t="shared" ref="N517:N520" si="160">M517/I517*100</f>
        <v>87.010935963526904</v>
      </c>
      <c r="O517" s="32">
        <f>L517/J517*100</f>
        <v>100</v>
      </c>
      <c r="P517" s="32">
        <f>L517/K517*100</f>
        <v>100</v>
      </c>
    </row>
    <row r="518" spans="3:16" s="30" customFormat="1" ht="16.5" customHeight="1">
      <c r="C518" s="120"/>
      <c r="D518" s="122"/>
      <c r="E518" s="90"/>
      <c r="F518" s="90"/>
      <c r="G518" s="90"/>
      <c r="H518" s="73" t="s">
        <v>22</v>
      </c>
      <c r="I518" s="33">
        <f t="shared" ref="I518:J520" si="161">I525+I532+I539</f>
        <v>3355.9</v>
      </c>
      <c r="J518" s="33">
        <f t="shared" si="161"/>
        <v>3356</v>
      </c>
      <c r="K518" s="33">
        <f t="shared" ref="K518:L518" si="162">K525+K532+K539</f>
        <v>3356</v>
      </c>
      <c r="L518" s="33">
        <f t="shared" si="162"/>
        <v>3356</v>
      </c>
      <c r="M518" s="33">
        <f t="shared" ref="M518" si="163">M525+M532+M539</f>
        <v>2919.9999999999995</v>
      </c>
      <c r="N518" s="16">
        <f t="shared" si="160"/>
        <v>87.010935963526904</v>
      </c>
      <c r="O518" s="32">
        <f t="shared" ref="O518:O520" si="164">L518/J518*100</f>
        <v>100</v>
      </c>
      <c r="P518" s="32">
        <f t="shared" ref="P518:P520" si="165">L518/K518*100</f>
        <v>100</v>
      </c>
    </row>
    <row r="519" spans="3:16" s="30" customFormat="1" ht="16.5" customHeight="1">
      <c r="C519" s="120"/>
      <c r="D519" s="122"/>
      <c r="E519" s="90"/>
      <c r="F519" s="90"/>
      <c r="G519" s="90"/>
      <c r="H519" s="73" t="s">
        <v>249</v>
      </c>
      <c r="I519" s="33">
        <f t="shared" si="161"/>
        <v>27152.7</v>
      </c>
      <c r="J519" s="33">
        <f t="shared" si="161"/>
        <v>27152.7</v>
      </c>
      <c r="K519" s="33">
        <f t="shared" ref="K519:L519" si="166">K526+K533+K540</f>
        <v>27152.7</v>
      </c>
      <c r="L519" s="33">
        <f t="shared" si="166"/>
        <v>27152.7</v>
      </c>
      <c r="M519" s="33">
        <f t="shared" ref="M519" si="167">M526+M533+M540</f>
        <v>23625</v>
      </c>
      <c r="N519" s="16">
        <f t="shared" si="160"/>
        <v>87.007921864124</v>
      </c>
      <c r="O519" s="32">
        <f t="shared" si="164"/>
        <v>100</v>
      </c>
      <c r="P519" s="32">
        <f t="shared" si="165"/>
        <v>100</v>
      </c>
    </row>
    <row r="520" spans="3:16" s="38" customFormat="1" ht="18.75" customHeight="1">
      <c r="C520" s="120"/>
      <c r="D520" s="122"/>
      <c r="E520" s="90"/>
      <c r="F520" s="90"/>
      <c r="G520" s="90"/>
      <c r="H520" s="73" t="s">
        <v>23</v>
      </c>
      <c r="I520" s="33">
        <f t="shared" si="161"/>
        <v>27152.7</v>
      </c>
      <c r="J520" s="33">
        <f t="shared" si="161"/>
        <v>27152.7</v>
      </c>
      <c r="K520" s="33">
        <f t="shared" ref="K520:L520" si="168">K527+K534+K541</f>
        <v>27152.7</v>
      </c>
      <c r="L520" s="33">
        <f t="shared" si="168"/>
        <v>27152.7</v>
      </c>
      <c r="M520" s="33">
        <f t="shared" ref="M520" si="169">M527+M534+M541</f>
        <v>23625</v>
      </c>
      <c r="N520" s="16">
        <f t="shared" si="160"/>
        <v>87.007921864124</v>
      </c>
      <c r="O520" s="32">
        <f t="shared" si="164"/>
        <v>100</v>
      </c>
      <c r="P520" s="32">
        <f t="shared" si="165"/>
        <v>100</v>
      </c>
    </row>
    <row r="521" spans="3:16" s="30" customFormat="1" ht="27.75" customHeight="1">
      <c r="C521" s="120"/>
      <c r="D521" s="122"/>
      <c r="E521" s="90"/>
      <c r="F521" s="90"/>
      <c r="G521" s="90"/>
      <c r="H521" s="73" t="s">
        <v>250</v>
      </c>
      <c r="I521" s="33">
        <v>0</v>
      </c>
      <c r="J521" s="33" t="s">
        <v>247</v>
      </c>
      <c r="K521" s="33" t="s">
        <v>247</v>
      </c>
      <c r="L521" s="33" t="s">
        <v>247</v>
      </c>
      <c r="M521" s="31">
        <v>0</v>
      </c>
      <c r="N521" s="32">
        <v>0</v>
      </c>
      <c r="O521" s="32" t="s">
        <v>247</v>
      </c>
      <c r="P521" s="32" t="s">
        <v>247</v>
      </c>
    </row>
    <row r="522" spans="3:16" s="30" customFormat="1" ht="16.5" customHeight="1">
      <c r="C522" s="120"/>
      <c r="D522" s="122"/>
      <c r="E522" s="90"/>
      <c r="F522" s="90"/>
      <c r="G522" s="90"/>
      <c r="H522" s="73" t="s">
        <v>252</v>
      </c>
      <c r="I522" s="33">
        <v>0</v>
      </c>
      <c r="J522" s="33" t="s">
        <v>247</v>
      </c>
      <c r="K522" s="33" t="s">
        <v>247</v>
      </c>
      <c r="L522" s="33" t="s">
        <v>247</v>
      </c>
      <c r="M522" s="31">
        <v>0</v>
      </c>
      <c r="N522" s="32">
        <v>0</v>
      </c>
      <c r="O522" s="32" t="s">
        <v>247</v>
      </c>
      <c r="P522" s="32" t="s">
        <v>247</v>
      </c>
    </row>
    <row r="523" spans="3:16" s="30" customFormat="1" ht="16.5" customHeight="1">
      <c r="C523" s="119" t="s">
        <v>316</v>
      </c>
      <c r="D523" s="122" t="s">
        <v>317</v>
      </c>
      <c r="E523" s="87" t="s">
        <v>318</v>
      </c>
      <c r="F523" s="87">
        <v>2018</v>
      </c>
      <c r="G523" s="87">
        <v>2019</v>
      </c>
      <c r="H523" s="73" t="s">
        <v>112</v>
      </c>
      <c r="I523" s="31">
        <f>I524+I526+I528+I529</f>
        <v>10940</v>
      </c>
      <c r="J523" s="31">
        <f>J524+J526</f>
        <v>10940</v>
      </c>
      <c r="K523" s="31">
        <f>K524+K526</f>
        <v>10940</v>
      </c>
      <c r="L523" s="31">
        <f>L524+L526</f>
        <v>10940</v>
      </c>
      <c r="M523" s="31">
        <f t="shared" ref="M523" si="170">M524+M526+M528+M529</f>
        <v>10096.6</v>
      </c>
      <c r="N523" s="16">
        <f>M523/I523*100</f>
        <v>92.290676416819011</v>
      </c>
      <c r="O523" s="16">
        <f>L523/J523*100</f>
        <v>100</v>
      </c>
      <c r="P523" s="16">
        <f>L523/K523*100</f>
        <v>100</v>
      </c>
    </row>
    <row r="524" spans="3:16" s="30" customFormat="1" ht="16.5" customHeight="1">
      <c r="C524" s="120"/>
      <c r="D524" s="122"/>
      <c r="E524" s="90"/>
      <c r="F524" s="90"/>
      <c r="G524" s="90"/>
      <c r="H524" s="73" t="s">
        <v>113</v>
      </c>
      <c r="I524" s="33">
        <v>1203.4000000000001</v>
      </c>
      <c r="J524" s="33">
        <v>1203.4000000000001</v>
      </c>
      <c r="K524" s="33">
        <v>1203.4000000000001</v>
      </c>
      <c r="L524" s="33">
        <v>1203.4000000000001</v>
      </c>
      <c r="M524" s="33">
        <v>1110.5999999999999</v>
      </c>
      <c r="N524" s="16">
        <f t="shared" ref="N524:N527" si="171">M524/I524*100</f>
        <v>92.288515871696845</v>
      </c>
      <c r="O524" s="32">
        <f>L524/J524*100</f>
        <v>100</v>
      </c>
      <c r="P524" s="32">
        <f>L524/K524*100</f>
        <v>100</v>
      </c>
    </row>
    <row r="525" spans="3:16" s="30" customFormat="1" ht="16.5" customHeight="1">
      <c r="C525" s="120"/>
      <c r="D525" s="122"/>
      <c r="E525" s="90"/>
      <c r="F525" s="90"/>
      <c r="G525" s="90"/>
      <c r="H525" s="73" t="s">
        <v>22</v>
      </c>
      <c r="I525" s="34">
        <v>1203.4000000000001</v>
      </c>
      <c r="J525" s="34">
        <v>1203.4000000000001</v>
      </c>
      <c r="K525" s="34">
        <v>1203.4000000000001</v>
      </c>
      <c r="L525" s="34">
        <v>1203.4000000000001</v>
      </c>
      <c r="M525" s="34">
        <v>1110.5999999999999</v>
      </c>
      <c r="N525" s="16">
        <f t="shared" si="171"/>
        <v>92.288515871696845</v>
      </c>
      <c r="O525" s="32">
        <f t="shared" ref="O525:O527" si="172">L525/J525*100</f>
        <v>100</v>
      </c>
      <c r="P525" s="32">
        <f t="shared" ref="P525:P527" si="173">L525/K525*100</f>
        <v>100</v>
      </c>
    </row>
    <row r="526" spans="3:16" s="30" customFormat="1" ht="16.5" customHeight="1">
      <c r="C526" s="120"/>
      <c r="D526" s="122"/>
      <c r="E526" s="90"/>
      <c r="F526" s="90"/>
      <c r="G526" s="90"/>
      <c r="H526" s="73" t="s">
        <v>249</v>
      </c>
      <c r="I526" s="34">
        <v>9736.6</v>
      </c>
      <c r="J526" s="34">
        <v>9736.6</v>
      </c>
      <c r="K526" s="34">
        <v>9736.6</v>
      </c>
      <c r="L526" s="34">
        <v>9736.6</v>
      </c>
      <c r="M526" s="34">
        <v>8986</v>
      </c>
      <c r="N526" s="16">
        <f t="shared" si="171"/>
        <v>92.290943450485798</v>
      </c>
      <c r="O526" s="32">
        <f t="shared" si="172"/>
        <v>100</v>
      </c>
      <c r="P526" s="32">
        <f t="shared" si="173"/>
        <v>100</v>
      </c>
    </row>
    <row r="527" spans="3:16" s="38" customFormat="1" ht="18.75" customHeight="1">
      <c r="C527" s="120"/>
      <c r="D527" s="122"/>
      <c r="E527" s="90"/>
      <c r="F527" s="90"/>
      <c r="G527" s="90"/>
      <c r="H527" s="73" t="s">
        <v>23</v>
      </c>
      <c r="I527" s="34">
        <v>9736.6</v>
      </c>
      <c r="J527" s="34">
        <v>9736.6</v>
      </c>
      <c r="K527" s="34">
        <v>9736.6</v>
      </c>
      <c r="L527" s="34">
        <v>9736.6</v>
      </c>
      <c r="M527" s="34">
        <v>8986</v>
      </c>
      <c r="N527" s="16">
        <f t="shared" si="171"/>
        <v>92.290943450485798</v>
      </c>
      <c r="O527" s="32">
        <f t="shared" si="172"/>
        <v>100</v>
      </c>
      <c r="P527" s="32">
        <f t="shared" si="173"/>
        <v>100</v>
      </c>
    </row>
    <row r="528" spans="3:16" s="30" customFormat="1" ht="27.75" customHeight="1">
      <c r="C528" s="120"/>
      <c r="D528" s="122"/>
      <c r="E528" s="90"/>
      <c r="F528" s="90"/>
      <c r="G528" s="90"/>
      <c r="H528" s="73" t="s">
        <v>250</v>
      </c>
      <c r="I528" s="33">
        <v>0</v>
      </c>
      <c r="J528" s="33" t="s">
        <v>247</v>
      </c>
      <c r="K528" s="33" t="s">
        <v>247</v>
      </c>
      <c r="L528" s="33" t="s">
        <v>247</v>
      </c>
      <c r="M528" s="31">
        <v>0</v>
      </c>
      <c r="N528" s="32">
        <v>0</v>
      </c>
      <c r="O528" s="32" t="s">
        <v>247</v>
      </c>
      <c r="P528" s="32" t="s">
        <v>247</v>
      </c>
    </row>
    <row r="529" spans="2:16" s="30" customFormat="1" ht="17.25" customHeight="1">
      <c r="C529" s="121"/>
      <c r="D529" s="122"/>
      <c r="E529" s="91"/>
      <c r="F529" s="90"/>
      <c r="G529" s="90"/>
      <c r="H529" s="73" t="s">
        <v>252</v>
      </c>
      <c r="I529" s="33">
        <v>0</v>
      </c>
      <c r="J529" s="33" t="s">
        <v>247</v>
      </c>
      <c r="K529" s="33" t="s">
        <v>247</v>
      </c>
      <c r="L529" s="33" t="s">
        <v>247</v>
      </c>
      <c r="M529" s="31">
        <v>0</v>
      </c>
      <c r="N529" s="32">
        <v>0</v>
      </c>
      <c r="O529" s="32" t="s">
        <v>247</v>
      </c>
      <c r="P529" s="32" t="s">
        <v>247</v>
      </c>
    </row>
    <row r="530" spans="2:16" s="30" customFormat="1" ht="16.5" customHeight="1">
      <c r="C530" s="119" t="s">
        <v>319</v>
      </c>
      <c r="D530" s="122" t="s">
        <v>320</v>
      </c>
      <c r="E530" s="87" t="s">
        <v>321</v>
      </c>
      <c r="F530" s="87">
        <v>2018</v>
      </c>
      <c r="G530" s="87">
        <v>2019</v>
      </c>
      <c r="H530" s="73" t="s">
        <v>112</v>
      </c>
      <c r="I530" s="31">
        <f>I531+I533+I535+I536</f>
        <v>16517.8</v>
      </c>
      <c r="J530" s="31">
        <f>J531+J533</f>
        <v>16517.8</v>
      </c>
      <c r="K530" s="31">
        <f>K531+K533</f>
        <v>16517.8</v>
      </c>
      <c r="L530" s="31">
        <f>L531+L533</f>
        <v>16517.8</v>
      </c>
      <c r="M530" s="31">
        <f t="shared" ref="M530" si="174">M531+M533+M535+M536</f>
        <v>13397.5</v>
      </c>
      <c r="N530" s="16">
        <f>M530/I530*100</f>
        <v>81.109469784111681</v>
      </c>
      <c r="O530" s="16">
        <f>L530/J530*100</f>
        <v>100</v>
      </c>
      <c r="P530" s="16">
        <f>L530/K530*100</f>
        <v>100</v>
      </c>
    </row>
    <row r="531" spans="2:16" s="30" customFormat="1" ht="16.5" customHeight="1">
      <c r="C531" s="120"/>
      <c r="D531" s="122"/>
      <c r="E531" s="90"/>
      <c r="F531" s="90"/>
      <c r="G531" s="90"/>
      <c r="H531" s="73" t="s">
        <v>113</v>
      </c>
      <c r="I531" s="33">
        <v>1817</v>
      </c>
      <c r="J531" s="33">
        <v>1817</v>
      </c>
      <c r="K531" s="33">
        <v>1817</v>
      </c>
      <c r="L531" s="33">
        <v>1817</v>
      </c>
      <c r="M531" s="33">
        <v>1473.8</v>
      </c>
      <c r="N531" s="16">
        <f t="shared" ref="N531:N534" si="175">M531/I531*100</f>
        <v>81.111722619702803</v>
      </c>
      <c r="O531" s="32">
        <f>L531/J531*100</f>
        <v>100</v>
      </c>
      <c r="P531" s="32">
        <f>L531/K531*100</f>
        <v>100</v>
      </c>
    </row>
    <row r="532" spans="2:16" s="30" customFormat="1" ht="16.5" customHeight="1">
      <c r="C532" s="120"/>
      <c r="D532" s="122"/>
      <c r="E532" s="90"/>
      <c r="F532" s="90"/>
      <c r="G532" s="90"/>
      <c r="H532" s="73" t="s">
        <v>22</v>
      </c>
      <c r="I532" s="34">
        <v>1817</v>
      </c>
      <c r="J532" s="34">
        <v>1817</v>
      </c>
      <c r="K532" s="34">
        <v>1817</v>
      </c>
      <c r="L532" s="34">
        <v>1817</v>
      </c>
      <c r="M532" s="34">
        <v>1473.8</v>
      </c>
      <c r="N532" s="16">
        <f t="shared" si="175"/>
        <v>81.111722619702803</v>
      </c>
      <c r="O532" s="32">
        <f t="shared" ref="O532:O534" si="176">L532/J532*100</f>
        <v>100</v>
      </c>
      <c r="P532" s="32">
        <f t="shared" ref="P532:P534" si="177">L532/K532*100</f>
        <v>100</v>
      </c>
    </row>
    <row r="533" spans="2:16" s="30" customFormat="1" ht="16.5" customHeight="1">
      <c r="C533" s="120"/>
      <c r="D533" s="122"/>
      <c r="E533" s="90"/>
      <c r="F533" s="90"/>
      <c r="G533" s="90"/>
      <c r="H533" s="73" t="s">
        <v>249</v>
      </c>
      <c r="I533" s="34">
        <v>14700.8</v>
      </c>
      <c r="J533" s="34">
        <v>14700.8</v>
      </c>
      <c r="K533" s="34">
        <v>14700.8</v>
      </c>
      <c r="L533" s="34">
        <v>14700.8</v>
      </c>
      <c r="M533" s="34">
        <v>11923.7</v>
      </c>
      <c r="N533" s="16">
        <f t="shared" si="175"/>
        <v>81.10919133652591</v>
      </c>
      <c r="O533" s="32">
        <f t="shared" si="176"/>
        <v>100</v>
      </c>
      <c r="P533" s="32">
        <f t="shared" si="177"/>
        <v>100</v>
      </c>
    </row>
    <row r="534" spans="2:16" s="38" customFormat="1" ht="18.75" customHeight="1">
      <c r="C534" s="120"/>
      <c r="D534" s="122"/>
      <c r="E534" s="90"/>
      <c r="F534" s="90"/>
      <c r="G534" s="90"/>
      <c r="H534" s="73" t="s">
        <v>23</v>
      </c>
      <c r="I534" s="34">
        <v>14700.8</v>
      </c>
      <c r="J534" s="34">
        <v>14700.8</v>
      </c>
      <c r="K534" s="34">
        <v>14700.8</v>
      </c>
      <c r="L534" s="34">
        <v>14700.8</v>
      </c>
      <c r="M534" s="34">
        <v>11923.7</v>
      </c>
      <c r="N534" s="16">
        <f t="shared" si="175"/>
        <v>81.10919133652591</v>
      </c>
      <c r="O534" s="32">
        <f t="shared" si="176"/>
        <v>100</v>
      </c>
      <c r="P534" s="32">
        <f t="shared" si="177"/>
        <v>100</v>
      </c>
    </row>
    <row r="535" spans="2:16" s="30" customFormat="1" ht="18" customHeight="1">
      <c r="C535" s="120"/>
      <c r="D535" s="122"/>
      <c r="E535" s="90"/>
      <c r="F535" s="90"/>
      <c r="G535" s="90"/>
      <c r="H535" s="73" t="s">
        <v>250</v>
      </c>
      <c r="I535" s="33">
        <v>0</v>
      </c>
      <c r="J535" s="33" t="s">
        <v>247</v>
      </c>
      <c r="K535" s="33" t="s">
        <v>247</v>
      </c>
      <c r="L535" s="33" t="s">
        <v>247</v>
      </c>
      <c r="M535" s="31">
        <v>0</v>
      </c>
      <c r="N535" s="32">
        <v>0</v>
      </c>
      <c r="O535" s="32" t="s">
        <v>247</v>
      </c>
      <c r="P535" s="32" t="s">
        <v>247</v>
      </c>
    </row>
    <row r="536" spans="2:16" s="30" customFormat="1" ht="16.5" customHeight="1">
      <c r="C536" s="121"/>
      <c r="D536" s="122"/>
      <c r="E536" s="91"/>
      <c r="F536" s="90"/>
      <c r="G536" s="90"/>
      <c r="H536" s="73" t="s">
        <v>252</v>
      </c>
      <c r="I536" s="33">
        <v>0</v>
      </c>
      <c r="J536" s="33" t="s">
        <v>247</v>
      </c>
      <c r="K536" s="33" t="s">
        <v>247</v>
      </c>
      <c r="L536" s="33" t="s">
        <v>247</v>
      </c>
      <c r="M536" s="31">
        <v>0</v>
      </c>
      <c r="N536" s="32">
        <v>0</v>
      </c>
      <c r="O536" s="32" t="s">
        <v>247</v>
      </c>
      <c r="P536" s="32" t="s">
        <v>247</v>
      </c>
    </row>
    <row r="537" spans="2:16" s="30" customFormat="1" ht="19.5" customHeight="1">
      <c r="C537" s="119" t="s">
        <v>322</v>
      </c>
      <c r="D537" s="122" t="s">
        <v>323</v>
      </c>
      <c r="E537" s="87" t="s">
        <v>707</v>
      </c>
      <c r="F537" s="87">
        <v>2018</v>
      </c>
      <c r="G537" s="87">
        <v>2019</v>
      </c>
      <c r="H537" s="73" t="s">
        <v>112</v>
      </c>
      <c r="I537" s="31">
        <f>I538+I540+I542+I543</f>
        <v>3050.8</v>
      </c>
      <c r="J537" s="31">
        <f>J538+J540</f>
        <v>3050.9</v>
      </c>
      <c r="K537" s="31">
        <f>K538+K540</f>
        <v>3050.9</v>
      </c>
      <c r="L537" s="31">
        <f>L538+L540</f>
        <v>3050.9</v>
      </c>
      <c r="M537" s="31">
        <f t="shared" ref="M537" si="178">M538+M540+M542+M543</f>
        <v>3050.9</v>
      </c>
      <c r="N537" s="16">
        <f>M537/I537*100</f>
        <v>100.00327782876622</v>
      </c>
      <c r="O537" s="16">
        <f>L537/J537*100</f>
        <v>100</v>
      </c>
      <c r="P537" s="16">
        <f>L537/K537*100</f>
        <v>100</v>
      </c>
    </row>
    <row r="538" spans="2:16" s="30" customFormat="1" ht="27" customHeight="1">
      <c r="C538" s="120"/>
      <c r="D538" s="122"/>
      <c r="E538" s="90"/>
      <c r="F538" s="90"/>
      <c r="G538" s="90"/>
      <c r="H538" s="73" t="s">
        <v>113</v>
      </c>
      <c r="I538" s="33">
        <v>335.5</v>
      </c>
      <c r="J538" s="33">
        <v>335.6</v>
      </c>
      <c r="K538" s="33">
        <v>335.6</v>
      </c>
      <c r="L538" s="33">
        <v>335.6</v>
      </c>
      <c r="M538" s="33">
        <v>335.6</v>
      </c>
      <c r="N538" s="16">
        <f t="shared" ref="N538:N541" si="179">M538/I538*100</f>
        <v>100.02980625931446</v>
      </c>
      <c r="O538" s="32">
        <f>L538/J538*100</f>
        <v>100</v>
      </c>
      <c r="P538" s="32">
        <f>L538/K538*100</f>
        <v>100</v>
      </c>
    </row>
    <row r="539" spans="2:16" s="30" customFormat="1" ht="29.25" customHeight="1">
      <c r="C539" s="120"/>
      <c r="D539" s="122"/>
      <c r="E539" s="90"/>
      <c r="F539" s="90"/>
      <c r="G539" s="90"/>
      <c r="H539" s="73" t="s">
        <v>22</v>
      </c>
      <c r="I539" s="34">
        <v>335.5</v>
      </c>
      <c r="J539" s="34">
        <v>335.6</v>
      </c>
      <c r="K539" s="34">
        <v>335.6</v>
      </c>
      <c r="L539" s="34">
        <v>335.6</v>
      </c>
      <c r="M539" s="34">
        <v>335.6</v>
      </c>
      <c r="N539" s="16">
        <f t="shared" si="179"/>
        <v>100.02980625931446</v>
      </c>
      <c r="O539" s="32">
        <f t="shared" ref="O539:O541" si="180">L539/J539*100</f>
        <v>100</v>
      </c>
      <c r="P539" s="32">
        <f t="shared" ref="P539:P541" si="181">L539/K539*100</f>
        <v>100</v>
      </c>
    </row>
    <row r="540" spans="2:16" s="30" customFormat="1" ht="16.5" customHeight="1">
      <c r="C540" s="120"/>
      <c r="D540" s="122"/>
      <c r="E540" s="90"/>
      <c r="F540" s="90"/>
      <c r="G540" s="90"/>
      <c r="H540" s="73" t="s">
        <v>249</v>
      </c>
      <c r="I540" s="34">
        <v>2715.3</v>
      </c>
      <c r="J540" s="34">
        <v>2715.3</v>
      </c>
      <c r="K540" s="34">
        <v>2715.3</v>
      </c>
      <c r="L540" s="34">
        <v>2715.3</v>
      </c>
      <c r="M540" s="34">
        <v>2715.3</v>
      </c>
      <c r="N540" s="16">
        <f t="shared" si="179"/>
        <v>100</v>
      </c>
      <c r="O540" s="32">
        <f t="shared" si="180"/>
        <v>100</v>
      </c>
      <c r="P540" s="32">
        <f t="shared" si="181"/>
        <v>100</v>
      </c>
    </row>
    <row r="541" spans="2:16" s="38" customFormat="1" ht="30" customHeight="1">
      <c r="C541" s="120"/>
      <c r="D541" s="122"/>
      <c r="E541" s="90"/>
      <c r="F541" s="90"/>
      <c r="G541" s="90"/>
      <c r="H541" s="73" t="s">
        <v>23</v>
      </c>
      <c r="I541" s="34">
        <v>2715.3</v>
      </c>
      <c r="J541" s="34">
        <v>2715.3</v>
      </c>
      <c r="K541" s="34">
        <v>2715.3</v>
      </c>
      <c r="L541" s="34">
        <v>2715.3</v>
      </c>
      <c r="M541" s="34">
        <v>2715.3</v>
      </c>
      <c r="N541" s="16">
        <f t="shared" si="179"/>
        <v>100</v>
      </c>
      <c r="O541" s="32">
        <f t="shared" si="180"/>
        <v>100</v>
      </c>
      <c r="P541" s="32">
        <f t="shared" si="181"/>
        <v>100</v>
      </c>
    </row>
    <row r="542" spans="2:16" s="30" customFormat="1" ht="18" customHeight="1">
      <c r="C542" s="120"/>
      <c r="D542" s="122"/>
      <c r="E542" s="90"/>
      <c r="F542" s="90"/>
      <c r="G542" s="90"/>
      <c r="H542" s="73" t="s">
        <v>250</v>
      </c>
      <c r="I542" s="33"/>
      <c r="J542" s="33" t="s">
        <v>247</v>
      </c>
      <c r="K542" s="33" t="s">
        <v>247</v>
      </c>
      <c r="L542" s="33" t="s">
        <v>247</v>
      </c>
      <c r="M542" s="31">
        <v>0</v>
      </c>
      <c r="N542" s="32">
        <v>0</v>
      </c>
      <c r="O542" s="32" t="s">
        <v>247</v>
      </c>
      <c r="P542" s="32" t="s">
        <v>247</v>
      </c>
    </row>
    <row r="543" spans="2:16" s="30" customFormat="1" ht="16.5" customHeight="1">
      <c r="C543" s="121"/>
      <c r="D543" s="122"/>
      <c r="E543" s="91"/>
      <c r="F543" s="90"/>
      <c r="G543" s="90"/>
      <c r="H543" s="73" t="s">
        <v>252</v>
      </c>
      <c r="I543" s="33"/>
      <c r="J543" s="33" t="s">
        <v>247</v>
      </c>
      <c r="K543" s="33" t="s">
        <v>247</v>
      </c>
      <c r="L543" s="33" t="s">
        <v>247</v>
      </c>
      <c r="M543" s="31">
        <v>0</v>
      </c>
      <c r="N543" s="32">
        <v>0</v>
      </c>
      <c r="O543" s="32" t="s">
        <v>247</v>
      </c>
      <c r="P543" s="32" t="s">
        <v>247</v>
      </c>
    </row>
    <row r="544" spans="2:16" s="38" customFormat="1" ht="20.25" customHeight="1">
      <c r="B544" s="40"/>
      <c r="C544" s="206" t="s">
        <v>150</v>
      </c>
      <c r="D544" s="150" t="s">
        <v>118</v>
      </c>
      <c r="E544" s="151" t="s">
        <v>2</v>
      </c>
      <c r="F544" s="195">
        <v>2018</v>
      </c>
      <c r="G544" s="195">
        <v>2020</v>
      </c>
      <c r="H544" s="73" t="s">
        <v>112</v>
      </c>
      <c r="I544" s="3">
        <f>I545+I547+I549+I550</f>
        <v>154595</v>
      </c>
      <c r="J544" s="3">
        <f>J545+J547</f>
        <v>114574</v>
      </c>
      <c r="K544" s="3">
        <f t="shared" ref="K544" si="182">K545+K547</f>
        <v>112109</v>
      </c>
      <c r="L544" s="3">
        <f t="shared" ref="L544" si="183">L545+L547</f>
        <v>78085.100000000006</v>
      </c>
      <c r="M544" s="3">
        <f t="shared" ref="M544" si="184">M545+M547+M549+M550</f>
        <v>105184.5</v>
      </c>
      <c r="N544" s="17">
        <f>M544/I544*100</f>
        <v>68.038746401888801</v>
      </c>
      <c r="O544" s="17">
        <f>L544/J544*100</f>
        <v>68.152547698430709</v>
      </c>
      <c r="P544" s="17">
        <f>L544/K544*100</f>
        <v>69.651053885058303</v>
      </c>
    </row>
    <row r="545" spans="2:16" s="38" customFormat="1" ht="18.75" customHeight="1">
      <c r="B545" s="40"/>
      <c r="C545" s="207"/>
      <c r="D545" s="150"/>
      <c r="E545" s="152"/>
      <c r="F545" s="197"/>
      <c r="G545" s="197"/>
      <c r="H545" s="73" t="s">
        <v>113</v>
      </c>
      <c r="I545" s="33">
        <f>I552+I559+I573+I587+I608</f>
        <v>114574</v>
      </c>
      <c r="J545" s="33">
        <f>J552+J559+J573+J587+J608</f>
        <v>114574</v>
      </c>
      <c r="K545" s="33">
        <f>K552+K559+K573+K587+K608</f>
        <v>112109</v>
      </c>
      <c r="L545" s="33">
        <f>L552+L559+L573+L587+L608</f>
        <v>78085.100000000006</v>
      </c>
      <c r="M545" s="33">
        <f>M552+M559+M573+M587+M608</f>
        <v>78085.100000000006</v>
      </c>
      <c r="N545" s="17">
        <f>M545/I545*100</f>
        <v>68.152547698430709</v>
      </c>
      <c r="O545" s="17">
        <f>L545/J545*100</f>
        <v>68.152547698430709</v>
      </c>
      <c r="P545" s="17">
        <f>L545/K545*100</f>
        <v>69.651053885058303</v>
      </c>
    </row>
    <row r="546" spans="2:16" s="38" customFormat="1" ht="31.5" customHeight="1">
      <c r="B546" s="40"/>
      <c r="C546" s="207"/>
      <c r="D546" s="150"/>
      <c r="E546" s="152"/>
      <c r="F546" s="197"/>
      <c r="G546" s="197"/>
      <c r="H546" s="73" t="s">
        <v>22</v>
      </c>
      <c r="I546" s="33">
        <f>I553+I560+I574+I588+I609</f>
        <v>0</v>
      </c>
      <c r="J546" s="34">
        <v>0</v>
      </c>
      <c r="K546" s="34">
        <v>0</v>
      </c>
      <c r="L546" s="33">
        <f t="shared" ref="L546:M550" si="185">L553+L560+L574+L588+L609</f>
        <v>0</v>
      </c>
      <c r="M546" s="33">
        <f t="shared" si="185"/>
        <v>0</v>
      </c>
      <c r="N546" s="32">
        <v>0</v>
      </c>
      <c r="O546" s="32">
        <v>0</v>
      </c>
      <c r="P546" s="32">
        <v>0</v>
      </c>
    </row>
    <row r="547" spans="2:16" s="38" customFormat="1" ht="18.75" customHeight="1">
      <c r="B547" s="40"/>
      <c r="C547" s="207"/>
      <c r="D547" s="150"/>
      <c r="E547" s="152"/>
      <c r="F547" s="197"/>
      <c r="G547" s="197"/>
      <c r="H547" s="73" t="s">
        <v>249</v>
      </c>
      <c r="I547" s="33">
        <f>I554+I561+I575+I589+I610</f>
        <v>0</v>
      </c>
      <c r="J547" s="34">
        <v>0</v>
      </c>
      <c r="K547" s="34">
        <v>0</v>
      </c>
      <c r="L547" s="33">
        <f t="shared" si="185"/>
        <v>0</v>
      </c>
      <c r="M547" s="33">
        <f t="shared" si="185"/>
        <v>0</v>
      </c>
      <c r="N547" s="32">
        <v>0</v>
      </c>
      <c r="O547" s="32">
        <v>0</v>
      </c>
      <c r="P547" s="32">
        <v>0</v>
      </c>
    </row>
    <row r="548" spans="2:16" s="38" customFormat="1" ht="18.75" customHeight="1">
      <c r="B548" s="40"/>
      <c r="C548" s="207"/>
      <c r="D548" s="150"/>
      <c r="E548" s="152"/>
      <c r="F548" s="197"/>
      <c r="G548" s="197"/>
      <c r="H548" s="73" t="s">
        <v>23</v>
      </c>
      <c r="I548" s="33">
        <f>I555+I562+I576+I590+I611</f>
        <v>0</v>
      </c>
      <c r="J548" s="34">
        <v>0</v>
      </c>
      <c r="K548" s="34">
        <v>0</v>
      </c>
      <c r="L548" s="33">
        <f t="shared" si="185"/>
        <v>0</v>
      </c>
      <c r="M548" s="33">
        <f t="shared" si="185"/>
        <v>0</v>
      </c>
      <c r="N548" s="32">
        <v>0</v>
      </c>
      <c r="O548" s="32">
        <v>0</v>
      </c>
      <c r="P548" s="32">
        <v>0</v>
      </c>
    </row>
    <row r="549" spans="2:16" s="38" customFormat="1" ht="18.75" customHeight="1">
      <c r="B549" s="40"/>
      <c r="C549" s="207"/>
      <c r="D549" s="150"/>
      <c r="E549" s="152"/>
      <c r="F549" s="197"/>
      <c r="G549" s="197"/>
      <c r="H549" s="73" t="s">
        <v>250</v>
      </c>
      <c r="I549" s="33">
        <f>I556+I563+I577+I591+I612</f>
        <v>9425</v>
      </c>
      <c r="J549" s="33" t="s">
        <v>247</v>
      </c>
      <c r="K549" s="33" t="s">
        <v>247</v>
      </c>
      <c r="L549" s="33" t="s">
        <v>247</v>
      </c>
      <c r="M549" s="33">
        <f t="shared" si="185"/>
        <v>6042.3</v>
      </c>
      <c r="N549" s="17">
        <f t="shared" ref="N549:N550" si="186">M549/I549*100</f>
        <v>64.109283819628644</v>
      </c>
      <c r="O549" s="32" t="s">
        <v>247</v>
      </c>
      <c r="P549" s="32" t="s">
        <v>247</v>
      </c>
    </row>
    <row r="550" spans="2:16" s="40" customFormat="1" ht="18.75" customHeight="1">
      <c r="C550" s="208"/>
      <c r="D550" s="150"/>
      <c r="E550" s="153"/>
      <c r="F550" s="209"/>
      <c r="G550" s="209"/>
      <c r="H550" s="73" t="s">
        <v>252</v>
      </c>
      <c r="I550" s="33">
        <f>I557+I564+I578+I592+I613</f>
        <v>30596</v>
      </c>
      <c r="J550" s="33" t="s">
        <v>247</v>
      </c>
      <c r="K550" s="33" t="s">
        <v>247</v>
      </c>
      <c r="L550" s="33" t="s">
        <v>247</v>
      </c>
      <c r="M550" s="33">
        <f t="shared" si="185"/>
        <v>21057.1</v>
      </c>
      <c r="N550" s="17">
        <f t="shared" si="186"/>
        <v>68.823048764544382</v>
      </c>
      <c r="O550" s="32" t="s">
        <v>247</v>
      </c>
      <c r="P550" s="32" t="s">
        <v>247</v>
      </c>
    </row>
    <row r="551" spans="2:16" s="41" customFormat="1" ht="20.25" customHeight="1">
      <c r="C551" s="119" t="s">
        <v>151</v>
      </c>
      <c r="D551" s="126" t="s">
        <v>517</v>
      </c>
      <c r="E551" s="116" t="s">
        <v>36</v>
      </c>
      <c r="F551" s="116" t="s">
        <v>360</v>
      </c>
      <c r="G551" s="116" t="s">
        <v>361</v>
      </c>
      <c r="H551" s="73" t="s">
        <v>112</v>
      </c>
      <c r="I551" s="31">
        <f>I552+I554+I556+I557</f>
        <v>151945</v>
      </c>
      <c r="J551" s="31">
        <f>J552+J554</f>
        <v>111924</v>
      </c>
      <c r="K551" s="31">
        <f>K552+K554</f>
        <v>110684</v>
      </c>
      <c r="L551" s="31">
        <f>L552+L554</f>
        <v>77835.100000000006</v>
      </c>
      <c r="M551" s="31">
        <f t="shared" ref="M551" si="187">M552+M554+M556+M557</f>
        <v>104934.5</v>
      </c>
      <c r="N551" s="16">
        <f>M551/I551*100</f>
        <v>69.060844384481229</v>
      </c>
      <c r="O551" s="16">
        <f>L551/J551*100</f>
        <v>69.542814767163435</v>
      </c>
      <c r="P551" s="16">
        <f>L551/K551*100</f>
        <v>70.321907412092088</v>
      </c>
    </row>
    <row r="552" spans="2:16" s="41" customFormat="1" ht="18" customHeight="1">
      <c r="C552" s="120"/>
      <c r="D552" s="126"/>
      <c r="E552" s="117"/>
      <c r="F552" s="117"/>
      <c r="G552" s="117"/>
      <c r="H552" s="73" t="s">
        <v>113</v>
      </c>
      <c r="I552" s="33">
        <v>111924</v>
      </c>
      <c r="J552" s="33">
        <v>111924</v>
      </c>
      <c r="K552" s="33">
        <v>110684</v>
      </c>
      <c r="L552" s="31">
        <v>77835.100000000006</v>
      </c>
      <c r="M552" s="31">
        <v>77835.100000000006</v>
      </c>
      <c r="N552" s="16">
        <f t="shared" ref="N552" si="188">M552/I552*100</f>
        <v>69.542814767163435</v>
      </c>
      <c r="O552" s="32">
        <f>L552/J552*100</f>
        <v>69.542814767163435</v>
      </c>
      <c r="P552" s="32">
        <f>L552/K552*100</f>
        <v>70.321907412092088</v>
      </c>
    </row>
    <row r="553" spans="2:16" s="41" customFormat="1" ht="18" customHeight="1">
      <c r="C553" s="120"/>
      <c r="D553" s="126"/>
      <c r="E553" s="117"/>
      <c r="F553" s="117"/>
      <c r="G553" s="117"/>
      <c r="H553" s="73" t="s">
        <v>22</v>
      </c>
      <c r="I553" s="34">
        <v>0</v>
      </c>
      <c r="J553" s="34">
        <v>0</v>
      </c>
      <c r="K553" s="34">
        <v>0</v>
      </c>
      <c r="L553" s="31">
        <v>0</v>
      </c>
      <c r="M553" s="31">
        <v>0</v>
      </c>
      <c r="N553" s="32">
        <v>0</v>
      </c>
      <c r="O553" s="32">
        <v>0</v>
      </c>
      <c r="P553" s="32">
        <v>0</v>
      </c>
    </row>
    <row r="554" spans="2:16" s="41" customFormat="1" ht="19.5" customHeight="1">
      <c r="C554" s="120"/>
      <c r="D554" s="126"/>
      <c r="E554" s="117"/>
      <c r="F554" s="117"/>
      <c r="G554" s="117"/>
      <c r="H554" s="73" t="s">
        <v>249</v>
      </c>
      <c r="I554" s="34">
        <v>0</v>
      </c>
      <c r="J554" s="34">
        <v>0</v>
      </c>
      <c r="K554" s="34">
        <v>0</v>
      </c>
      <c r="L554" s="31">
        <v>0</v>
      </c>
      <c r="M554" s="31">
        <v>0</v>
      </c>
      <c r="N554" s="32">
        <v>0</v>
      </c>
      <c r="O554" s="32">
        <v>0</v>
      </c>
      <c r="P554" s="32">
        <v>0</v>
      </c>
    </row>
    <row r="555" spans="2:16" s="38" customFormat="1" ht="18.75" customHeight="1">
      <c r="B555" s="40"/>
      <c r="C555" s="120"/>
      <c r="D555" s="126"/>
      <c r="E555" s="117"/>
      <c r="F555" s="117"/>
      <c r="G555" s="117"/>
      <c r="H555" s="73" t="s">
        <v>23</v>
      </c>
      <c r="I555" s="34">
        <v>0</v>
      </c>
      <c r="J555" s="34">
        <v>0</v>
      </c>
      <c r="K555" s="34">
        <v>0</v>
      </c>
      <c r="L555" s="31">
        <v>0</v>
      </c>
      <c r="M555" s="31">
        <v>0</v>
      </c>
      <c r="N555" s="32">
        <v>0</v>
      </c>
      <c r="O555" s="32">
        <v>0</v>
      </c>
      <c r="P555" s="32">
        <v>0</v>
      </c>
    </row>
    <row r="556" spans="2:16" s="38" customFormat="1" ht="18.75" customHeight="1">
      <c r="B556" s="40"/>
      <c r="C556" s="120"/>
      <c r="D556" s="126"/>
      <c r="E556" s="117"/>
      <c r="F556" s="117"/>
      <c r="G556" s="117"/>
      <c r="H556" s="73" t="s">
        <v>250</v>
      </c>
      <c r="I556" s="33">
        <v>9425</v>
      </c>
      <c r="J556" s="33" t="s">
        <v>247</v>
      </c>
      <c r="K556" s="33" t="s">
        <v>247</v>
      </c>
      <c r="L556" s="31"/>
      <c r="M556" s="31">
        <v>6042.3</v>
      </c>
      <c r="N556" s="16">
        <f t="shared" ref="N556:N557" si="189">M556/I556*100</f>
        <v>64.109283819628644</v>
      </c>
      <c r="O556" s="32" t="s">
        <v>247</v>
      </c>
      <c r="P556" s="32" t="s">
        <v>247</v>
      </c>
    </row>
    <row r="557" spans="2:16" s="41" customFormat="1" ht="16.5" customHeight="1">
      <c r="C557" s="121"/>
      <c r="D557" s="126"/>
      <c r="E557" s="118"/>
      <c r="F557" s="118"/>
      <c r="G557" s="118"/>
      <c r="H557" s="73" t="s">
        <v>252</v>
      </c>
      <c r="I557" s="33">
        <v>30596</v>
      </c>
      <c r="J557" s="33" t="s">
        <v>247</v>
      </c>
      <c r="K557" s="33" t="s">
        <v>247</v>
      </c>
      <c r="L557" s="31"/>
      <c r="M557" s="31">
        <v>21057.1</v>
      </c>
      <c r="N557" s="16">
        <f t="shared" si="189"/>
        <v>68.823048764544382</v>
      </c>
      <c r="O557" s="32" t="s">
        <v>247</v>
      </c>
      <c r="P557" s="32" t="s">
        <v>247</v>
      </c>
    </row>
    <row r="558" spans="2:16" s="41" customFormat="1" ht="19.5" customHeight="1">
      <c r="C558" s="119" t="s">
        <v>119</v>
      </c>
      <c r="D558" s="122" t="s">
        <v>160</v>
      </c>
      <c r="E558" s="87" t="s">
        <v>2</v>
      </c>
      <c r="F558" s="87">
        <v>2018</v>
      </c>
      <c r="G558" s="87">
        <v>2020</v>
      </c>
      <c r="H558" s="73" t="s">
        <v>112</v>
      </c>
      <c r="I558" s="31">
        <f>I559+I561+I563+I564</f>
        <v>300</v>
      </c>
      <c r="J558" s="31">
        <f>J559+J561</f>
        <v>300</v>
      </c>
      <c r="K558" s="31">
        <f>K559+K561</f>
        <v>150</v>
      </c>
      <c r="L558" s="31">
        <f>L559+L561</f>
        <v>0</v>
      </c>
      <c r="M558" s="31">
        <f t="shared" ref="M558" si="190">M559+M561+M563+M564</f>
        <v>0</v>
      </c>
      <c r="N558" s="16">
        <f>M558/I558*100</f>
        <v>0</v>
      </c>
      <c r="O558" s="16">
        <f>L558/J558*100</f>
        <v>0</v>
      </c>
      <c r="P558" s="16">
        <f>L558/K558*100</f>
        <v>0</v>
      </c>
    </row>
    <row r="559" spans="2:16" s="41" customFormat="1" ht="20.25" customHeight="1">
      <c r="C559" s="120"/>
      <c r="D559" s="122"/>
      <c r="E559" s="90"/>
      <c r="F559" s="90"/>
      <c r="G559" s="90"/>
      <c r="H559" s="73" t="s">
        <v>113</v>
      </c>
      <c r="I559" s="33">
        <f>I566</f>
        <v>300</v>
      </c>
      <c r="J559" s="33">
        <f t="shared" ref="J559:M559" si="191">J566</f>
        <v>300</v>
      </c>
      <c r="K559" s="33">
        <f t="shared" si="191"/>
        <v>150</v>
      </c>
      <c r="L559" s="33">
        <f t="shared" si="191"/>
        <v>0</v>
      </c>
      <c r="M559" s="33">
        <f t="shared" si="191"/>
        <v>0</v>
      </c>
      <c r="N559" s="32">
        <f>L559/I559*100</f>
        <v>0</v>
      </c>
      <c r="O559" s="32">
        <f>L559/J559*100</f>
        <v>0</v>
      </c>
      <c r="P559" s="32">
        <f>L559/K559*100</f>
        <v>0</v>
      </c>
    </row>
    <row r="560" spans="2:16" s="41" customFormat="1" ht="20.25" customHeight="1">
      <c r="C560" s="120"/>
      <c r="D560" s="122"/>
      <c r="E560" s="90"/>
      <c r="F560" s="90"/>
      <c r="G560" s="90"/>
      <c r="H560" s="73" t="s">
        <v>22</v>
      </c>
      <c r="I560" s="34">
        <v>0</v>
      </c>
      <c r="J560" s="34">
        <v>0</v>
      </c>
      <c r="K560" s="34">
        <v>0</v>
      </c>
      <c r="L560" s="31">
        <v>0</v>
      </c>
      <c r="M560" s="31">
        <v>0</v>
      </c>
      <c r="N560" s="32">
        <v>0</v>
      </c>
      <c r="O560" s="32">
        <v>0</v>
      </c>
      <c r="P560" s="32">
        <v>0</v>
      </c>
    </row>
    <row r="561" spans="2:16" s="41" customFormat="1" ht="17.25" customHeight="1">
      <c r="C561" s="120"/>
      <c r="D561" s="122"/>
      <c r="E561" s="90"/>
      <c r="F561" s="90"/>
      <c r="G561" s="90"/>
      <c r="H561" s="73" t="s">
        <v>249</v>
      </c>
      <c r="I561" s="34">
        <v>0</v>
      </c>
      <c r="J561" s="34">
        <v>0</v>
      </c>
      <c r="K561" s="34">
        <v>0</v>
      </c>
      <c r="L561" s="31">
        <v>0</v>
      </c>
      <c r="M561" s="31">
        <v>0</v>
      </c>
      <c r="N561" s="32">
        <v>0</v>
      </c>
      <c r="O561" s="32">
        <v>0</v>
      </c>
      <c r="P561" s="32">
        <v>0</v>
      </c>
    </row>
    <row r="562" spans="2:16" s="38" customFormat="1" ht="18.75" customHeight="1">
      <c r="B562" s="40"/>
      <c r="C562" s="120"/>
      <c r="D562" s="122"/>
      <c r="E562" s="90"/>
      <c r="F562" s="90"/>
      <c r="G562" s="90"/>
      <c r="H562" s="73" t="s">
        <v>23</v>
      </c>
      <c r="I562" s="34">
        <v>0</v>
      </c>
      <c r="J562" s="34">
        <v>0</v>
      </c>
      <c r="K562" s="34">
        <v>0</v>
      </c>
      <c r="L562" s="31">
        <v>0</v>
      </c>
      <c r="M562" s="31">
        <v>0</v>
      </c>
      <c r="N562" s="32">
        <v>0</v>
      </c>
      <c r="O562" s="32">
        <v>0</v>
      </c>
      <c r="P562" s="32">
        <v>0</v>
      </c>
    </row>
    <row r="563" spans="2:16" s="38" customFormat="1" ht="18.75" customHeight="1">
      <c r="B563" s="40"/>
      <c r="C563" s="120"/>
      <c r="D563" s="122"/>
      <c r="E563" s="90"/>
      <c r="F563" s="90"/>
      <c r="G563" s="90"/>
      <c r="H563" s="73" t="s">
        <v>250</v>
      </c>
      <c r="I563" s="33">
        <v>0</v>
      </c>
      <c r="J563" s="33" t="s">
        <v>247</v>
      </c>
      <c r="K563" s="33" t="s">
        <v>247</v>
      </c>
      <c r="L563" s="31">
        <v>0</v>
      </c>
      <c r="M563" s="31">
        <v>0</v>
      </c>
      <c r="N563" s="32">
        <v>0</v>
      </c>
      <c r="O563" s="32" t="s">
        <v>247</v>
      </c>
      <c r="P563" s="32" t="s">
        <v>247</v>
      </c>
    </row>
    <row r="564" spans="2:16" s="41" customFormat="1" ht="15" customHeight="1">
      <c r="C564" s="121"/>
      <c r="D564" s="122"/>
      <c r="E564" s="91"/>
      <c r="F564" s="91"/>
      <c r="G564" s="91"/>
      <c r="H564" s="73" t="s">
        <v>252</v>
      </c>
      <c r="I564" s="33">
        <v>0</v>
      </c>
      <c r="J564" s="33" t="s">
        <v>247</v>
      </c>
      <c r="K564" s="33" t="s">
        <v>247</v>
      </c>
      <c r="L564" s="31">
        <v>0</v>
      </c>
      <c r="M564" s="31">
        <v>0</v>
      </c>
      <c r="N564" s="32">
        <v>0</v>
      </c>
      <c r="O564" s="32" t="s">
        <v>247</v>
      </c>
      <c r="P564" s="32" t="s">
        <v>247</v>
      </c>
    </row>
    <row r="565" spans="2:16" s="41" customFormat="1" ht="16.5" customHeight="1">
      <c r="C565" s="119" t="s">
        <v>362</v>
      </c>
      <c r="D565" s="86" t="s">
        <v>587</v>
      </c>
      <c r="E565" s="87" t="s">
        <v>363</v>
      </c>
      <c r="F565" s="87" t="s">
        <v>364</v>
      </c>
      <c r="G565" s="87" t="s">
        <v>365</v>
      </c>
      <c r="H565" s="73" t="s">
        <v>112</v>
      </c>
      <c r="I565" s="31">
        <f>I566+I568+I570+I571</f>
        <v>300</v>
      </c>
      <c r="J565" s="31">
        <f>J566+J568</f>
        <v>300</v>
      </c>
      <c r="K565" s="31">
        <f>K566+K568</f>
        <v>150</v>
      </c>
      <c r="L565" s="31">
        <f>L566+L568</f>
        <v>0</v>
      </c>
      <c r="M565" s="31">
        <f t="shared" ref="M565" si="192">M566+M568+M570+M571</f>
        <v>0</v>
      </c>
      <c r="N565" s="16">
        <f>M565/I565*100</f>
        <v>0</v>
      </c>
      <c r="O565" s="16">
        <f>L565/J565*100</f>
        <v>0</v>
      </c>
      <c r="P565" s="16">
        <f>L565/K565*100</f>
        <v>0</v>
      </c>
    </row>
    <row r="566" spans="2:16" s="41" customFormat="1" ht="17.25" customHeight="1">
      <c r="C566" s="120"/>
      <c r="D566" s="86"/>
      <c r="E566" s="90"/>
      <c r="F566" s="90"/>
      <c r="G566" s="90"/>
      <c r="H566" s="73" t="s">
        <v>113</v>
      </c>
      <c r="I566" s="33">
        <v>300</v>
      </c>
      <c r="J566" s="33">
        <v>300</v>
      </c>
      <c r="K566" s="33">
        <v>150</v>
      </c>
      <c r="L566" s="31">
        <v>0</v>
      </c>
      <c r="M566" s="31">
        <v>0</v>
      </c>
      <c r="N566" s="32">
        <f>L566/I566*100</f>
        <v>0</v>
      </c>
      <c r="O566" s="32">
        <f>L566/J566*100</f>
        <v>0</v>
      </c>
      <c r="P566" s="32">
        <f>L566/K566*100</f>
        <v>0</v>
      </c>
    </row>
    <row r="567" spans="2:16" s="41" customFormat="1" ht="17.25" customHeight="1">
      <c r="C567" s="120"/>
      <c r="D567" s="86"/>
      <c r="E567" s="90"/>
      <c r="F567" s="90"/>
      <c r="G567" s="90"/>
      <c r="H567" s="73" t="s">
        <v>22</v>
      </c>
      <c r="I567" s="34">
        <v>0</v>
      </c>
      <c r="J567" s="34">
        <v>0</v>
      </c>
      <c r="K567" s="34">
        <v>0</v>
      </c>
      <c r="L567" s="31">
        <v>0</v>
      </c>
      <c r="M567" s="31">
        <v>0</v>
      </c>
      <c r="N567" s="32">
        <v>0</v>
      </c>
      <c r="O567" s="32">
        <v>0</v>
      </c>
      <c r="P567" s="32">
        <v>0</v>
      </c>
    </row>
    <row r="568" spans="2:16" s="41" customFormat="1" ht="20.25" customHeight="1">
      <c r="C568" s="120"/>
      <c r="D568" s="86"/>
      <c r="E568" s="90"/>
      <c r="F568" s="90"/>
      <c r="G568" s="90"/>
      <c r="H568" s="73" t="s">
        <v>249</v>
      </c>
      <c r="I568" s="34">
        <v>0</v>
      </c>
      <c r="J568" s="34">
        <v>0</v>
      </c>
      <c r="K568" s="34">
        <v>0</v>
      </c>
      <c r="L568" s="31">
        <v>0</v>
      </c>
      <c r="M568" s="31">
        <v>0</v>
      </c>
      <c r="N568" s="32">
        <v>0</v>
      </c>
      <c r="O568" s="32">
        <v>0</v>
      </c>
      <c r="P568" s="32">
        <v>0</v>
      </c>
    </row>
    <row r="569" spans="2:16" s="38" customFormat="1" ht="18.75" customHeight="1">
      <c r="B569" s="40"/>
      <c r="C569" s="120"/>
      <c r="D569" s="86"/>
      <c r="E569" s="90"/>
      <c r="F569" s="90"/>
      <c r="G569" s="90"/>
      <c r="H569" s="73" t="s">
        <v>23</v>
      </c>
      <c r="I569" s="34">
        <v>0</v>
      </c>
      <c r="J569" s="34">
        <v>0</v>
      </c>
      <c r="K569" s="34">
        <v>0</v>
      </c>
      <c r="L569" s="31">
        <v>0</v>
      </c>
      <c r="M569" s="31">
        <v>0</v>
      </c>
      <c r="N569" s="32">
        <v>0</v>
      </c>
      <c r="O569" s="32">
        <v>0</v>
      </c>
      <c r="P569" s="32">
        <v>0</v>
      </c>
    </row>
    <row r="570" spans="2:16" s="38" customFormat="1" ht="18.75" customHeight="1">
      <c r="B570" s="40"/>
      <c r="C570" s="120"/>
      <c r="D570" s="86"/>
      <c r="E570" s="90"/>
      <c r="F570" s="90"/>
      <c r="G570" s="90"/>
      <c r="H570" s="73" t="s">
        <v>250</v>
      </c>
      <c r="I570" s="33">
        <v>0</v>
      </c>
      <c r="J570" s="33" t="s">
        <v>247</v>
      </c>
      <c r="K570" s="33" t="s">
        <v>247</v>
      </c>
      <c r="L570" s="31">
        <v>0</v>
      </c>
      <c r="M570" s="31">
        <v>0</v>
      </c>
      <c r="N570" s="32">
        <v>0</v>
      </c>
      <c r="O570" s="32" t="s">
        <v>247</v>
      </c>
      <c r="P570" s="32" t="s">
        <v>247</v>
      </c>
    </row>
    <row r="571" spans="2:16" s="41" customFormat="1" ht="14.25" customHeight="1">
      <c r="C571" s="121"/>
      <c r="D571" s="86"/>
      <c r="E571" s="91"/>
      <c r="F571" s="91"/>
      <c r="G571" s="91"/>
      <c r="H571" s="73" t="s">
        <v>252</v>
      </c>
      <c r="I571" s="33">
        <v>0</v>
      </c>
      <c r="J571" s="33" t="s">
        <v>247</v>
      </c>
      <c r="K571" s="33" t="s">
        <v>247</v>
      </c>
      <c r="L571" s="31">
        <v>0</v>
      </c>
      <c r="M571" s="31">
        <v>0</v>
      </c>
      <c r="N571" s="32">
        <v>0</v>
      </c>
      <c r="O571" s="32" t="s">
        <v>247</v>
      </c>
      <c r="P571" s="32" t="s">
        <v>247</v>
      </c>
    </row>
    <row r="572" spans="2:16" s="41" customFormat="1" ht="15" customHeight="1">
      <c r="C572" s="190" t="s">
        <v>367</v>
      </c>
      <c r="D572" s="86" t="s">
        <v>368</v>
      </c>
      <c r="E572" s="87" t="s">
        <v>369</v>
      </c>
      <c r="F572" s="87">
        <v>2018</v>
      </c>
      <c r="G572" s="87" t="s">
        <v>370</v>
      </c>
      <c r="H572" s="73" t="s">
        <v>112</v>
      </c>
      <c r="I572" s="31">
        <f>I573+I575+I577+I578</f>
        <v>700</v>
      </c>
      <c r="J572" s="31">
        <f>J573+J575</f>
        <v>700</v>
      </c>
      <c r="K572" s="31">
        <f>K573+K575</f>
        <v>350</v>
      </c>
      <c r="L572" s="31">
        <f>L573+L575</f>
        <v>0</v>
      </c>
      <c r="M572" s="31">
        <f t="shared" ref="M572" si="193">M573+M575+M577+M578</f>
        <v>0</v>
      </c>
      <c r="N572" s="16">
        <f>M572/I572*100</f>
        <v>0</v>
      </c>
      <c r="O572" s="16">
        <f>L572/J572*100</f>
        <v>0</v>
      </c>
      <c r="P572" s="16">
        <f>L572/K572*100</f>
        <v>0</v>
      </c>
    </row>
    <row r="573" spans="2:16" s="41" customFormat="1">
      <c r="C573" s="191"/>
      <c r="D573" s="86"/>
      <c r="E573" s="90"/>
      <c r="F573" s="90"/>
      <c r="G573" s="90"/>
      <c r="H573" s="73" t="s">
        <v>113</v>
      </c>
      <c r="I573" s="33">
        <f>I580</f>
        <v>700</v>
      </c>
      <c r="J573" s="33">
        <f t="shared" ref="J573:M573" si="194">J580</f>
        <v>700</v>
      </c>
      <c r="K573" s="33">
        <f t="shared" si="194"/>
        <v>350</v>
      </c>
      <c r="L573" s="33">
        <f t="shared" si="194"/>
        <v>0</v>
      </c>
      <c r="M573" s="33">
        <f t="shared" si="194"/>
        <v>0</v>
      </c>
      <c r="N573" s="32">
        <f>L573/I573*100</f>
        <v>0</v>
      </c>
      <c r="O573" s="32">
        <f>L573/J573*100</f>
        <v>0</v>
      </c>
      <c r="P573" s="32">
        <f>L573/K573*100</f>
        <v>0</v>
      </c>
    </row>
    <row r="574" spans="2:16" s="41" customFormat="1" ht="30">
      <c r="C574" s="191"/>
      <c r="D574" s="86"/>
      <c r="E574" s="90"/>
      <c r="F574" s="90"/>
      <c r="G574" s="90"/>
      <c r="H574" s="73" t="s">
        <v>22</v>
      </c>
      <c r="I574" s="34">
        <v>0</v>
      </c>
      <c r="J574" s="34">
        <v>0</v>
      </c>
      <c r="K574" s="34">
        <v>0</v>
      </c>
      <c r="L574" s="31">
        <v>0</v>
      </c>
      <c r="M574" s="31">
        <v>0</v>
      </c>
      <c r="N574" s="32">
        <v>0</v>
      </c>
      <c r="O574" s="32">
        <v>0</v>
      </c>
      <c r="P574" s="32">
        <v>0</v>
      </c>
    </row>
    <row r="575" spans="2:16" s="41" customFormat="1">
      <c r="C575" s="191"/>
      <c r="D575" s="86"/>
      <c r="E575" s="90"/>
      <c r="F575" s="90"/>
      <c r="G575" s="90"/>
      <c r="H575" s="73" t="s">
        <v>249</v>
      </c>
      <c r="I575" s="34">
        <v>0</v>
      </c>
      <c r="J575" s="34">
        <v>0</v>
      </c>
      <c r="K575" s="34">
        <v>0</v>
      </c>
      <c r="L575" s="31">
        <v>0</v>
      </c>
      <c r="M575" s="31">
        <v>0</v>
      </c>
      <c r="N575" s="32">
        <v>0</v>
      </c>
      <c r="O575" s="32">
        <v>0</v>
      </c>
      <c r="P575" s="32">
        <v>0</v>
      </c>
    </row>
    <row r="576" spans="2:16" s="38" customFormat="1" ht="18.75" customHeight="1">
      <c r="B576" s="40"/>
      <c r="C576" s="191"/>
      <c r="D576" s="86"/>
      <c r="E576" s="90"/>
      <c r="F576" s="90"/>
      <c r="G576" s="90"/>
      <c r="H576" s="73" t="s">
        <v>23</v>
      </c>
      <c r="I576" s="34">
        <v>0</v>
      </c>
      <c r="J576" s="34">
        <v>0</v>
      </c>
      <c r="K576" s="34">
        <v>0</v>
      </c>
      <c r="L576" s="31">
        <v>0</v>
      </c>
      <c r="M576" s="31">
        <v>0</v>
      </c>
      <c r="N576" s="32">
        <v>0</v>
      </c>
      <c r="O576" s="32">
        <v>0</v>
      </c>
      <c r="P576" s="32">
        <v>0</v>
      </c>
    </row>
    <row r="577" spans="2:16" s="38" customFormat="1" ht="18.75" customHeight="1">
      <c r="B577" s="40"/>
      <c r="C577" s="191"/>
      <c r="D577" s="86"/>
      <c r="E577" s="90"/>
      <c r="F577" s="90"/>
      <c r="G577" s="90"/>
      <c r="H577" s="73" t="s">
        <v>250</v>
      </c>
      <c r="I577" s="33">
        <v>0</v>
      </c>
      <c r="J577" s="33" t="s">
        <v>247</v>
      </c>
      <c r="K577" s="33" t="s">
        <v>247</v>
      </c>
      <c r="L577" s="31">
        <v>0</v>
      </c>
      <c r="M577" s="31">
        <v>0</v>
      </c>
      <c r="N577" s="32">
        <v>0</v>
      </c>
      <c r="O577" s="32" t="s">
        <v>247</v>
      </c>
      <c r="P577" s="32" t="s">
        <v>247</v>
      </c>
    </row>
    <row r="578" spans="2:16" s="41" customFormat="1" ht="15.75" customHeight="1">
      <c r="C578" s="192"/>
      <c r="D578" s="86"/>
      <c r="E578" s="91"/>
      <c r="F578" s="91"/>
      <c r="G578" s="91"/>
      <c r="H578" s="73" t="s">
        <v>252</v>
      </c>
      <c r="I578" s="33">
        <v>0</v>
      </c>
      <c r="J578" s="33" t="s">
        <v>247</v>
      </c>
      <c r="K578" s="33" t="s">
        <v>247</v>
      </c>
      <c r="L578" s="31">
        <v>0</v>
      </c>
      <c r="M578" s="31">
        <v>0</v>
      </c>
      <c r="N578" s="32">
        <v>0</v>
      </c>
      <c r="O578" s="32" t="s">
        <v>247</v>
      </c>
      <c r="P578" s="32" t="s">
        <v>247</v>
      </c>
    </row>
    <row r="579" spans="2:16" s="41" customFormat="1" ht="17.25" customHeight="1">
      <c r="C579" s="190" t="s">
        <v>371</v>
      </c>
      <c r="D579" s="86" t="s">
        <v>588</v>
      </c>
      <c r="E579" s="87" t="s">
        <v>372</v>
      </c>
      <c r="F579" s="87" t="s">
        <v>373</v>
      </c>
      <c r="G579" s="87" t="s">
        <v>374</v>
      </c>
      <c r="H579" s="73" t="s">
        <v>112</v>
      </c>
      <c r="I579" s="31">
        <f>I580+I582+I584+I585</f>
        <v>700</v>
      </c>
      <c r="J579" s="31">
        <f>J580+J582</f>
        <v>700</v>
      </c>
      <c r="K579" s="31">
        <f>K580+K582</f>
        <v>350</v>
      </c>
      <c r="L579" s="31">
        <f>L580+L582</f>
        <v>0</v>
      </c>
      <c r="M579" s="31">
        <f t="shared" ref="M579" si="195">M580+M582+M584+M585</f>
        <v>0</v>
      </c>
      <c r="N579" s="16">
        <f>M579/I579*100</f>
        <v>0</v>
      </c>
      <c r="O579" s="16">
        <f>L579/J579*100</f>
        <v>0</v>
      </c>
      <c r="P579" s="16">
        <f>L579/K579*100</f>
        <v>0</v>
      </c>
    </row>
    <row r="580" spans="2:16" s="41" customFormat="1">
      <c r="C580" s="191"/>
      <c r="D580" s="86"/>
      <c r="E580" s="90"/>
      <c r="F580" s="90"/>
      <c r="G580" s="90"/>
      <c r="H580" s="73" t="s">
        <v>113</v>
      </c>
      <c r="I580" s="33">
        <v>700</v>
      </c>
      <c r="J580" s="33">
        <v>700</v>
      </c>
      <c r="K580" s="33">
        <v>350</v>
      </c>
      <c r="L580" s="31"/>
      <c r="M580" s="31"/>
      <c r="N580" s="32">
        <f>L580/I580*100</f>
        <v>0</v>
      </c>
      <c r="O580" s="32">
        <f>L580/J580*100</f>
        <v>0</v>
      </c>
      <c r="P580" s="32">
        <f>L580/K580*100</f>
        <v>0</v>
      </c>
    </row>
    <row r="581" spans="2:16" s="41" customFormat="1" ht="30">
      <c r="C581" s="191"/>
      <c r="D581" s="86"/>
      <c r="E581" s="90"/>
      <c r="F581" s="90"/>
      <c r="G581" s="90"/>
      <c r="H581" s="73" t="s">
        <v>22</v>
      </c>
      <c r="I581" s="34">
        <v>0</v>
      </c>
      <c r="J581" s="34">
        <v>0</v>
      </c>
      <c r="K581" s="34">
        <v>0</v>
      </c>
      <c r="L581" s="31">
        <v>0</v>
      </c>
      <c r="M581" s="31">
        <v>0</v>
      </c>
      <c r="N581" s="32">
        <v>0</v>
      </c>
      <c r="O581" s="32">
        <v>0</v>
      </c>
      <c r="P581" s="32">
        <v>0</v>
      </c>
    </row>
    <row r="582" spans="2:16" s="41" customFormat="1">
      <c r="C582" s="191"/>
      <c r="D582" s="86"/>
      <c r="E582" s="90"/>
      <c r="F582" s="90"/>
      <c r="G582" s="90"/>
      <c r="H582" s="73" t="s">
        <v>249</v>
      </c>
      <c r="I582" s="34">
        <v>0</v>
      </c>
      <c r="J582" s="34">
        <v>0</v>
      </c>
      <c r="K582" s="34">
        <v>0</v>
      </c>
      <c r="L582" s="31">
        <v>0</v>
      </c>
      <c r="M582" s="31">
        <v>0</v>
      </c>
      <c r="N582" s="32">
        <v>0</v>
      </c>
      <c r="O582" s="32">
        <v>0</v>
      </c>
      <c r="P582" s="32">
        <v>0</v>
      </c>
    </row>
    <row r="583" spans="2:16" s="38" customFormat="1" ht="18.75" customHeight="1">
      <c r="B583" s="40"/>
      <c r="C583" s="191"/>
      <c r="D583" s="86"/>
      <c r="E583" s="90"/>
      <c r="F583" s="90"/>
      <c r="G583" s="90"/>
      <c r="H583" s="73" t="s">
        <v>23</v>
      </c>
      <c r="I583" s="34">
        <v>0</v>
      </c>
      <c r="J583" s="34">
        <v>0</v>
      </c>
      <c r="K583" s="34">
        <v>0</v>
      </c>
      <c r="L583" s="31">
        <v>0</v>
      </c>
      <c r="M583" s="31">
        <v>0</v>
      </c>
      <c r="N583" s="32">
        <v>0</v>
      </c>
      <c r="O583" s="32">
        <v>0</v>
      </c>
      <c r="P583" s="32">
        <v>0</v>
      </c>
    </row>
    <row r="584" spans="2:16" s="38" customFormat="1" ht="18.75" customHeight="1">
      <c r="B584" s="40"/>
      <c r="C584" s="191"/>
      <c r="D584" s="86"/>
      <c r="E584" s="90"/>
      <c r="F584" s="90"/>
      <c r="G584" s="90"/>
      <c r="H584" s="73" t="s">
        <v>250</v>
      </c>
      <c r="I584" s="33">
        <v>0</v>
      </c>
      <c r="J584" s="33" t="s">
        <v>247</v>
      </c>
      <c r="K584" s="33" t="s">
        <v>247</v>
      </c>
      <c r="L584" s="31">
        <v>0</v>
      </c>
      <c r="M584" s="31">
        <v>0</v>
      </c>
      <c r="N584" s="32">
        <v>0</v>
      </c>
      <c r="O584" s="32" t="s">
        <v>247</v>
      </c>
      <c r="P584" s="32" t="s">
        <v>247</v>
      </c>
    </row>
    <row r="585" spans="2:16" s="41" customFormat="1" ht="18.75" customHeight="1">
      <c r="C585" s="192"/>
      <c r="D585" s="86"/>
      <c r="E585" s="91"/>
      <c r="F585" s="91"/>
      <c r="G585" s="91"/>
      <c r="H585" s="73" t="s">
        <v>252</v>
      </c>
      <c r="I585" s="33">
        <v>0</v>
      </c>
      <c r="J585" s="33" t="s">
        <v>247</v>
      </c>
      <c r="K585" s="33" t="s">
        <v>247</v>
      </c>
      <c r="L585" s="31">
        <v>0</v>
      </c>
      <c r="M585" s="31">
        <v>0</v>
      </c>
      <c r="N585" s="32">
        <v>0</v>
      </c>
      <c r="O585" s="32" t="s">
        <v>247</v>
      </c>
      <c r="P585" s="32" t="s">
        <v>247</v>
      </c>
    </row>
    <row r="586" spans="2:16" s="41" customFormat="1" ht="22.5" customHeight="1">
      <c r="B586" s="28"/>
      <c r="C586" s="83" t="s">
        <v>120</v>
      </c>
      <c r="D586" s="122" t="s">
        <v>147</v>
      </c>
      <c r="E586" s="87" t="s">
        <v>2</v>
      </c>
      <c r="F586" s="87" t="s">
        <v>347</v>
      </c>
      <c r="G586" s="87" t="s">
        <v>353</v>
      </c>
      <c r="H586" s="73" t="s">
        <v>112</v>
      </c>
      <c r="I586" s="31">
        <f>I587+I589+I591+I592</f>
        <v>500</v>
      </c>
      <c r="J586" s="31">
        <f>J587+J589</f>
        <v>500</v>
      </c>
      <c r="K586" s="31">
        <f>K587+K589</f>
        <v>250</v>
      </c>
      <c r="L586" s="31">
        <f>L587+L589</f>
        <v>250</v>
      </c>
      <c r="M586" s="31">
        <f t="shared" ref="M586" si="196">M587+M589+M591+M592</f>
        <v>250</v>
      </c>
      <c r="N586" s="16">
        <f>M586/I586*100</f>
        <v>50</v>
      </c>
      <c r="O586" s="16">
        <f>L586/J586*100</f>
        <v>50</v>
      </c>
      <c r="P586" s="16">
        <f>L586/K586*100</f>
        <v>100</v>
      </c>
    </row>
    <row r="587" spans="2:16" s="41" customFormat="1">
      <c r="C587" s="84"/>
      <c r="D587" s="122"/>
      <c r="E587" s="90"/>
      <c r="F587" s="90"/>
      <c r="G587" s="90"/>
      <c r="H587" s="73" t="s">
        <v>113</v>
      </c>
      <c r="I587" s="33">
        <f>I594+I601</f>
        <v>500</v>
      </c>
      <c r="J587" s="33">
        <f t="shared" ref="J587:M587" si="197">J594+J601</f>
        <v>500</v>
      </c>
      <c r="K587" s="33">
        <f t="shared" si="197"/>
        <v>250</v>
      </c>
      <c r="L587" s="33">
        <f t="shared" si="197"/>
        <v>250</v>
      </c>
      <c r="M587" s="33">
        <f t="shared" si="197"/>
        <v>250</v>
      </c>
      <c r="N587" s="32">
        <f>L587/I587*100</f>
        <v>50</v>
      </c>
      <c r="O587" s="32">
        <f>L587/J587*100</f>
        <v>50</v>
      </c>
      <c r="P587" s="32">
        <f>L587/K587*100</f>
        <v>100</v>
      </c>
    </row>
    <row r="588" spans="2:16" s="41" customFormat="1" ht="30">
      <c r="C588" s="84"/>
      <c r="D588" s="122"/>
      <c r="E588" s="90"/>
      <c r="F588" s="90"/>
      <c r="G588" s="90"/>
      <c r="H588" s="73" t="s">
        <v>22</v>
      </c>
      <c r="I588" s="34">
        <v>0</v>
      </c>
      <c r="J588" s="34">
        <v>0</v>
      </c>
      <c r="K588" s="34">
        <v>0</v>
      </c>
      <c r="L588" s="31">
        <v>0</v>
      </c>
      <c r="M588" s="31">
        <v>0</v>
      </c>
      <c r="N588" s="32">
        <v>0</v>
      </c>
      <c r="O588" s="32">
        <v>0</v>
      </c>
      <c r="P588" s="32">
        <v>0</v>
      </c>
    </row>
    <row r="589" spans="2:16" s="38" customFormat="1" ht="18.75" customHeight="1">
      <c r="B589" s="40"/>
      <c r="C589" s="84"/>
      <c r="D589" s="122"/>
      <c r="E589" s="90"/>
      <c r="F589" s="90"/>
      <c r="G589" s="90"/>
      <c r="H589" s="73" t="s">
        <v>249</v>
      </c>
      <c r="I589" s="34">
        <v>0</v>
      </c>
      <c r="J589" s="34">
        <v>0</v>
      </c>
      <c r="K589" s="34">
        <v>0</v>
      </c>
      <c r="L589" s="31">
        <v>0</v>
      </c>
      <c r="M589" s="31">
        <v>0</v>
      </c>
      <c r="N589" s="32">
        <v>0</v>
      </c>
      <c r="O589" s="32">
        <v>0</v>
      </c>
      <c r="P589" s="32">
        <v>0</v>
      </c>
    </row>
    <row r="590" spans="2:16" s="38" customFormat="1" ht="18.75" customHeight="1">
      <c r="B590" s="40"/>
      <c r="C590" s="84"/>
      <c r="D590" s="122"/>
      <c r="E590" s="90"/>
      <c r="F590" s="90"/>
      <c r="G590" s="90"/>
      <c r="H590" s="73" t="s">
        <v>23</v>
      </c>
      <c r="I590" s="34">
        <v>0</v>
      </c>
      <c r="J590" s="34">
        <v>0</v>
      </c>
      <c r="K590" s="34">
        <v>0</v>
      </c>
      <c r="L590" s="31">
        <v>0</v>
      </c>
      <c r="M590" s="31">
        <v>0</v>
      </c>
      <c r="N590" s="32">
        <v>0</v>
      </c>
      <c r="O590" s="32">
        <v>0</v>
      </c>
      <c r="P590" s="32">
        <v>0</v>
      </c>
    </row>
    <row r="591" spans="2:16" s="41" customFormat="1">
      <c r="C591" s="84"/>
      <c r="D591" s="122"/>
      <c r="E591" s="90"/>
      <c r="F591" s="90"/>
      <c r="G591" s="90"/>
      <c r="H591" s="73" t="s">
        <v>250</v>
      </c>
      <c r="I591" s="33">
        <v>0</v>
      </c>
      <c r="J591" s="33" t="s">
        <v>247</v>
      </c>
      <c r="K591" s="33" t="s">
        <v>247</v>
      </c>
      <c r="L591" s="31">
        <v>0</v>
      </c>
      <c r="M591" s="31">
        <v>0</v>
      </c>
      <c r="N591" s="32">
        <v>0</v>
      </c>
      <c r="O591" s="32" t="s">
        <v>247</v>
      </c>
      <c r="P591" s="32" t="s">
        <v>247</v>
      </c>
    </row>
    <row r="592" spans="2:16" s="41" customFormat="1" ht="14.25" customHeight="1">
      <c r="C592" s="85"/>
      <c r="D592" s="122"/>
      <c r="E592" s="91"/>
      <c r="F592" s="91"/>
      <c r="G592" s="91"/>
      <c r="H592" s="73" t="s">
        <v>252</v>
      </c>
      <c r="I592" s="33">
        <v>0</v>
      </c>
      <c r="J592" s="33" t="s">
        <v>247</v>
      </c>
      <c r="K592" s="33" t="s">
        <v>247</v>
      </c>
      <c r="L592" s="31">
        <v>0</v>
      </c>
      <c r="M592" s="31">
        <v>0</v>
      </c>
      <c r="N592" s="32">
        <v>0</v>
      </c>
      <c r="O592" s="32" t="s">
        <v>247</v>
      </c>
      <c r="P592" s="32" t="s">
        <v>247</v>
      </c>
    </row>
    <row r="593" spans="1:16" s="41" customFormat="1" ht="20.25" customHeight="1">
      <c r="C593" s="83" t="s">
        <v>375</v>
      </c>
      <c r="D593" s="122" t="s">
        <v>127</v>
      </c>
      <c r="E593" s="87" t="s">
        <v>590</v>
      </c>
      <c r="F593" s="87" t="s">
        <v>347</v>
      </c>
      <c r="G593" s="87" t="s">
        <v>353</v>
      </c>
      <c r="H593" s="73" t="s">
        <v>112</v>
      </c>
      <c r="I593" s="31">
        <f>I594+I596+I598+I599</f>
        <v>300</v>
      </c>
      <c r="J593" s="31">
        <f>J594+J596</f>
        <v>300</v>
      </c>
      <c r="K593" s="31">
        <f>K594+K596</f>
        <v>150</v>
      </c>
      <c r="L593" s="31">
        <f>L594+L596</f>
        <v>150</v>
      </c>
      <c r="M593" s="31">
        <f t="shared" ref="M593" si="198">M594+M596+M598+M599</f>
        <v>150</v>
      </c>
      <c r="N593" s="16">
        <f>M593/I593*100</f>
        <v>50</v>
      </c>
      <c r="O593" s="16">
        <f>L593/J593*100</f>
        <v>50</v>
      </c>
      <c r="P593" s="16">
        <f>L593/K593*100</f>
        <v>100</v>
      </c>
    </row>
    <row r="594" spans="1:16" s="41" customFormat="1" ht="25.5" customHeight="1">
      <c r="C594" s="84"/>
      <c r="D594" s="122"/>
      <c r="E594" s="90"/>
      <c r="F594" s="90"/>
      <c r="G594" s="90"/>
      <c r="H594" s="73" t="s">
        <v>113</v>
      </c>
      <c r="I594" s="33">
        <v>300</v>
      </c>
      <c r="J594" s="33">
        <v>300</v>
      </c>
      <c r="K594" s="33">
        <v>150</v>
      </c>
      <c r="L594" s="31">
        <v>150</v>
      </c>
      <c r="M594" s="31">
        <v>150</v>
      </c>
      <c r="N594" s="16">
        <f>M594/I594*100</f>
        <v>50</v>
      </c>
      <c r="O594" s="32">
        <f>L594/J594*100</f>
        <v>50</v>
      </c>
      <c r="P594" s="32">
        <f>L594/K594*100</f>
        <v>100</v>
      </c>
    </row>
    <row r="595" spans="1:16" s="41" customFormat="1" ht="30">
      <c r="C595" s="84"/>
      <c r="D595" s="122"/>
      <c r="E595" s="90"/>
      <c r="F595" s="90"/>
      <c r="G595" s="90"/>
      <c r="H595" s="73" t="s">
        <v>22</v>
      </c>
      <c r="I595" s="34">
        <v>0</v>
      </c>
      <c r="J595" s="34">
        <v>0</v>
      </c>
      <c r="K595" s="34">
        <v>0</v>
      </c>
      <c r="L595" s="31">
        <v>0</v>
      </c>
      <c r="M595" s="31">
        <v>0</v>
      </c>
      <c r="N595" s="32">
        <v>0</v>
      </c>
      <c r="O595" s="32">
        <v>0</v>
      </c>
      <c r="P595" s="32">
        <v>0</v>
      </c>
    </row>
    <row r="596" spans="1:16" s="41" customFormat="1">
      <c r="C596" s="84"/>
      <c r="D596" s="122"/>
      <c r="E596" s="90"/>
      <c r="F596" s="90"/>
      <c r="G596" s="90"/>
      <c r="H596" s="73" t="s">
        <v>249</v>
      </c>
      <c r="I596" s="34">
        <v>0</v>
      </c>
      <c r="J596" s="34">
        <v>0</v>
      </c>
      <c r="K596" s="34">
        <v>0</v>
      </c>
      <c r="L596" s="31">
        <v>0</v>
      </c>
      <c r="M596" s="31">
        <v>0</v>
      </c>
      <c r="N596" s="32">
        <v>0</v>
      </c>
      <c r="O596" s="32">
        <v>0</v>
      </c>
      <c r="P596" s="32">
        <v>0</v>
      </c>
    </row>
    <row r="597" spans="1:16" s="38" customFormat="1" ht="18.75" customHeight="1">
      <c r="B597" s="40"/>
      <c r="C597" s="84"/>
      <c r="D597" s="122"/>
      <c r="E597" s="90"/>
      <c r="F597" s="90"/>
      <c r="G597" s="90"/>
      <c r="H597" s="73" t="s">
        <v>23</v>
      </c>
      <c r="I597" s="34">
        <v>0</v>
      </c>
      <c r="J597" s="34">
        <v>0</v>
      </c>
      <c r="K597" s="34">
        <v>0</v>
      </c>
      <c r="L597" s="31">
        <v>0</v>
      </c>
      <c r="M597" s="31">
        <v>0</v>
      </c>
      <c r="N597" s="32">
        <v>0</v>
      </c>
      <c r="O597" s="32">
        <v>0</v>
      </c>
      <c r="P597" s="32">
        <v>0</v>
      </c>
    </row>
    <row r="598" spans="1:16" s="38" customFormat="1" ht="18.75" customHeight="1">
      <c r="B598" s="40"/>
      <c r="C598" s="84"/>
      <c r="D598" s="122"/>
      <c r="E598" s="90"/>
      <c r="F598" s="90"/>
      <c r="G598" s="90"/>
      <c r="H598" s="73" t="s">
        <v>250</v>
      </c>
      <c r="I598" s="33">
        <v>0</v>
      </c>
      <c r="J598" s="33" t="s">
        <v>247</v>
      </c>
      <c r="K598" s="33" t="s">
        <v>247</v>
      </c>
      <c r="L598" s="31">
        <v>0</v>
      </c>
      <c r="M598" s="31">
        <v>0</v>
      </c>
      <c r="N598" s="32">
        <v>0</v>
      </c>
      <c r="O598" s="32" t="s">
        <v>247</v>
      </c>
      <c r="P598" s="32" t="s">
        <v>247</v>
      </c>
    </row>
    <row r="599" spans="1:16" s="41" customFormat="1" ht="18" customHeight="1">
      <c r="C599" s="85"/>
      <c r="D599" s="122"/>
      <c r="E599" s="91"/>
      <c r="F599" s="91"/>
      <c r="G599" s="91"/>
      <c r="H599" s="73" t="s">
        <v>252</v>
      </c>
      <c r="I599" s="33">
        <v>0</v>
      </c>
      <c r="J599" s="33" t="s">
        <v>247</v>
      </c>
      <c r="K599" s="33" t="s">
        <v>247</v>
      </c>
      <c r="L599" s="31">
        <v>0</v>
      </c>
      <c r="M599" s="31">
        <v>0</v>
      </c>
      <c r="N599" s="32">
        <v>0</v>
      </c>
      <c r="O599" s="32" t="s">
        <v>247</v>
      </c>
      <c r="P599" s="32" t="s">
        <v>247</v>
      </c>
    </row>
    <row r="600" spans="1:16" s="41" customFormat="1" ht="20.25" customHeight="1">
      <c r="C600" s="83" t="s">
        <v>375</v>
      </c>
      <c r="D600" s="122" t="s">
        <v>589</v>
      </c>
      <c r="E600" s="87" t="s">
        <v>366</v>
      </c>
      <c r="F600" s="87" t="s">
        <v>347</v>
      </c>
      <c r="G600" s="87" t="s">
        <v>353</v>
      </c>
      <c r="H600" s="73" t="s">
        <v>112</v>
      </c>
      <c r="I600" s="31">
        <f>I601+I603+I605+I606</f>
        <v>200</v>
      </c>
      <c r="J600" s="31">
        <f>J601+J603</f>
        <v>200</v>
      </c>
      <c r="K600" s="31">
        <f>K601+K603</f>
        <v>100</v>
      </c>
      <c r="L600" s="31">
        <f>L601+L603</f>
        <v>100</v>
      </c>
      <c r="M600" s="31">
        <f t="shared" ref="M600" si="199">M601+M603+M605+M606</f>
        <v>100</v>
      </c>
      <c r="N600" s="16">
        <f>M600/I600*100</f>
        <v>50</v>
      </c>
      <c r="O600" s="16">
        <f>L600/J600*100</f>
        <v>50</v>
      </c>
      <c r="P600" s="16">
        <f>L600/K600*100</f>
        <v>100</v>
      </c>
    </row>
    <row r="601" spans="1:16" s="41" customFormat="1" ht="25.5" customHeight="1">
      <c r="C601" s="84"/>
      <c r="D601" s="122"/>
      <c r="E601" s="90"/>
      <c r="F601" s="90"/>
      <c r="G601" s="90"/>
      <c r="H601" s="73" t="s">
        <v>113</v>
      </c>
      <c r="I601" s="33">
        <v>200</v>
      </c>
      <c r="J601" s="33">
        <v>200</v>
      </c>
      <c r="K601" s="33">
        <v>100</v>
      </c>
      <c r="L601" s="31">
        <v>100</v>
      </c>
      <c r="M601" s="31">
        <v>100</v>
      </c>
      <c r="N601" s="16">
        <f>M601/I601*100</f>
        <v>50</v>
      </c>
      <c r="O601" s="32">
        <f>L601/J601*100</f>
        <v>50</v>
      </c>
      <c r="P601" s="32">
        <f>L601/K601*100</f>
        <v>100</v>
      </c>
    </row>
    <row r="602" spans="1:16" s="41" customFormat="1" ht="30">
      <c r="C602" s="84"/>
      <c r="D602" s="122"/>
      <c r="E602" s="90"/>
      <c r="F602" s="90"/>
      <c r="G602" s="90"/>
      <c r="H602" s="73" t="s">
        <v>22</v>
      </c>
      <c r="I602" s="34">
        <v>0</v>
      </c>
      <c r="J602" s="34">
        <v>0</v>
      </c>
      <c r="K602" s="34">
        <v>0</v>
      </c>
      <c r="L602" s="31">
        <v>0</v>
      </c>
      <c r="M602" s="31">
        <v>0</v>
      </c>
      <c r="N602" s="32">
        <v>0</v>
      </c>
      <c r="O602" s="32">
        <v>0</v>
      </c>
      <c r="P602" s="32">
        <v>0</v>
      </c>
    </row>
    <row r="603" spans="1:16" s="41" customFormat="1">
      <c r="C603" s="84"/>
      <c r="D603" s="122"/>
      <c r="E603" s="90"/>
      <c r="F603" s="90"/>
      <c r="G603" s="90"/>
      <c r="H603" s="73" t="s">
        <v>249</v>
      </c>
      <c r="I603" s="34">
        <v>0</v>
      </c>
      <c r="J603" s="34">
        <v>0</v>
      </c>
      <c r="K603" s="34">
        <v>0</v>
      </c>
      <c r="L603" s="31">
        <v>0</v>
      </c>
      <c r="M603" s="31">
        <v>0</v>
      </c>
      <c r="N603" s="32">
        <v>0</v>
      </c>
      <c r="O603" s="32">
        <v>0</v>
      </c>
      <c r="P603" s="32">
        <v>0</v>
      </c>
    </row>
    <row r="604" spans="1:16" s="38" customFormat="1" ht="18.75" customHeight="1">
      <c r="B604" s="40"/>
      <c r="C604" s="84"/>
      <c r="D604" s="122"/>
      <c r="E604" s="90"/>
      <c r="F604" s="90"/>
      <c r="G604" s="90"/>
      <c r="H604" s="73" t="s">
        <v>23</v>
      </c>
      <c r="I604" s="34">
        <v>0</v>
      </c>
      <c r="J604" s="34">
        <v>0</v>
      </c>
      <c r="K604" s="34">
        <v>0</v>
      </c>
      <c r="L604" s="31">
        <v>0</v>
      </c>
      <c r="M604" s="31">
        <v>0</v>
      </c>
      <c r="N604" s="32">
        <v>0</v>
      </c>
      <c r="O604" s="32">
        <v>0</v>
      </c>
      <c r="P604" s="32">
        <v>0</v>
      </c>
    </row>
    <row r="605" spans="1:16" s="38" customFormat="1" ht="18.75" customHeight="1">
      <c r="B605" s="40"/>
      <c r="C605" s="84"/>
      <c r="D605" s="122"/>
      <c r="E605" s="90"/>
      <c r="F605" s="90"/>
      <c r="G605" s="90"/>
      <c r="H605" s="73" t="s">
        <v>250</v>
      </c>
      <c r="I605" s="33">
        <v>0</v>
      </c>
      <c r="J605" s="33" t="s">
        <v>247</v>
      </c>
      <c r="K605" s="33" t="s">
        <v>247</v>
      </c>
      <c r="L605" s="31">
        <v>0</v>
      </c>
      <c r="M605" s="31">
        <v>0</v>
      </c>
      <c r="N605" s="32">
        <v>0</v>
      </c>
      <c r="O605" s="32" t="s">
        <v>247</v>
      </c>
      <c r="P605" s="32" t="s">
        <v>247</v>
      </c>
    </row>
    <row r="606" spans="1:16" s="41" customFormat="1" ht="18" customHeight="1">
      <c r="C606" s="85"/>
      <c r="D606" s="122"/>
      <c r="E606" s="91"/>
      <c r="F606" s="91"/>
      <c r="G606" s="91"/>
      <c r="H606" s="73" t="s">
        <v>252</v>
      </c>
      <c r="I606" s="33">
        <v>0</v>
      </c>
      <c r="J606" s="33" t="s">
        <v>247</v>
      </c>
      <c r="K606" s="33" t="s">
        <v>247</v>
      </c>
      <c r="L606" s="31">
        <v>0</v>
      </c>
      <c r="M606" s="31">
        <v>0</v>
      </c>
      <c r="N606" s="32">
        <v>0</v>
      </c>
      <c r="O606" s="32" t="s">
        <v>247</v>
      </c>
      <c r="P606" s="32" t="s">
        <v>247</v>
      </c>
    </row>
    <row r="607" spans="1:16" s="41" customFormat="1" ht="18" customHeight="1">
      <c r="A607" s="29"/>
      <c r="C607" s="83" t="s">
        <v>148</v>
      </c>
      <c r="D607" s="122" t="s">
        <v>149</v>
      </c>
      <c r="E607" s="87" t="s">
        <v>8</v>
      </c>
      <c r="F607" s="87" t="s">
        <v>347</v>
      </c>
      <c r="G607" s="87" t="s">
        <v>353</v>
      </c>
      <c r="H607" s="73" t="s">
        <v>112</v>
      </c>
      <c r="I607" s="31">
        <f>I608+I610+I612+I613</f>
        <v>1150</v>
      </c>
      <c r="J607" s="31">
        <f>J608+J610</f>
        <v>1150</v>
      </c>
      <c r="K607" s="31">
        <f>K608+K610</f>
        <v>675</v>
      </c>
      <c r="L607" s="31">
        <f>L608+L610</f>
        <v>0</v>
      </c>
      <c r="M607" s="31">
        <f t="shared" ref="M607" si="200">M608+M610+M612+M613</f>
        <v>0</v>
      </c>
      <c r="N607" s="16">
        <f>M607/I607*100</f>
        <v>0</v>
      </c>
      <c r="O607" s="16">
        <f>L607/J607*100</f>
        <v>0</v>
      </c>
      <c r="P607" s="16">
        <f>L607/K607*100</f>
        <v>0</v>
      </c>
    </row>
    <row r="608" spans="1:16" s="41" customFormat="1" ht="20.25" customHeight="1">
      <c r="C608" s="84"/>
      <c r="D608" s="122"/>
      <c r="E608" s="90"/>
      <c r="F608" s="90"/>
      <c r="G608" s="90"/>
      <c r="H608" s="73" t="s">
        <v>113</v>
      </c>
      <c r="I608" s="33">
        <f>I615+I622+I629+I636+I643</f>
        <v>1150</v>
      </c>
      <c r="J608" s="33">
        <f t="shared" ref="J608:M608" si="201">J615+J622+J629+J636+J643</f>
        <v>1150</v>
      </c>
      <c r="K608" s="33">
        <f t="shared" si="201"/>
        <v>675</v>
      </c>
      <c r="L608" s="33">
        <f t="shared" si="201"/>
        <v>0</v>
      </c>
      <c r="M608" s="33">
        <f t="shared" si="201"/>
        <v>0</v>
      </c>
      <c r="N608" s="32">
        <f>L608/I608*100</f>
        <v>0</v>
      </c>
      <c r="O608" s="32">
        <f>L608/J608*100</f>
        <v>0</v>
      </c>
      <c r="P608" s="32">
        <f>L608/K608*100</f>
        <v>0</v>
      </c>
    </row>
    <row r="609" spans="2:16" s="41" customFormat="1" ht="20.25" customHeight="1">
      <c r="C609" s="84"/>
      <c r="D609" s="122"/>
      <c r="E609" s="90"/>
      <c r="F609" s="90"/>
      <c r="G609" s="90"/>
      <c r="H609" s="73" t="s">
        <v>22</v>
      </c>
      <c r="I609" s="34">
        <v>0</v>
      </c>
      <c r="J609" s="34">
        <v>0</v>
      </c>
      <c r="K609" s="34">
        <v>0</v>
      </c>
      <c r="L609" s="31">
        <v>0</v>
      </c>
      <c r="M609" s="31">
        <v>0</v>
      </c>
      <c r="N609" s="32">
        <v>0</v>
      </c>
      <c r="O609" s="32">
        <v>0</v>
      </c>
      <c r="P609" s="32">
        <v>0</v>
      </c>
    </row>
    <row r="610" spans="2:16" s="41" customFormat="1" ht="15.75" customHeight="1">
      <c r="C610" s="84"/>
      <c r="D610" s="122"/>
      <c r="E610" s="90"/>
      <c r="F610" s="90"/>
      <c r="G610" s="90"/>
      <c r="H610" s="73" t="s">
        <v>249</v>
      </c>
      <c r="I610" s="34">
        <v>0</v>
      </c>
      <c r="J610" s="34">
        <v>0</v>
      </c>
      <c r="K610" s="34">
        <v>0</v>
      </c>
      <c r="L610" s="31">
        <v>0</v>
      </c>
      <c r="M610" s="31">
        <v>0</v>
      </c>
      <c r="N610" s="32">
        <v>0</v>
      </c>
      <c r="O610" s="32">
        <v>0</v>
      </c>
      <c r="P610" s="32">
        <v>0</v>
      </c>
    </row>
    <row r="611" spans="2:16" s="38" customFormat="1" ht="18.75" customHeight="1">
      <c r="B611" s="40"/>
      <c r="C611" s="84"/>
      <c r="D611" s="122"/>
      <c r="E611" s="90"/>
      <c r="F611" s="90"/>
      <c r="G611" s="90"/>
      <c r="H611" s="73" t="s">
        <v>23</v>
      </c>
      <c r="I611" s="34">
        <v>0</v>
      </c>
      <c r="J611" s="34">
        <v>0</v>
      </c>
      <c r="K611" s="34">
        <v>0</v>
      </c>
      <c r="L611" s="31">
        <v>0</v>
      </c>
      <c r="M611" s="31">
        <v>0</v>
      </c>
      <c r="N611" s="32">
        <v>0</v>
      </c>
      <c r="O611" s="32">
        <v>0</v>
      </c>
      <c r="P611" s="32">
        <v>0</v>
      </c>
    </row>
    <row r="612" spans="2:16" s="38" customFormat="1" ht="18.75" customHeight="1">
      <c r="B612" s="40"/>
      <c r="C612" s="84"/>
      <c r="D612" s="122"/>
      <c r="E612" s="90"/>
      <c r="F612" s="90"/>
      <c r="G612" s="90"/>
      <c r="H612" s="73" t="s">
        <v>250</v>
      </c>
      <c r="I612" s="33">
        <v>0</v>
      </c>
      <c r="J612" s="33" t="s">
        <v>247</v>
      </c>
      <c r="K612" s="33" t="s">
        <v>247</v>
      </c>
      <c r="L612" s="31">
        <v>0</v>
      </c>
      <c r="M612" s="31">
        <v>0</v>
      </c>
      <c r="N612" s="32">
        <v>0</v>
      </c>
      <c r="O612" s="32" t="s">
        <v>247</v>
      </c>
      <c r="P612" s="32" t="s">
        <v>247</v>
      </c>
    </row>
    <row r="613" spans="2:16" s="41" customFormat="1" ht="18" customHeight="1">
      <c r="C613" s="85"/>
      <c r="D613" s="122"/>
      <c r="E613" s="91"/>
      <c r="F613" s="91"/>
      <c r="G613" s="91"/>
      <c r="H613" s="73" t="s">
        <v>252</v>
      </c>
      <c r="I613" s="33">
        <v>0</v>
      </c>
      <c r="J613" s="33" t="s">
        <v>247</v>
      </c>
      <c r="K613" s="33" t="s">
        <v>247</v>
      </c>
      <c r="L613" s="31">
        <v>0</v>
      </c>
      <c r="M613" s="31">
        <v>0</v>
      </c>
      <c r="N613" s="32">
        <v>0</v>
      </c>
      <c r="O613" s="32" t="s">
        <v>247</v>
      </c>
      <c r="P613" s="32" t="s">
        <v>247</v>
      </c>
    </row>
    <row r="614" spans="2:16" s="41" customFormat="1" ht="18.75" customHeight="1">
      <c r="C614" s="83" t="s">
        <v>152</v>
      </c>
      <c r="D614" s="122" t="s">
        <v>591</v>
      </c>
      <c r="E614" s="87" t="s">
        <v>376</v>
      </c>
      <c r="F614" s="87" t="s">
        <v>377</v>
      </c>
      <c r="G614" s="87" t="s">
        <v>327</v>
      </c>
      <c r="H614" s="73" t="s">
        <v>112</v>
      </c>
      <c r="I614" s="31">
        <f>I615+I617+I619+I620</f>
        <v>150</v>
      </c>
      <c r="J614" s="31">
        <f>J615+J617</f>
        <v>150</v>
      </c>
      <c r="K614" s="31">
        <f>K615+K617</f>
        <v>75</v>
      </c>
      <c r="L614" s="31">
        <f>L615+L617</f>
        <v>0</v>
      </c>
      <c r="M614" s="31">
        <f t="shared" ref="M614" si="202">M615+M617+M619+M620</f>
        <v>0</v>
      </c>
      <c r="N614" s="16">
        <f>M614/I614*100</f>
        <v>0</v>
      </c>
      <c r="O614" s="16">
        <f>L614/J614*100</f>
        <v>0</v>
      </c>
      <c r="P614" s="16">
        <f>L614/K614*100</f>
        <v>0</v>
      </c>
    </row>
    <row r="615" spans="2:16" s="41" customFormat="1" ht="18" customHeight="1">
      <c r="C615" s="84"/>
      <c r="D615" s="122"/>
      <c r="E615" s="90"/>
      <c r="F615" s="90"/>
      <c r="G615" s="90"/>
      <c r="H615" s="73" t="s">
        <v>113</v>
      </c>
      <c r="I615" s="33">
        <v>150</v>
      </c>
      <c r="J615" s="33">
        <v>150</v>
      </c>
      <c r="K615" s="33">
        <v>75</v>
      </c>
      <c r="L615" s="31">
        <v>0</v>
      </c>
      <c r="M615" s="31">
        <v>0</v>
      </c>
      <c r="N615" s="32">
        <f>L615/I615*100</f>
        <v>0</v>
      </c>
      <c r="O615" s="32">
        <f>L615/J615*100</f>
        <v>0</v>
      </c>
      <c r="P615" s="32">
        <f>L615/K615*100</f>
        <v>0</v>
      </c>
    </row>
    <row r="616" spans="2:16" s="41" customFormat="1" ht="18" customHeight="1">
      <c r="C616" s="84"/>
      <c r="D616" s="122"/>
      <c r="E616" s="90"/>
      <c r="F616" s="90"/>
      <c r="G616" s="90"/>
      <c r="H616" s="73" t="s">
        <v>22</v>
      </c>
      <c r="I616" s="34">
        <v>0</v>
      </c>
      <c r="J616" s="34">
        <v>0</v>
      </c>
      <c r="K616" s="34">
        <v>0</v>
      </c>
      <c r="L616" s="31">
        <v>0</v>
      </c>
      <c r="M616" s="31">
        <v>0</v>
      </c>
      <c r="N616" s="32">
        <v>0</v>
      </c>
      <c r="O616" s="32">
        <v>0</v>
      </c>
      <c r="P616" s="32">
        <v>0</v>
      </c>
    </row>
    <row r="617" spans="2:16" s="41" customFormat="1" ht="18" customHeight="1">
      <c r="C617" s="84"/>
      <c r="D617" s="122"/>
      <c r="E617" s="90"/>
      <c r="F617" s="90"/>
      <c r="G617" s="90"/>
      <c r="H617" s="73" t="s">
        <v>249</v>
      </c>
      <c r="I617" s="34">
        <v>0</v>
      </c>
      <c r="J617" s="34">
        <v>0</v>
      </c>
      <c r="K617" s="34">
        <v>0</v>
      </c>
      <c r="L617" s="31">
        <v>0</v>
      </c>
      <c r="M617" s="31">
        <v>0</v>
      </c>
      <c r="N617" s="32">
        <v>0</v>
      </c>
      <c r="O617" s="32">
        <v>0</v>
      </c>
      <c r="P617" s="32">
        <v>0</v>
      </c>
    </row>
    <row r="618" spans="2:16" s="38" customFormat="1" ht="18.75" customHeight="1">
      <c r="B618" s="40"/>
      <c r="C618" s="84"/>
      <c r="D618" s="122"/>
      <c r="E618" s="90"/>
      <c r="F618" s="90"/>
      <c r="G618" s="90"/>
      <c r="H618" s="73" t="s">
        <v>23</v>
      </c>
      <c r="I618" s="34">
        <v>0</v>
      </c>
      <c r="J618" s="34">
        <v>0</v>
      </c>
      <c r="K618" s="34">
        <v>0</v>
      </c>
      <c r="L618" s="31">
        <v>0</v>
      </c>
      <c r="M618" s="31">
        <v>0</v>
      </c>
      <c r="N618" s="32">
        <v>0</v>
      </c>
      <c r="O618" s="32">
        <v>0</v>
      </c>
      <c r="P618" s="32">
        <v>0</v>
      </c>
    </row>
    <row r="619" spans="2:16" s="38" customFormat="1" ht="18.75" customHeight="1">
      <c r="B619" s="40"/>
      <c r="C619" s="84"/>
      <c r="D619" s="122"/>
      <c r="E619" s="90"/>
      <c r="F619" s="90"/>
      <c r="G619" s="90"/>
      <c r="H619" s="73" t="s">
        <v>250</v>
      </c>
      <c r="I619" s="33">
        <v>0</v>
      </c>
      <c r="J619" s="33" t="s">
        <v>247</v>
      </c>
      <c r="K619" s="33" t="s">
        <v>247</v>
      </c>
      <c r="L619" s="31">
        <v>0</v>
      </c>
      <c r="M619" s="31">
        <v>0</v>
      </c>
      <c r="N619" s="32">
        <v>0</v>
      </c>
      <c r="O619" s="32" t="s">
        <v>247</v>
      </c>
      <c r="P619" s="32" t="s">
        <v>247</v>
      </c>
    </row>
    <row r="620" spans="2:16" s="41" customFormat="1" ht="17.25" customHeight="1">
      <c r="C620" s="85"/>
      <c r="D620" s="122"/>
      <c r="E620" s="91"/>
      <c r="F620" s="91"/>
      <c r="G620" s="91"/>
      <c r="H620" s="73" t="s">
        <v>252</v>
      </c>
      <c r="I620" s="33">
        <v>0</v>
      </c>
      <c r="J620" s="33" t="s">
        <v>247</v>
      </c>
      <c r="K620" s="33" t="s">
        <v>247</v>
      </c>
      <c r="L620" s="31">
        <v>0</v>
      </c>
      <c r="M620" s="31">
        <v>0</v>
      </c>
      <c r="N620" s="32">
        <v>0</v>
      </c>
      <c r="O620" s="32" t="s">
        <v>247</v>
      </c>
      <c r="P620" s="32" t="s">
        <v>247</v>
      </c>
    </row>
    <row r="621" spans="2:16" s="41" customFormat="1" ht="18.75" customHeight="1">
      <c r="C621" s="83" t="s">
        <v>378</v>
      </c>
      <c r="D621" s="86" t="s">
        <v>592</v>
      </c>
      <c r="E621" s="87" t="s">
        <v>376</v>
      </c>
      <c r="F621" s="87" t="s">
        <v>379</v>
      </c>
      <c r="G621" s="87" t="s">
        <v>380</v>
      </c>
      <c r="H621" s="73" t="s">
        <v>112</v>
      </c>
      <c r="I621" s="31">
        <f>I622+I624+I626+I627</f>
        <v>150</v>
      </c>
      <c r="J621" s="31">
        <f>J622+J624</f>
        <v>150</v>
      </c>
      <c r="K621" s="31">
        <f>K622+K624</f>
        <v>75</v>
      </c>
      <c r="L621" s="31">
        <f>L622+L624</f>
        <v>0</v>
      </c>
      <c r="M621" s="31">
        <f t="shared" ref="M621" si="203">M622+M624+M626+M627</f>
        <v>0</v>
      </c>
      <c r="N621" s="16">
        <f>M621/I621*100</f>
        <v>0</v>
      </c>
      <c r="O621" s="16">
        <f>L621/J621*100</f>
        <v>0</v>
      </c>
      <c r="P621" s="16">
        <f>L621/K621*100</f>
        <v>0</v>
      </c>
    </row>
    <row r="622" spans="2:16" s="41" customFormat="1" ht="18" customHeight="1">
      <c r="C622" s="84"/>
      <c r="D622" s="86"/>
      <c r="E622" s="90"/>
      <c r="F622" s="90"/>
      <c r="G622" s="90"/>
      <c r="H622" s="73" t="s">
        <v>113</v>
      </c>
      <c r="I622" s="33">
        <v>150</v>
      </c>
      <c r="J622" s="33">
        <v>150</v>
      </c>
      <c r="K622" s="33">
        <v>75</v>
      </c>
      <c r="L622" s="31">
        <v>0</v>
      </c>
      <c r="M622" s="31">
        <v>0</v>
      </c>
      <c r="N622" s="32">
        <f>L622/I622*100</f>
        <v>0</v>
      </c>
      <c r="O622" s="32">
        <f>L622/J622*100</f>
        <v>0</v>
      </c>
      <c r="P622" s="32">
        <f>L622/K622*100</f>
        <v>0</v>
      </c>
    </row>
    <row r="623" spans="2:16" s="41" customFormat="1" ht="18" customHeight="1">
      <c r="C623" s="84"/>
      <c r="D623" s="86"/>
      <c r="E623" s="90"/>
      <c r="F623" s="90"/>
      <c r="G623" s="90"/>
      <c r="H623" s="73" t="s">
        <v>22</v>
      </c>
      <c r="I623" s="34">
        <v>0</v>
      </c>
      <c r="J623" s="34">
        <v>0</v>
      </c>
      <c r="K623" s="34">
        <v>0</v>
      </c>
      <c r="L623" s="31">
        <v>0</v>
      </c>
      <c r="M623" s="31">
        <v>0</v>
      </c>
      <c r="N623" s="32">
        <v>0</v>
      </c>
      <c r="O623" s="32">
        <v>0</v>
      </c>
      <c r="P623" s="32">
        <v>0</v>
      </c>
    </row>
    <row r="624" spans="2:16" s="41" customFormat="1" ht="17.25" customHeight="1">
      <c r="C624" s="84"/>
      <c r="D624" s="86"/>
      <c r="E624" s="90"/>
      <c r="F624" s="90"/>
      <c r="G624" s="90"/>
      <c r="H624" s="73" t="s">
        <v>249</v>
      </c>
      <c r="I624" s="34">
        <v>0</v>
      </c>
      <c r="J624" s="34">
        <v>0</v>
      </c>
      <c r="K624" s="34">
        <v>0</v>
      </c>
      <c r="L624" s="31">
        <v>0</v>
      </c>
      <c r="M624" s="31">
        <v>0</v>
      </c>
      <c r="N624" s="32">
        <v>0</v>
      </c>
      <c r="O624" s="32">
        <v>0</v>
      </c>
      <c r="P624" s="32">
        <v>0</v>
      </c>
    </row>
    <row r="625" spans="2:16" s="38" customFormat="1" ht="18.75" customHeight="1">
      <c r="B625" s="40"/>
      <c r="C625" s="84"/>
      <c r="D625" s="86"/>
      <c r="E625" s="90"/>
      <c r="F625" s="90"/>
      <c r="G625" s="90"/>
      <c r="H625" s="73" t="s">
        <v>23</v>
      </c>
      <c r="I625" s="34">
        <v>0</v>
      </c>
      <c r="J625" s="34">
        <v>0</v>
      </c>
      <c r="K625" s="34">
        <v>0</v>
      </c>
      <c r="L625" s="31">
        <v>0</v>
      </c>
      <c r="M625" s="31">
        <v>0</v>
      </c>
      <c r="N625" s="32">
        <v>0</v>
      </c>
      <c r="O625" s="32">
        <v>0</v>
      </c>
      <c r="P625" s="32">
        <v>0</v>
      </c>
    </row>
    <row r="626" spans="2:16" s="38" customFormat="1" ht="18.75" customHeight="1">
      <c r="B626" s="40"/>
      <c r="C626" s="84"/>
      <c r="D626" s="86"/>
      <c r="E626" s="90"/>
      <c r="F626" s="90"/>
      <c r="G626" s="90"/>
      <c r="H626" s="73" t="s">
        <v>250</v>
      </c>
      <c r="I626" s="33">
        <v>0</v>
      </c>
      <c r="J626" s="33" t="s">
        <v>247</v>
      </c>
      <c r="K626" s="33" t="s">
        <v>247</v>
      </c>
      <c r="L626" s="31">
        <v>0</v>
      </c>
      <c r="M626" s="31">
        <v>0</v>
      </c>
      <c r="N626" s="32">
        <v>0</v>
      </c>
      <c r="O626" s="32" t="s">
        <v>247</v>
      </c>
      <c r="P626" s="32" t="s">
        <v>247</v>
      </c>
    </row>
    <row r="627" spans="2:16" s="41" customFormat="1" ht="17.25" customHeight="1">
      <c r="C627" s="85"/>
      <c r="D627" s="86"/>
      <c r="E627" s="91"/>
      <c r="F627" s="91"/>
      <c r="G627" s="91"/>
      <c r="H627" s="73" t="s">
        <v>252</v>
      </c>
      <c r="I627" s="33">
        <v>0</v>
      </c>
      <c r="J627" s="33" t="s">
        <v>247</v>
      </c>
      <c r="K627" s="33" t="s">
        <v>247</v>
      </c>
      <c r="L627" s="31">
        <v>0</v>
      </c>
      <c r="M627" s="31">
        <v>0</v>
      </c>
      <c r="N627" s="32">
        <v>0</v>
      </c>
      <c r="O627" s="32" t="s">
        <v>247</v>
      </c>
      <c r="P627" s="32" t="s">
        <v>247</v>
      </c>
    </row>
    <row r="628" spans="2:16" s="41" customFormat="1" ht="17.25" customHeight="1">
      <c r="C628" s="83" t="s">
        <v>381</v>
      </c>
      <c r="D628" s="86" t="s">
        <v>593</v>
      </c>
      <c r="E628" s="87" t="s">
        <v>376</v>
      </c>
      <c r="F628" s="87" t="s">
        <v>335</v>
      </c>
      <c r="G628" s="87">
        <v>2018</v>
      </c>
      <c r="H628" s="73" t="s">
        <v>112</v>
      </c>
      <c r="I628" s="31">
        <f>I629+I631+I633+I634</f>
        <v>250</v>
      </c>
      <c r="J628" s="31">
        <f>J629+J631</f>
        <v>250</v>
      </c>
      <c r="K628" s="31">
        <f>K629+K631</f>
        <v>125</v>
      </c>
      <c r="L628" s="31">
        <f>L629+L631</f>
        <v>0</v>
      </c>
      <c r="M628" s="31">
        <f t="shared" ref="M628" si="204">M629+M631+M633+M634</f>
        <v>0</v>
      </c>
      <c r="N628" s="16">
        <f>M628/I628*100</f>
        <v>0</v>
      </c>
      <c r="O628" s="16">
        <f>L628/J628*100</f>
        <v>0</v>
      </c>
      <c r="P628" s="16">
        <f>L628/K628*100</f>
        <v>0</v>
      </c>
    </row>
    <row r="629" spans="2:16" s="41" customFormat="1" ht="20.25" customHeight="1">
      <c r="C629" s="84"/>
      <c r="D629" s="86"/>
      <c r="E629" s="90"/>
      <c r="F629" s="90"/>
      <c r="G629" s="90"/>
      <c r="H629" s="73" t="s">
        <v>113</v>
      </c>
      <c r="I629" s="33">
        <v>250</v>
      </c>
      <c r="J629" s="33">
        <v>250</v>
      </c>
      <c r="K629" s="33">
        <v>125</v>
      </c>
      <c r="L629" s="31">
        <v>0</v>
      </c>
      <c r="M629" s="31">
        <v>0</v>
      </c>
      <c r="N629" s="32">
        <f>L629/I629*100</f>
        <v>0</v>
      </c>
      <c r="O629" s="32">
        <f>L629/J629*100</f>
        <v>0</v>
      </c>
      <c r="P629" s="32">
        <f>L629/K629*100</f>
        <v>0</v>
      </c>
    </row>
    <row r="630" spans="2:16" s="41" customFormat="1" ht="17.25" customHeight="1">
      <c r="C630" s="84"/>
      <c r="D630" s="86"/>
      <c r="E630" s="90"/>
      <c r="F630" s="90"/>
      <c r="G630" s="90"/>
      <c r="H630" s="73" t="s">
        <v>22</v>
      </c>
      <c r="I630" s="34">
        <v>0</v>
      </c>
      <c r="J630" s="34">
        <v>0</v>
      </c>
      <c r="K630" s="34">
        <v>0</v>
      </c>
      <c r="L630" s="31">
        <v>0</v>
      </c>
      <c r="M630" s="31">
        <v>0</v>
      </c>
      <c r="N630" s="32">
        <v>0</v>
      </c>
      <c r="O630" s="32">
        <v>0</v>
      </c>
      <c r="P630" s="32">
        <v>0</v>
      </c>
    </row>
    <row r="631" spans="2:16" s="41" customFormat="1" ht="17.25" customHeight="1">
      <c r="C631" s="84"/>
      <c r="D631" s="86"/>
      <c r="E631" s="90"/>
      <c r="F631" s="90"/>
      <c r="G631" s="90"/>
      <c r="H631" s="73" t="s">
        <v>249</v>
      </c>
      <c r="I631" s="34">
        <v>0</v>
      </c>
      <c r="J631" s="34">
        <v>0</v>
      </c>
      <c r="K631" s="34">
        <v>0</v>
      </c>
      <c r="L631" s="31">
        <v>0</v>
      </c>
      <c r="M631" s="31">
        <v>0</v>
      </c>
      <c r="N631" s="32">
        <v>0</v>
      </c>
      <c r="O631" s="32">
        <v>0</v>
      </c>
      <c r="P631" s="32">
        <v>0</v>
      </c>
    </row>
    <row r="632" spans="2:16" s="38" customFormat="1" ht="18.75" customHeight="1">
      <c r="B632" s="40"/>
      <c r="C632" s="84"/>
      <c r="D632" s="86"/>
      <c r="E632" s="90"/>
      <c r="F632" s="90"/>
      <c r="G632" s="90"/>
      <c r="H632" s="73" t="s">
        <v>23</v>
      </c>
      <c r="I632" s="34">
        <v>0</v>
      </c>
      <c r="J632" s="34">
        <v>0</v>
      </c>
      <c r="K632" s="34">
        <v>0</v>
      </c>
      <c r="L632" s="31">
        <v>0</v>
      </c>
      <c r="M632" s="31">
        <v>0</v>
      </c>
      <c r="N632" s="32">
        <v>0</v>
      </c>
      <c r="O632" s="32">
        <v>0</v>
      </c>
      <c r="P632" s="32">
        <v>0</v>
      </c>
    </row>
    <row r="633" spans="2:16" s="38" customFormat="1" ht="18.75" customHeight="1">
      <c r="B633" s="40"/>
      <c r="C633" s="84"/>
      <c r="D633" s="86"/>
      <c r="E633" s="90"/>
      <c r="F633" s="90"/>
      <c r="G633" s="90"/>
      <c r="H633" s="73" t="s">
        <v>250</v>
      </c>
      <c r="I633" s="33">
        <v>0</v>
      </c>
      <c r="J633" s="33" t="s">
        <v>247</v>
      </c>
      <c r="K633" s="33" t="s">
        <v>247</v>
      </c>
      <c r="L633" s="31">
        <v>0</v>
      </c>
      <c r="M633" s="31">
        <v>0</v>
      </c>
      <c r="N633" s="32">
        <v>0</v>
      </c>
      <c r="O633" s="32" t="s">
        <v>247</v>
      </c>
      <c r="P633" s="32" t="s">
        <v>247</v>
      </c>
    </row>
    <row r="634" spans="2:16" s="41" customFormat="1" ht="17.25" customHeight="1">
      <c r="C634" s="85"/>
      <c r="D634" s="86"/>
      <c r="E634" s="91"/>
      <c r="F634" s="91"/>
      <c r="G634" s="91"/>
      <c r="H634" s="73" t="s">
        <v>252</v>
      </c>
      <c r="I634" s="33">
        <v>0</v>
      </c>
      <c r="J634" s="33" t="s">
        <v>247</v>
      </c>
      <c r="K634" s="33" t="s">
        <v>247</v>
      </c>
      <c r="L634" s="31">
        <v>0</v>
      </c>
      <c r="M634" s="31">
        <v>0</v>
      </c>
      <c r="N634" s="32">
        <v>0</v>
      </c>
      <c r="O634" s="32" t="s">
        <v>247</v>
      </c>
      <c r="P634" s="32" t="s">
        <v>247</v>
      </c>
    </row>
    <row r="635" spans="2:16" s="41" customFormat="1" ht="17.25" customHeight="1">
      <c r="C635" s="83" t="s">
        <v>381</v>
      </c>
      <c r="D635" s="86" t="s">
        <v>594</v>
      </c>
      <c r="E635" s="87" t="s">
        <v>366</v>
      </c>
      <c r="F635" s="87" t="s">
        <v>335</v>
      </c>
      <c r="G635" s="87">
        <v>2018</v>
      </c>
      <c r="H635" s="73" t="s">
        <v>112</v>
      </c>
      <c r="I635" s="31">
        <f>I636+I638+I640+I641</f>
        <v>400</v>
      </c>
      <c r="J635" s="31">
        <f>J636+J638</f>
        <v>400</v>
      </c>
      <c r="K635" s="31">
        <f>K636+K638</f>
        <v>200</v>
      </c>
      <c r="L635" s="31">
        <f>L636+L638</f>
        <v>0</v>
      </c>
      <c r="M635" s="31">
        <f t="shared" ref="M635" si="205">M636+M638+M640+M641</f>
        <v>0</v>
      </c>
      <c r="N635" s="16">
        <f>M635/I635*100</f>
        <v>0</v>
      </c>
      <c r="O635" s="16">
        <f>L635/J635*100</f>
        <v>0</v>
      </c>
      <c r="P635" s="16">
        <f>L635/K635*100</f>
        <v>0</v>
      </c>
    </row>
    <row r="636" spans="2:16" s="41" customFormat="1" ht="20.25" customHeight="1">
      <c r="C636" s="84"/>
      <c r="D636" s="86"/>
      <c r="E636" s="90"/>
      <c r="F636" s="90"/>
      <c r="G636" s="90"/>
      <c r="H636" s="73" t="s">
        <v>113</v>
      </c>
      <c r="I636" s="33">
        <v>400</v>
      </c>
      <c r="J636" s="33">
        <v>400</v>
      </c>
      <c r="K636" s="33">
        <v>200</v>
      </c>
      <c r="L636" s="31">
        <v>0</v>
      </c>
      <c r="M636" s="31">
        <v>0</v>
      </c>
      <c r="N636" s="32">
        <f>L636/I636*100</f>
        <v>0</v>
      </c>
      <c r="O636" s="32">
        <f>L636/J636*100</f>
        <v>0</v>
      </c>
      <c r="P636" s="32">
        <f>L636/K636*100</f>
        <v>0</v>
      </c>
    </row>
    <row r="637" spans="2:16" s="41" customFormat="1" ht="17.25" customHeight="1">
      <c r="C637" s="84"/>
      <c r="D637" s="86"/>
      <c r="E637" s="90"/>
      <c r="F637" s="90"/>
      <c r="G637" s="90"/>
      <c r="H637" s="73" t="s">
        <v>22</v>
      </c>
      <c r="I637" s="34">
        <v>0</v>
      </c>
      <c r="J637" s="34">
        <v>0</v>
      </c>
      <c r="K637" s="34">
        <v>0</v>
      </c>
      <c r="L637" s="31">
        <v>0</v>
      </c>
      <c r="M637" s="31">
        <v>0</v>
      </c>
      <c r="N637" s="32">
        <v>0</v>
      </c>
      <c r="O637" s="32">
        <v>0</v>
      </c>
      <c r="P637" s="32">
        <v>0</v>
      </c>
    </row>
    <row r="638" spans="2:16" s="41" customFormat="1" ht="24" customHeight="1">
      <c r="C638" s="84"/>
      <c r="D638" s="86"/>
      <c r="E638" s="90"/>
      <c r="F638" s="90"/>
      <c r="G638" s="90"/>
      <c r="H638" s="73" t="s">
        <v>249</v>
      </c>
      <c r="I638" s="34">
        <v>0</v>
      </c>
      <c r="J638" s="34">
        <v>0</v>
      </c>
      <c r="K638" s="34">
        <v>0</v>
      </c>
      <c r="L638" s="31">
        <v>0</v>
      </c>
      <c r="M638" s="31">
        <v>0</v>
      </c>
      <c r="N638" s="32">
        <v>0</v>
      </c>
      <c r="O638" s="32">
        <v>0</v>
      </c>
      <c r="P638" s="32">
        <v>0</v>
      </c>
    </row>
    <row r="639" spans="2:16" s="38" customFormat="1" ht="18.75" customHeight="1">
      <c r="B639" s="40"/>
      <c r="C639" s="84"/>
      <c r="D639" s="86"/>
      <c r="E639" s="90"/>
      <c r="F639" s="90"/>
      <c r="G639" s="90"/>
      <c r="H639" s="73" t="s">
        <v>23</v>
      </c>
      <c r="I639" s="34">
        <v>0</v>
      </c>
      <c r="J639" s="34">
        <v>0</v>
      </c>
      <c r="K639" s="34">
        <v>0</v>
      </c>
      <c r="L639" s="31">
        <v>0</v>
      </c>
      <c r="M639" s="31">
        <v>0</v>
      </c>
      <c r="N639" s="32">
        <v>0</v>
      </c>
      <c r="O639" s="32">
        <v>0</v>
      </c>
      <c r="P639" s="32">
        <v>0</v>
      </c>
    </row>
    <row r="640" spans="2:16" s="38" customFormat="1" ht="23.25" customHeight="1">
      <c r="B640" s="40"/>
      <c r="C640" s="84"/>
      <c r="D640" s="86"/>
      <c r="E640" s="90"/>
      <c r="F640" s="90"/>
      <c r="G640" s="90"/>
      <c r="H640" s="73" t="s">
        <v>250</v>
      </c>
      <c r="I640" s="33">
        <v>0</v>
      </c>
      <c r="J640" s="33" t="s">
        <v>247</v>
      </c>
      <c r="K640" s="33" t="s">
        <v>247</v>
      </c>
      <c r="L640" s="31">
        <v>0</v>
      </c>
      <c r="M640" s="31">
        <v>0</v>
      </c>
      <c r="N640" s="32">
        <v>0</v>
      </c>
      <c r="O640" s="32" t="s">
        <v>247</v>
      </c>
      <c r="P640" s="32" t="s">
        <v>247</v>
      </c>
    </row>
    <row r="641" spans="2:16" s="41" customFormat="1" ht="17.25" customHeight="1">
      <c r="C641" s="85"/>
      <c r="D641" s="86"/>
      <c r="E641" s="91"/>
      <c r="F641" s="91"/>
      <c r="G641" s="91"/>
      <c r="H641" s="73" t="s">
        <v>252</v>
      </c>
      <c r="I641" s="33">
        <v>0</v>
      </c>
      <c r="J641" s="33" t="s">
        <v>247</v>
      </c>
      <c r="K641" s="33" t="s">
        <v>247</v>
      </c>
      <c r="L641" s="31">
        <v>0</v>
      </c>
      <c r="M641" s="31">
        <v>0</v>
      </c>
      <c r="N641" s="32">
        <v>0</v>
      </c>
      <c r="O641" s="32" t="s">
        <v>247</v>
      </c>
      <c r="P641" s="32" t="s">
        <v>247</v>
      </c>
    </row>
    <row r="642" spans="2:16" s="41" customFormat="1" ht="15.75" customHeight="1">
      <c r="C642" s="83" t="s">
        <v>382</v>
      </c>
      <c r="D642" s="86" t="s">
        <v>595</v>
      </c>
      <c r="E642" s="87" t="s">
        <v>292</v>
      </c>
      <c r="F642" s="87" t="s">
        <v>347</v>
      </c>
      <c r="G642" s="87" t="s">
        <v>353</v>
      </c>
      <c r="H642" s="73" t="s">
        <v>112</v>
      </c>
      <c r="I642" s="31">
        <f>I643+I645+I647+I648</f>
        <v>200</v>
      </c>
      <c r="J642" s="31">
        <f>J643+J645</f>
        <v>200</v>
      </c>
      <c r="K642" s="31">
        <f>K643+K645</f>
        <v>200</v>
      </c>
      <c r="L642" s="31">
        <f>L643+L645</f>
        <v>0</v>
      </c>
      <c r="M642" s="31">
        <f t="shared" ref="M642" si="206">M643+M645+M647+M648</f>
        <v>0</v>
      </c>
      <c r="N642" s="16">
        <f>M642/I642*100</f>
        <v>0</v>
      </c>
      <c r="O642" s="16">
        <f>L642/J642*100</f>
        <v>0</v>
      </c>
      <c r="P642" s="16">
        <f>L642/K642*100</f>
        <v>0</v>
      </c>
    </row>
    <row r="643" spans="2:16" s="41" customFormat="1" ht="15.75" customHeight="1">
      <c r="C643" s="84"/>
      <c r="D643" s="86"/>
      <c r="E643" s="90"/>
      <c r="F643" s="90"/>
      <c r="G643" s="90"/>
      <c r="H643" s="73" t="s">
        <v>113</v>
      </c>
      <c r="I643" s="33">
        <v>200</v>
      </c>
      <c r="J643" s="33">
        <v>200</v>
      </c>
      <c r="K643" s="33">
        <v>200</v>
      </c>
      <c r="L643" s="31">
        <v>0</v>
      </c>
      <c r="M643" s="31">
        <v>0</v>
      </c>
      <c r="N643" s="32">
        <f>L643/I643*100</f>
        <v>0</v>
      </c>
      <c r="O643" s="32">
        <f>L643/J643*100</f>
        <v>0</v>
      </c>
      <c r="P643" s="32">
        <f>L643/K643*100</f>
        <v>0</v>
      </c>
    </row>
    <row r="644" spans="2:16" s="41" customFormat="1" ht="15.75" customHeight="1">
      <c r="C644" s="84"/>
      <c r="D644" s="86"/>
      <c r="E644" s="90"/>
      <c r="F644" s="90"/>
      <c r="G644" s="90"/>
      <c r="H644" s="73" t="s">
        <v>22</v>
      </c>
      <c r="I644" s="34">
        <v>0</v>
      </c>
      <c r="J644" s="34">
        <v>0</v>
      </c>
      <c r="K644" s="34">
        <v>0</v>
      </c>
      <c r="L644" s="31">
        <v>0</v>
      </c>
      <c r="M644" s="31">
        <v>0</v>
      </c>
      <c r="N644" s="32">
        <v>0</v>
      </c>
      <c r="O644" s="32">
        <v>0</v>
      </c>
      <c r="P644" s="32">
        <v>0</v>
      </c>
    </row>
    <row r="645" spans="2:16" s="38" customFormat="1" ht="18.75" customHeight="1">
      <c r="B645" s="40"/>
      <c r="C645" s="84"/>
      <c r="D645" s="86"/>
      <c r="E645" s="90"/>
      <c r="F645" s="90"/>
      <c r="G645" s="90"/>
      <c r="H645" s="73" t="s">
        <v>249</v>
      </c>
      <c r="I645" s="34">
        <v>0</v>
      </c>
      <c r="J645" s="34">
        <v>0</v>
      </c>
      <c r="K645" s="34">
        <v>0</v>
      </c>
      <c r="L645" s="31">
        <v>0</v>
      </c>
      <c r="M645" s="31">
        <v>0</v>
      </c>
      <c r="N645" s="32">
        <v>0</v>
      </c>
      <c r="O645" s="32">
        <v>0</v>
      </c>
      <c r="P645" s="32">
        <v>0</v>
      </c>
    </row>
    <row r="646" spans="2:16" s="38" customFormat="1" ht="18.75" customHeight="1">
      <c r="B646" s="40"/>
      <c r="C646" s="84"/>
      <c r="D646" s="86"/>
      <c r="E646" s="90"/>
      <c r="F646" s="90"/>
      <c r="G646" s="90"/>
      <c r="H646" s="73" t="s">
        <v>23</v>
      </c>
      <c r="I646" s="34">
        <v>0</v>
      </c>
      <c r="J646" s="34">
        <v>0</v>
      </c>
      <c r="K646" s="34">
        <v>0</v>
      </c>
      <c r="L646" s="31">
        <v>0</v>
      </c>
      <c r="M646" s="31">
        <v>0</v>
      </c>
      <c r="N646" s="32">
        <v>0</v>
      </c>
      <c r="O646" s="32">
        <v>0</v>
      </c>
      <c r="P646" s="32">
        <v>0</v>
      </c>
    </row>
    <row r="647" spans="2:16" s="41" customFormat="1" ht="15.75" customHeight="1">
      <c r="C647" s="84"/>
      <c r="D647" s="86"/>
      <c r="E647" s="90"/>
      <c r="F647" s="90"/>
      <c r="G647" s="90"/>
      <c r="H647" s="73" t="s">
        <v>250</v>
      </c>
      <c r="I647" s="33">
        <v>0</v>
      </c>
      <c r="J647" s="33" t="s">
        <v>247</v>
      </c>
      <c r="K647" s="33" t="s">
        <v>247</v>
      </c>
      <c r="L647" s="33" t="s">
        <v>247</v>
      </c>
      <c r="M647" s="31">
        <v>0</v>
      </c>
      <c r="N647" s="32">
        <v>0</v>
      </c>
      <c r="O647" s="32" t="s">
        <v>247</v>
      </c>
      <c r="P647" s="32" t="s">
        <v>247</v>
      </c>
    </row>
    <row r="648" spans="2:16" s="41" customFormat="1" ht="15.75" customHeight="1">
      <c r="C648" s="85"/>
      <c r="D648" s="86"/>
      <c r="E648" s="91"/>
      <c r="F648" s="91"/>
      <c r="G648" s="91"/>
      <c r="H648" s="73" t="s">
        <v>252</v>
      </c>
      <c r="I648" s="33">
        <v>0</v>
      </c>
      <c r="J648" s="33" t="s">
        <v>247</v>
      </c>
      <c r="K648" s="33" t="s">
        <v>247</v>
      </c>
      <c r="L648" s="33" t="s">
        <v>247</v>
      </c>
      <c r="M648" s="31">
        <v>0</v>
      </c>
      <c r="N648" s="32">
        <v>0</v>
      </c>
      <c r="O648" s="32" t="s">
        <v>247</v>
      </c>
      <c r="P648" s="32" t="s">
        <v>247</v>
      </c>
    </row>
    <row r="649" spans="2:16" s="40" customFormat="1" ht="17.25" customHeight="1">
      <c r="C649" s="210" t="s">
        <v>383</v>
      </c>
      <c r="D649" s="150" t="s">
        <v>153</v>
      </c>
      <c r="E649" s="141" t="s">
        <v>35</v>
      </c>
      <c r="F649" s="141">
        <v>2018</v>
      </c>
      <c r="G649" s="141">
        <v>2020</v>
      </c>
      <c r="H649" s="73" t="s">
        <v>112</v>
      </c>
      <c r="I649" s="3">
        <f>I650+I652+I654+I655</f>
        <v>624217.4</v>
      </c>
      <c r="J649" s="3">
        <f>J650+J652</f>
        <v>103050.20000000001</v>
      </c>
      <c r="K649" s="3">
        <f t="shared" ref="K649" si="207">K650+K652</f>
        <v>98846.500000000015</v>
      </c>
      <c r="L649" s="3">
        <f t="shared" ref="L649" si="208">L650+L652</f>
        <v>76964.900000000009</v>
      </c>
      <c r="M649" s="3">
        <f t="shared" ref="M649" si="209">M650+M652+M654+M655</f>
        <v>391075.8</v>
      </c>
      <c r="N649" s="17">
        <f>M649/I649*100</f>
        <v>62.650576545927748</v>
      </c>
      <c r="O649" s="17">
        <f>L649/J649*100</f>
        <v>74.686803130901254</v>
      </c>
      <c r="P649" s="17">
        <f>L649/K649*100</f>
        <v>77.8630502850379</v>
      </c>
    </row>
    <row r="650" spans="2:16" s="40" customFormat="1" ht="16.5" customHeight="1">
      <c r="C650" s="210"/>
      <c r="D650" s="150"/>
      <c r="E650" s="141"/>
      <c r="F650" s="141"/>
      <c r="G650" s="141"/>
      <c r="H650" s="73" t="s">
        <v>113</v>
      </c>
      <c r="I650" s="33">
        <f t="shared" ref="I650:M653" si="210">I657+I664+I699+I783+I818</f>
        <v>98074.8</v>
      </c>
      <c r="J650" s="33">
        <f t="shared" si="210"/>
        <v>98074.700000000012</v>
      </c>
      <c r="K650" s="33">
        <f t="shared" si="210"/>
        <v>93871.000000000015</v>
      </c>
      <c r="L650" s="33">
        <f t="shared" si="210"/>
        <v>71989.400000000009</v>
      </c>
      <c r="M650" s="33">
        <f t="shared" si="210"/>
        <v>71989.400000000009</v>
      </c>
      <c r="N650" s="17">
        <f t="shared" ref="N650:N655" si="211">M650/I650*100</f>
        <v>73.402545811972104</v>
      </c>
      <c r="O650" s="17">
        <f t="shared" ref="O650:O653" si="212">L650/J650*100</f>
        <v>73.40262065547995</v>
      </c>
      <c r="P650" s="17">
        <f t="shared" ref="P650:P653" si="213">L650/K650*100</f>
        <v>76.689712477762029</v>
      </c>
    </row>
    <row r="651" spans="2:16" s="40" customFormat="1" ht="30.75" customHeight="1">
      <c r="C651" s="210"/>
      <c r="D651" s="150"/>
      <c r="E651" s="141"/>
      <c r="F651" s="141"/>
      <c r="G651" s="141"/>
      <c r="H651" s="73" t="s">
        <v>22</v>
      </c>
      <c r="I651" s="33">
        <f t="shared" si="210"/>
        <v>1060</v>
      </c>
      <c r="J651" s="33">
        <f t="shared" si="210"/>
        <v>1059.9000000000001</v>
      </c>
      <c r="K651" s="33">
        <f t="shared" si="210"/>
        <v>1059.9000000000001</v>
      </c>
      <c r="L651" s="33">
        <f t="shared" si="210"/>
        <v>1059.9000000000001</v>
      </c>
      <c r="M651" s="33">
        <f t="shared" si="210"/>
        <v>1059.9000000000001</v>
      </c>
      <c r="N651" s="17">
        <f t="shared" si="211"/>
        <v>99.99056603773586</v>
      </c>
      <c r="O651" s="17">
        <f t="shared" si="212"/>
        <v>100</v>
      </c>
      <c r="P651" s="17">
        <f t="shared" si="213"/>
        <v>100</v>
      </c>
    </row>
    <row r="652" spans="2:16" s="40" customFormat="1" ht="17.25" customHeight="1">
      <c r="C652" s="210"/>
      <c r="D652" s="150"/>
      <c r="E652" s="141"/>
      <c r="F652" s="141"/>
      <c r="G652" s="141"/>
      <c r="H652" s="73" t="s">
        <v>249</v>
      </c>
      <c r="I652" s="33">
        <f t="shared" si="210"/>
        <v>4975.5</v>
      </c>
      <c r="J652" s="33">
        <f t="shared" si="210"/>
        <v>4975.5</v>
      </c>
      <c r="K652" s="33">
        <f t="shared" si="210"/>
        <v>4975.5</v>
      </c>
      <c r="L652" s="33">
        <f t="shared" si="210"/>
        <v>4975.5</v>
      </c>
      <c r="M652" s="33">
        <f t="shared" si="210"/>
        <v>4847.8999999999996</v>
      </c>
      <c r="N652" s="17">
        <f t="shared" si="211"/>
        <v>97.43543362476133</v>
      </c>
      <c r="O652" s="17">
        <f t="shared" si="212"/>
        <v>100</v>
      </c>
      <c r="P652" s="17">
        <f t="shared" si="213"/>
        <v>100</v>
      </c>
    </row>
    <row r="653" spans="2:16" s="40" customFormat="1" ht="31.5" customHeight="1">
      <c r="C653" s="210"/>
      <c r="D653" s="150"/>
      <c r="E653" s="141"/>
      <c r="F653" s="141"/>
      <c r="G653" s="141"/>
      <c r="H653" s="73" t="s">
        <v>23</v>
      </c>
      <c r="I653" s="33">
        <f t="shared" si="210"/>
        <v>4975.5</v>
      </c>
      <c r="J653" s="33">
        <f t="shared" si="210"/>
        <v>4975.5</v>
      </c>
      <c r="K653" s="33">
        <f t="shared" si="210"/>
        <v>4975.5</v>
      </c>
      <c r="L653" s="33">
        <f t="shared" si="210"/>
        <v>4975.5</v>
      </c>
      <c r="M653" s="33">
        <f t="shared" si="210"/>
        <v>4847.8999999999996</v>
      </c>
      <c r="N653" s="17">
        <f t="shared" si="211"/>
        <v>97.43543362476133</v>
      </c>
      <c r="O653" s="17">
        <f t="shared" si="212"/>
        <v>100</v>
      </c>
      <c r="P653" s="17">
        <f t="shared" si="213"/>
        <v>100</v>
      </c>
    </row>
    <row r="654" spans="2:16" s="40" customFormat="1" ht="17.25" customHeight="1">
      <c r="C654" s="210"/>
      <c r="D654" s="150"/>
      <c r="E654" s="141"/>
      <c r="F654" s="141"/>
      <c r="G654" s="141"/>
      <c r="H654" s="73" t="s">
        <v>250</v>
      </c>
      <c r="I654" s="33">
        <f>I661+I668+I703+I787+I822</f>
        <v>520767.6</v>
      </c>
      <c r="J654" s="31" t="s">
        <v>247</v>
      </c>
      <c r="K654" s="31" t="s">
        <v>247</v>
      </c>
      <c r="L654" s="31" t="s">
        <v>247</v>
      </c>
      <c r="M654" s="33">
        <f>M661+M668+M703+M787+M822</f>
        <v>313782.59999999998</v>
      </c>
      <c r="N654" s="17">
        <f t="shared" si="211"/>
        <v>60.253863719632328</v>
      </c>
      <c r="O654" s="32" t="s">
        <v>247</v>
      </c>
      <c r="P654" s="32" t="s">
        <v>247</v>
      </c>
    </row>
    <row r="655" spans="2:16" s="40" customFormat="1" ht="17.25" customHeight="1">
      <c r="C655" s="210"/>
      <c r="D655" s="150"/>
      <c r="E655" s="141"/>
      <c r="F655" s="141"/>
      <c r="G655" s="141"/>
      <c r="H655" s="73" t="s">
        <v>252</v>
      </c>
      <c r="I655" s="33">
        <f>I662+I669+I704+I788+I823</f>
        <v>399.5</v>
      </c>
      <c r="J655" s="31" t="s">
        <v>247</v>
      </c>
      <c r="K655" s="31" t="s">
        <v>247</v>
      </c>
      <c r="L655" s="31" t="s">
        <v>247</v>
      </c>
      <c r="M655" s="33">
        <f>M662+M669+M704+M788+M823</f>
        <v>455.9</v>
      </c>
      <c r="N655" s="17">
        <f t="shared" si="211"/>
        <v>114.11764705882352</v>
      </c>
      <c r="O655" s="32" t="s">
        <v>247</v>
      </c>
      <c r="P655" s="32" t="s">
        <v>247</v>
      </c>
    </row>
    <row r="656" spans="2:16" s="41" customFormat="1" ht="23.25" customHeight="1">
      <c r="C656" s="83" t="s">
        <v>43</v>
      </c>
      <c r="D656" s="126" t="s">
        <v>518</v>
      </c>
      <c r="E656" s="116" t="s">
        <v>2</v>
      </c>
      <c r="F656" s="87" t="s">
        <v>384</v>
      </c>
      <c r="G656" s="87" t="s">
        <v>385</v>
      </c>
      <c r="H656" s="73" t="s">
        <v>112</v>
      </c>
      <c r="I656" s="31">
        <f>I657+I659+I661+I662</f>
        <v>614331.9</v>
      </c>
      <c r="J656" s="31">
        <f>J657+J659</f>
        <v>93164.800000000003</v>
      </c>
      <c r="K656" s="31">
        <f>K657+K659</f>
        <v>90786.1</v>
      </c>
      <c r="L656" s="31">
        <f>L657+L659</f>
        <v>69872</v>
      </c>
      <c r="M656" s="31">
        <f t="shared" ref="M656" si="214">M657+M659+M661+M662</f>
        <v>384110.5</v>
      </c>
      <c r="N656" s="16">
        <f>M656/I656*100</f>
        <v>62.52491527788154</v>
      </c>
      <c r="O656" s="16">
        <f>L656/J656*100</f>
        <v>74.998282613175789</v>
      </c>
      <c r="P656" s="16">
        <f>L656/K656*100</f>
        <v>76.963323680607488</v>
      </c>
    </row>
    <row r="657" spans="3:16" s="41" customFormat="1" ht="22.5" customHeight="1">
      <c r="C657" s="84"/>
      <c r="D657" s="126"/>
      <c r="E657" s="117"/>
      <c r="F657" s="90"/>
      <c r="G657" s="90"/>
      <c r="H657" s="73" t="s">
        <v>113</v>
      </c>
      <c r="I657" s="33">
        <v>93164.800000000003</v>
      </c>
      <c r="J657" s="33">
        <v>93164.800000000003</v>
      </c>
      <c r="K657" s="33">
        <v>90786.1</v>
      </c>
      <c r="L657" s="31">
        <v>69872</v>
      </c>
      <c r="M657" s="31">
        <v>69872</v>
      </c>
      <c r="N657" s="16">
        <f>M657/I657*100</f>
        <v>74.998282613175789</v>
      </c>
      <c r="O657" s="32">
        <f>L657/J657*100</f>
        <v>74.998282613175789</v>
      </c>
      <c r="P657" s="32">
        <f>L657/K657*100</f>
        <v>76.963323680607488</v>
      </c>
    </row>
    <row r="658" spans="3:16" s="41" customFormat="1" ht="30">
      <c r="C658" s="84"/>
      <c r="D658" s="126"/>
      <c r="E658" s="117"/>
      <c r="F658" s="90"/>
      <c r="G658" s="90"/>
      <c r="H658" s="73" t="s">
        <v>22</v>
      </c>
      <c r="I658" s="34">
        <v>0</v>
      </c>
      <c r="J658" s="34">
        <v>0</v>
      </c>
      <c r="K658" s="34">
        <v>0</v>
      </c>
      <c r="L658" s="31">
        <v>0</v>
      </c>
      <c r="M658" s="31">
        <v>0</v>
      </c>
      <c r="N658" s="32">
        <v>0</v>
      </c>
      <c r="O658" s="32">
        <v>0</v>
      </c>
      <c r="P658" s="32">
        <v>0</v>
      </c>
    </row>
    <row r="659" spans="3:16" s="41" customFormat="1">
      <c r="C659" s="84"/>
      <c r="D659" s="126"/>
      <c r="E659" s="117"/>
      <c r="F659" s="90"/>
      <c r="G659" s="90"/>
      <c r="H659" s="73" t="s">
        <v>249</v>
      </c>
      <c r="I659" s="34">
        <v>0</v>
      </c>
      <c r="J659" s="34">
        <v>0</v>
      </c>
      <c r="K659" s="34">
        <v>0</v>
      </c>
      <c r="L659" s="31">
        <v>0</v>
      </c>
      <c r="M659" s="31">
        <v>0</v>
      </c>
      <c r="N659" s="32">
        <v>0</v>
      </c>
      <c r="O659" s="32">
        <v>0</v>
      </c>
      <c r="P659" s="32">
        <v>0</v>
      </c>
    </row>
    <row r="660" spans="3:16" s="40" customFormat="1" ht="17.25" customHeight="1">
      <c r="C660" s="84"/>
      <c r="D660" s="126"/>
      <c r="E660" s="117"/>
      <c r="F660" s="90"/>
      <c r="G660" s="90"/>
      <c r="H660" s="73" t="s">
        <v>23</v>
      </c>
      <c r="I660" s="34">
        <v>0</v>
      </c>
      <c r="J660" s="34">
        <v>0</v>
      </c>
      <c r="K660" s="34">
        <v>0</v>
      </c>
      <c r="L660" s="31">
        <v>0</v>
      </c>
      <c r="M660" s="31">
        <v>0</v>
      </c>
      <c r="N660" s="32">
        <v>0</v>
      </c>
      <c r="O660" s="32">
        <v>0</v>
      </c>
      <c r="P660" s="32">
        <v>0</v>
      </c>
    </row>
    <row r="661" spans="3:16" s="40" customFormat="1" ht="17.25" customHeight="1">
      <c r="C661" s="84"/>
      <c r="D661" s="126"/>
      <c r="E661" s="117"/>
      <c r="F661" s="90"/>
      <c r="G661" s="90"/>
      <c r="H661" s="73" t="s">
        <v>250</v>
      </c>
      <c r="I661" s="33">
        <v>520767.6</v>
      </c>
      <c r="J661" s="33" t="s">
        <v>247</v>
      </c>
      <c r="K661" s="33" t="s">
        <v>247</v>
      </c>
      <c r="L661" s="33" t="s">
        <v>247</v>
      </c>
      <c r="M661" s="31">
        <v>313782.59999999998</v>
      </c>
      <c r="N661" s="16">
        <f t="shared" ref="N661:N662" si="215">M661/I661*100</f>
        <v>60.253863719632328</v>
      </c>
      <c r="O661" s="32" t="s">
        <v>247</v>
      </c>
      <c r="P661" s="32" t="s">
        <v>247</v>
      </c>
    </row>
    <row r="662" spans="3:16" s="40" customFormat="1" ht="17.25" customHeight="1">
      <c r="C662" s="84"/>
      <c r="D662" s="126"/>
      <c r="E662" s="117"/>
      <c r="F662" s="90"/>
      <c r="G662" s="90"/>
      <c r="H662" s="73" t="s">
        <v>252</v>
      </c>
      <c r="I662" s="33">
        <v>399.5</v>
      </c>
      <c r="J662" s="33" t="s">
        <v>247</v>
      </c>
      <c r="K662" s="33" t="s">
        <v>247</v>
      </c>
      <c r="L662" s="33" t="s">
        <v>247</v>
      </c>
      <c r="M662" s="31">
        <v>455.9</v>
      </c>
      <c r="N662" s="16">
        <f t="shared" si="215"/>
        <v>114.11764705882352</v>
      </c>
      <c r="O662" s="32" t="s">
        <v>247</v>
      </c>
      <c r="P662" s="32" t="s">
        <v>247</v>
      </c>
    </row>
    <row r="663" spans="3:16" s="41" customFormat="1" ht="18" customHeight="1">
      <c r="C663" s="119" t="s">
        <v>44</v>
      </c>
      <c r="D663" s="86" t="s">
        <v>154</v>
      </c>
      <c r="E663" s="87" t="s">
        <v>386</v>
      </c>
      <c r="F663" s="87">
        <v>2018</v>
      </c>
      <c r="G663" s="87">
        <v>2020</v>
      </c>
      <c r="H663" s="73" t="s">
        <v>112</v>
      </c>
      <c r="I663" s="31">
        <f>I664+I666+I668+I669</f>
        <v>2269.1</v>
      </c>
      <c r="J663" s="31">
        <f>J664+J666</f>
        <v>2269</v>
      </c>
      <c r="K663" s="31">
        <f>K664+K666</f>
        <v>1769</v>
      </c>
      <c r="L663" s="31">
        <f>L664+L666</f>
        <v>1694</v>
      </c>
      <c r="M663" s="31">
        <f t="shared" ref="M663" si="216">M664+M666+M668+M669</f>
        <v>1694</v>
      </c>
      <c r="N663" s="16">
        <f>M663/I663*100</f>
        <v>74.655149618791597</v>
      </c>
      <c r="O663" s="16">
        <f>L663/J663*100</f>
        <v>74.658439841339799</v>
      </c>
      <c r="P663" s="16">
        <f>L663/K663*100</f>
        <v>95.76031656302996</v>
      </c>
    </row>
    <row r="664" spans="3:16" s="41" customFormat="1" ht="15" customHeight="1">
      <c r="C664" s="120"/>
      <c r="D664" s="86"/>
      <c r="E664" s="90"/>
      <c r="F664" s="90"/>
      <c r="G664" s="90"/>
      <c r="H664" s="73" t="s">
        <v>113</v>
      </c>
      <c r="I664" s="31">
        <f>I671+I678+I685+I692</f>
        <v>1535.7</v>
      </c>
      <c r="J664" s="31">
        <f t="shared" ref="J664:M665" si="217">J671+J678+J685+J692</f>
        <v>1535.6</v>
      </c>
      <c r="K664" s="31">
        <f t="shared" si="217"/>
        <v>1035.5999999999999</v>
      </c>
      <c r="L664" s="31">
        <f t="shared" si="217"/>
        <v>960.6</v>
      </c>
      <c r="M664" s="31">
        <f t="shared" si="217"/>
        <v>960.6</v>
      </c>
      <c r="N664" s="16">
        <f t="shared" ref="N664:N671" si="218">M664/I664*100</f>
        <v>62.551279546786489</v>
      </c>
      <c r="O664" s="16">
        <f t="shared" ref="O664:O667" si="219">L664/J664*100</f>
        <v>62.555352956499085</v>
      </c>
      <c r="P664" s="16">
        <f t="shared" ref="P664:P667" si="220">L664/K664*100</f>
        <v>92.757821552723073</v>
      </c>
    </row>
    <row r="665" spans="3:16" s="41" customFormat="1" ht="30">
      <c r="C665" s="120"/>
      <c r="D665" s="86"/>
      <c r="E665" s="90"/>
      <c r="F665" s="90"/>
      <c r="G665" s="90"/>
      <c r="H665" s="73" t="s">
        <v>22</v>
      </c>
      <c r="I665" s="31">
        <f t="shared" ref="I665:M669" si="221">I672+I679+I686+I693</f>
        <v>535.70000000000005</v>
      </c>
      <c r="J665" s="31">
        <f t="shared" si="221"/>
        <v>535.6</v>
      </c>
      <c r="K665" s="31">
        <f t="shared" si="217"/>
        <v>535.6</v>
      </c>
      <c r="L665" s="31">
        <f t="shared" si="221"/>
        <v>535.6</v>
      </c>
      <c r="M665" s="31">
        <f t="shared" si="221"/>
        <v>535.6</v>
      </c>
      <c r="N665" s="16">
        <f t="shared" si="218"/>
        <v>99.981332835542275</v>
      </c>
      <c r="O665" s="16">
        <f t="shared" si="219"/>
        <v>100</v>
      </c>
      <c r="P665" s="16">
        <f t="shared" si="220"/>
        <v>100</v>
      </c>
    </row>
    <row r="666" spans="3:16" s="41" customFormat="1">
      <c r="C666" s="120"/>
      <c r="D666" s="86"/>
      <c r="E666" s="90"/>
      <c r="F666" s="90"/>
      <c r="G666" s="90"/>
      <c r="H666" s="73" t="s">
        <v>249</v>
      </c>
      <c r="I666" s="31">
        <f t="shared" si="221"/>
        <v>733.4</v>
      </c>
      <c r="J666" s="31">
        <f t="shared" si="221"/>
        <v>733.4</v>
      </c>
      <c r="K666" s="31">
        <f t="shared" si="221"/>
        <v>733.4</v>
      </c>
      <c r="L666" s="31">
        <f t="shared" si="221"/>
        <v>733.4</v>
      </c>
      <c r="M666" s="31">
        <f t="shared" si="221"/>
        <v>733.4</v>
      </c>
      <c r="N666" s="16">
        <f t="shared" si="218"/>
        <v>100</v>
      </c>
      <c r="O666" s="16">
        <f t="shared" si="219"/>
        <v>100</v>
      </c>
      <c r="P666" s="16">
        <f t="shared" si="220"/>
        <v>100</v>
      </c>
    </row>
    <row r="667" spans="3:16" s="40" customFormat="1" ht="17.25" customHeight="1">
      <c r="C667" s="120"/>
      <c r="D667" s="86"/>
      <c r="E667" s="90"/>
      <c r="F667" s="90"/>
      <c r="G667" s="90"/>
      <c r="H667" s="73" t="s">
        <v>23</v>
      </c>
      <c r="I667" s="31">
        <f t="shared" si="221"/>
        <v>733.4</v>
      </c>
      <c r="J667" s="31">
        <f t="shared" si="221"/>
        <v>733.4</v>
      </c>
      <c r="K667" s="31">
        <f t="shared" si="221"/>
        <v>733.4</v>
      </c>
      <c r="L667" s="31">
        <f t="shared" si="221"/>
        <v>733.4</v>
      </c>
      <c r="M667" s="31">
        <f t="shared" si="221"/>
        <v>733.4</v>
      </c>
      <c r="N667" s="16">
        <f t="shared" si="218"/>
        <v>100</v>
      </c>
      <c r="O667" s="16">
        <f t="shared" si="219"/>
        <v>100</v>
      </c>
      <c r="P667" s="16">
        <f t="shared" si="220"/>
        <v>100</v>
      </c>
    </row>
    <row r="668" spans="3:16" s="40" customFormat="1" ht="17.25" customHeight="1">
      <c r="C668" s="120"/>
      <c r="D668" s="86"/>
      <c r="E668" s="90"/>
      <c r="F668" s="90"/>
      <c r="G668" s="90"/>
      <c r="H668" s="73" t="s">
        <v>250</v>
      </c>
      <c r="I668" s="31">
        <f t="shared" si="221"/>
        <v>0</v>
      </c>
      <c r="J668" s="33" t="s">
        <v>247</v>
      </c>
      <c r="K668" s="33" t="s">
        <v>247</v>
      </c>
      <c r="L668" s="33" t="s">
        <v>247</v>
      </c>
      <c r="M668" s="31">
        <v>0</v>
      </c>
      <c r="N668" s="31">
        <v>0</v>
      </c>
      <c r="O668" s="32" t="s">
        <v>247</v>
      </c>
      <c r="P668" s="32" t="s">
        <v>247</v>
      </c>
    </row>
    <row r="669" spans="3:16" s="41" customFormat="1">
      <c r="C669" s="121"/>
      <c r="D669" s="86"/>
      <c r="E669" s="91"/>
      <c r="F669" s="91"/>
      <c r="G669" s="91"/>
      <c r="H669" s="73" t="s">
        <v>252</v>
      </c>
      <c r="I669" s="31">
        <f t="shared" si="221"/>
        <v>0</v>
      </c>
      <c r="J669" s="33" t="s">
        <v>247</v>
      </c>
      <c r="K669" s="33" t="s">
        <v>247</v>
      </c>
      <c r="L669" s="33" t="s">
        <v>247</v>
      </c>
      <c r="M669" s="31">
        <v>0</v>
      </c>
      <c r="N669" s="31">
        <v>0</v>
      </c>
      <c r="O669" s="32" t="s">
        <v>247</v>
      </c>
      <c r="P669" s="32" t="s">
        <v>247</v>
      </c>
    </row>
    <row r="670" spans="3:16" s="41" customFormat="1" ht="15" customHeight="1">
      <c r="C670" s="119" t="s">
        <v>45</v>
      </c>
      <c r="D670" s="86" t="s">
        <v>387</v>
      </c>
      <c r="E670" s="115" t="s">
        <v>388</v>
      </c>
      <c r="F670" s="115" t="s">
        <v>335</v>
      </c>
      <c r="G670" s="115" t="s">
        <v>327</v>
      </c>
      <c r="H670" s="73" t="s">
        <v>112</v>
      </c>
      <c r="I670" s="31">
        <f>I671+I673+I675+I676</f>
        <v>350</v>
      </c>
      <c r="J670" s="31">
        <f>J671+J673</f>
        <v>350</v>
      </c>
      <c r="K670" s="31">
        <f>K671+K673</f>
        <v>175</v>
      </c>
      <c r="L670" s="31">
        <f>L671+L673</f>
        <v>175</v>
      </c>
      <c r="M670" s="31">
        <f t="shared" ref="M670" si="222">M671+M673+M675+M676</f>
        <v>175</v>
      </c>
      <c r="N670" s="16">
        <f>M670/I670*100</f>
        <v>50</v>
      </c>
      <c r="O670" s="16">
        <f>L670/J670*100</f>
        <v>50</v>
      </c>
      <c r="P670" s="16">
        <f>L670/K670*100</f>
        <v>100</v>
      </c>
    </row>
    <row r="671" spans="3:16" s="41" customFormat="1">
      <c r="C671" s="120"/>
      <c r="D671" s="114"/>
      <c r="E671" s="115"/>
      <c r="F671" s="115"/>
      <c r="G671" s="115"/>
      <c r="H671" s="73" t="s">
        <v>113</v>
      </c>
      <c r="I671" s="33">
        <v>350</v>
      </c>
      <c r="J671" s="33">
        <v>350</v>
      </c>
      <c r="K671" s="33">
        <v>175</v>
      </c>
      <c r="L671" s="31">
        <v>175</v>
      </c>
      <c r="M671" s="31">
        <v>175</v>
      </c>
      <c r="N671" s="16">
        <f t="shared" si="218"/>
        <v>50</v>
      </c>
      <c r="O671" s="32">
        <f>L671/J671*100</f>
        <v>50</v>
      </c>
      <c r="P671" s="32">
        <f>L671/K671*100</f>
        <v>100</v>
      </c>
    </row>
    <row r="672" spans="3:16" s="41" customFormat="1" ht="30">
      <c r="C672" s="120"/>
      <c r="D672" s="114"/>
      <c r="E672" s="115"/>
      <c r="F672" s="115"/>
      <c r="G672" s="115"/>
      <c r="H672" s="73" t="s">
        <v>22</v>
      </c>
      <c r="I672" s="34">
        <v>0</v>
      </c>
      <c r="J672" s="34">
        <v>0</v>
      </c>
      <c r="K672" s="34">
        <v>0</v>
      </c>
      <c r="L672" s="31">
        <v>0</v>
      </c>
      <c r="M672" s="31">
        <v>0</v>
      </c>
      <c r="N672" s="32">
        <v>0</v>
      </c>
      <c r="O672" s="32">
        <v>0</v>
      </c>
      <c r="P672" s="32">
        <v>0</v>
      </c>
    </row>
    <row r="673" spans="3:16" s="41" customFormat="1">
      <c r="C673" s="120"/>
      <c r="D673" s="114"/>
      <c r="E673" s="115"/>
      <c r="F673" s="115"/>
      <c r="G673" s="115"/>
      <c r="H673" s="73" t="s">
        <v>249</v>
      </c>
      <c r="I673" s="34">
        <v>0</v>
      </c>
      <c r="J673" s="34">
        <v>0</v>
      </c>
      <c r="K673" s="34">
        <v>0</v>
      </c>
      <c r="L673" s="31">
        <v>0</v>
      </c>
      <c r="M673" s="31">
        <v>0</v>
      </c>
      <c r="N673" s="32">
        <v>0</v>
      </c>
      <c r="O673" s="32">
        <v>0</v>
      </c>
      <c r="P673" s="32">
        <v>0</v>
      </c>
    </row>
    <row r="674" spans="3:16" s="40" customFormat="1" ht="17.25" customHeight="1">
      <c r="C674" s="120"/>
      <c r="D674" s="114"/>
      <c r="E674" s="115"/>
      <c r="F674" s="115"/>
      <c r="G674" s="115"/>
      <c r="H674" s="73" t="s">
        <v>23</v>
      </c>
      <c r="I674" s="34">
        <v>0</v>
      </c>
      <c r="J674" s="34">
        <v>0</v>
      </c>
      <c r="K674" s="34">
        <v>0</v>
      </c>
      <c r="L674" s="31">
        <v>0</v>
      </c>
      <c r="M674" s="31">
        <v>0</v>
      </c>
      <c r="N674" s="32">
        <v>0</v>
      </c>
      <c r="O674" s="32">
        <v>0</v>
      </c>
      <c r="P674" s="32">
        <v>0</v>
      </c>
    </row>
    <row r="675" spans="3:16" s="40" customFormat="1" ht="17.25" customHeight="1">
      <c r="C675" s="120"/>
      <c r="D675" s="114"/>
      <c r="E675" s="115"/>
      <c r="F675" s="115"/>
      <c r="G675" s="115"/>
      <c r="H675" s="73" t="s">
        <v>250</v>
      </c>
      <c r="I675" s="31">
        <v>0</v>
      </c>
      <c r="J675" s="33" t="s">
        <v>247</v>
      </c>
      <c r="K675" s="33" t="s">
        <v>247</v>
      </c>
      <c r="L675" s="33" t="s">
        <v>247</v>
      </c>
      <c r="M675" s="31">
        <v>0</v>
      </c>
      <c r="N675" s="31">
        <v>0</v>
      </c>
      <c r="O675" s="32" t="s">
        <v>247</v>
      </c>
      <c r="P675" s="32" t="s">
        <v>247</v>
      </c>
    </row>
    <row r="676" spans="3:16" s="41" customFormat="1">
      <c r="C676" s="121"/>
      <c r="D676" s="114"/>
      <c r="E676" s="115"/>
      <c r="F676" s="115"/>
      <c r="G676" s="115"/>
      <c r="H676" s="73" t="s">
        <v>252</v>
      </c>
      <c r="I676" s="31">
        <v>0</v>
      </c>
      <c r="J676" s="33" t="s">
        <v>247</v>
      </c>
      <c r="K676" s="33" t="s">
        <v>247</v>
      </c>
      <c r="L676" s="33" t="s">
        <v>247</v>
      </c>
      <c r="M676" s="31">
        <v>0</v>
      </c>
      <c r="N676" s="31">
        <v>0</v>
      </c>
      <c r="O676" s="32" t="s">
        <v>247</v>
      </c>
      <c r="P676" s="32" t="s">
        <v>247</v>
      </c>
    </row>
    <row r="677" spans="3:16" s="41" customFormat="1" ht="15" customHeight="1">
      <c r="C677" s="119" t="s">
        <v>46</v>
      </c>
      <c r="D677" s="86" t="s">
        <v>389</v>
      </c>
      <c r="E677" s="115" t="s">
        <v>157</v>
      </c>
      <c r="F677" s="115" t="s">
        <v>335</v>
      </c>
      <c r="G677" s="115" t="s">
        <v>327</v>
      </c>
      <c r="H677" s="73" t="s">
        <v>112</v>
      </c>
      <c r="I677" s="31">
        <f>I678+I680+I682+I683</f>
        <v>300</v>
      </c>
      <c r="J677" s="31">
        <f>J678+J680</f>
        <v>300</v>
      </c>
      <c r="K677" s="31">
        <f>K678+K680</f>
        <v>150</v>
      </c>
      <c r="L677" s="31">
        <f>L678+L680</f>
        <v>150</v>
      </c>
      <c r="M677" s="31">
        <f t="shared" ref="M677" si="223">M678+M680+M682+M683</f>
        <v>150</v>
      </c>
      <c r="N677" s="16">
        <f>M677/I677*100</f>
        <v>50</v>
      </c>
      <c r="O677" s="16">
        <f>L677/J677*100</f>
        <v>50</v>
      </c>
      <c r="P677" s="16">
        <f>L677/K677*100</f>
        <v>100</v>
      </c>
    </row>
    <row r="678" spans="3:16" s="41" customFormat="1" ht="15.75" customHeight="1">
      <c r="C678" s="120"/>
      <c r="D678" s="114"/>
      <c r="E678" s="115"/>
      <c r="F678" s="115"/>
      <c r="G678" s="115"/>
      <c r="H678" s="73" t="s">
        <v>113</v>
      </c>
      <c r="I678" s="33">
        <v>300</v>
      </c>
      <c r="J678" s="33">
        <v>300</v>
      </c>
      <c r="K678" s="33">
        <v>150</v>
      </c>
      <c r="L678" s="31">
        <v>150</v>
      </c>
      <c r="M678" s="31">
        <v>150</v>
      </c>
      <c r="N678" s="32">
        <f>L678/I678*100</f>
        <v>50</v>
      </c>
      <c r="O678" s="32">
        <f>L678/J678*100</f>
        <v>50</v>
      </c>
      <c r="P678" s="32">
        <f>L678/K678*100</f>
        <v>100</v>
      </c>
    </row>
    <row r="679" spans="3:16" s="41" customFormat="1" ht="30">
      <c r="C679" s="120"/>
      <c r="D679" s="114"/>
      <c r="E679" s="115"/>
      <c r="F679" s="115"/>
      <c r="G679" s="115"/>
      <c r="H679" s="73" t="s">
        <v>22</v>
      </c>
      <c r="I679" s="34">
        <v>0</v>
      </c>
      <c r="J679" s="34">
        <v>0</v>
      </c>
      <c r="K679" s="34">
        <v>0</v>
      </c>
      <c r="L679" s="31">
        <v>0</v>
      </c>
      <c r="M679" s="31">
        <v>0</v>
      </c>
      <c r="N679" s="32">
        <v>0</v>
      </c>
      <c r="O679" s="32">
        <v>0</v>
      </c>
      <c r="P679" s="32">
        <v>0</v>
      </c>
    </row>
    <row r="680" spans="3:16" s="41" customFormat="1">
      <c r="C680" s="120"/>
      <c r="D680" s="114"/>
      <c r="E680" s="115"/>
      <c r="F680" s="115"/>
      <c r="G680" s="115"/>
      <c r="H680" s="73" t="s">
        <v>249</v>
      </c>
      <c r="I680" s="34">
        <v>0</v>
      </c>
      <c r="J680" s="34">
        <v>0</v>
      </c>
      <c r="K680" s="34">
        <v>0</v>
      </c>
      <c r="L680" s="31">
        <v>0</v>
      </c>
      <c r="M680" s="31">
        <v>0</v>
      </c>
      <c r="N680" s="32">
        <v>0</v>
      </c>
      <c r="O680" s="32">
        <v>0</v>
      </c>
      <c r="P680" s="32">
        <v>0</v>
      </c>
    </row>
    <row r="681" spans="3:16" s="40" customFormat="1" ht="17.25" customHeight="1">
      <c r="C681" s="120"/>
      <c r="D681" s="114"/>
      <c r="E681" s="115"/>
      <c r="F681" s="115"/>
      <c r="G681" s="115"/>
      <c r="H681" s="73" t="s">
        <v>23</v>
      </c>
      <c r="I681" s="34">
        <v>0</v>
      </c>
      <c r="J681" s="34">
        <v>0</v>
      </c>
      <c r="K681" s="34">
        <v>0</v>
      </c>
      <c r="L681" s="31">
        <v>0</v>
      </c>
      <c r="M681" s="31">
        <v>0</v>
      </c>
      <c r="N681" s="32">
        <v>0</v>
      </c>
      <c r="O681" s="32">
        <v>0</v>
      </c>
      <c r="P681" s="32">
        <v>0</v>
      </c>
    </row>
    <row r="682" spans="3:16" s="40" customFormat="1" ht="17.25" customHeight="1">
      <c r="C682" s="120"/>
      <c r="D682" s="114"/>
      <c r="E682" s="115"/>
      <c r="F682" s="115"/>
      <c r="G682" s="115"/>
      <c r="H682" s="73" t="s">
        <v>250</v>
      </c>
      <c r="I682" s="31">
        <v>0</v>
      </c>
      <c r="J682" s="33" t="s">
        <v>247</v>
      </c>
      <c r="K682" s="33" t="s">
        <v>247</v>
      </c>
      <c r="L682" s="33" t="s">
        <v>247</v>
      </c>
      <c r="M682" s="31">
        <v>0</v>
      </c>
      <c r="N682" s="31">
        <v>0</v>
      </c>
      <c r="O682" s="32" t="s">
        <v>247</v>
      </c>
      <c r="P682" s="32" t="s">
        <v>247</v>
      </c>
    </row>
    <row r="683" spans="3:16" s="41" customFormat="1" ht="18.75" customHeight="1">
      <c r="C683" s="121"/>
      <c r="D683" s="114"/>
      <c r="E683" s="115"/>
      <c r="F683" s="115"/>
      <c r="G683" s="115"/>
      <c r="H683" s="73" t="s">
        <v>252</v>
      </c>
      <c r="I683" s="31">
        <v>0</v>
      </c>
      <c r="J683" s="33" t="s">
        <v>247</v>
      </c>
      <c r="K683" s="33" t="s">
        <v>247</v>
      </c>
      <c r="L683" s="33" t="s">
        <v>247</v>
      </c>
      <c r="M683" s="31">
        <v>0</v>
      </c>
      <c r="N683" s="31">
        <v>0</v>
      </c>
      <c r="O683" s="32" t="s">
        <v>247</v>
      </c>
      <c r="P683" s="32" t="s">
        <v>247</v>
      </c>
    </row>
    <row r="684" spans="3:16" s="41" customFormat="1" ht="15" customHeight="1">
      <c r="C684" s="113" t="s">
        <v>47</v>
      </c>
      <c r="D684" s="114" t="s">
        <v>390</v>
      </c>
      <c r="E684" s="116" t="s">
        <v>271</v>
      </c>
      <c r="F684" s="116" t="s">
        <v>335</v>
      </c>
      <c r="G684" s="116" t="s">
        <v>327</v>
      </c>
      <c r="H684" s="73" t="s">
        <v>112</v>
      </c>
      <c r="I684" s="31">
        <f>I685+I687+I689+I690</f>
        <v>350</v>
      </c>
      <c r="J684" s="31">
        <f>J685+J687</f>
        <v>350</v>
      </c>
      <c r="K684" s="31">
        <f>K685+K687</f>
        <v>175</v>
      </c>
      <c r="L684" s="31">
        <f>L685+L687</f>
        <v>100</v>
      </c>
      <c r="M684" s="31">
        <f t="shared" ref="M684" si="224">M685+M687+M689+M690</f>
        <v>100</v>
      </c>
      <c r="N684" s="16">
        <f>M684/I684*100</f>
        <v>28.571428571428569</v>
      </c>
      <c r="O684" s="16">
        <f>L684/J684*100</f>
        <v>28.571428571428569</v>
      </c>
      <c r="P684" s="16">
        <f>L684/K684*100</f>
        <v>57.142857142857139</v>
      </c>
    </row>
    <row r="685" spans="3:16" s="41" customFormat="1" ht="15" customHeight="1">
      <c r="C685" s="113"/>
      <c r="D685" s="114"/>
      <c r="E685" s="117"/>
      <c r="F685" s="117"/>
      <c r="G685" s="117"/>
      <c r="H685" s="73" t="s">
        <v>113</v>
      </c>
      <c r="I685" s="33">
        <v>350</v>
      </c>
      <c r="J685" s="33">
        <v>350</v>
      </c>
      <c r="K685" s="33">
        <v>175</v>
      </c>
      <c r="L685" s="31">
        <v>100</v>
      </c>
      <c r="M685" s="31">
        <v>100</v>
      </c>
      <c r="N685" s="32">
        <f>L685/I685*100</f>
        <v>28.571428571428569</v>
      </c>
      <c r="O685" s="32">
        <f>L685/J685*100</f>
        <v>28.571428571428569</v>
      </c>
      <c r="P685" s="32">
        <f>L685/K685*100</f>
        <v>57.142857142857139</v>
      </c>
    </row>
    <row r="686" spans="3:16" s="41" customFormat="1" ht="30">
      <c r="C686" s="113"/>
      <c r="D686" s="114"/>
      <c r="E686" s="117"/>
      <c r="F686" s="117"/>
      <c r="G686" s="117"/>
      <c r="H686" s="73" t="s">
        <v>22</v>
      </c>
      <c r="I686" s="34">
        <v>0</v>
      </c>
      <c r="J686" s="34">
        <v>0</v>
      </c>
      <c r="K686" s="34">
        <v>0</v>
      </c>
      <c r="L686" s="31">
        <v>0</v>
      </c>
      <c r="M686" s="31">
        <v>0</v>
      </c>
      <c r="N686" s="32">
        <v>0</v>
      </c>
      <c r="O686" s="32">
        <v>0</v>
      </c>
      <c r="P686" s="32">
        <v>0</v>
      </c>
    </row>
    <row r="687" spans="3:16" s="41" customFormat="1">
      <c r="C687" s="113"/>
      <c r="D687" s="114"/>
      <c r="E687" s="117"/>
      <c r="F687" s="117"/>
      <c r="G687" s="117"/>
      <c r="H687" s="73" t="s">
        <v>249</v>
      </c>
      <c r="I687" s="34">
        <v>0</v>
      </c>
      <c r="J687" s="34">
        <v>0</v>
      </c>
      <c r="K687" s="34">
        <v>0</v>
      </c>
      <c r="L687" s="31">
        <v>0</v>
      </c>
      <c r="M687" s="31">
        <v>0</v>
      </c>
      <c r="N687" s="32">
        <v>0</v>
      </c>
      <c r="O687" s="32">
        <v>0</v>
      </c>
      <c r="P687" s="32">
        <v>0</v>
      </c>
    </row>
    <row r="688" spans="3:16" s="40" customFormat="1" ht="17.25" customHeight="1">
      <c r="C688" s="113"/>
      <c r="D688" s="114"/>
      <c r="E688" s="117"/>
      <c r="F688" s="117"/>
      <c r="G688" s="117"/>
      <c r="H688" s="73" t="s">
        <v>23</v>
      </c>
      <c r="I688" s="34">
        <v>0</v>
      </c>
      <c r="J688" s="34">
        <v>0</v>
      </c>
      <c r="K688" s="34">
        <v>0</v>
      </c>
      <c r="L688" s="31">
        <v>0</v>
      </c>
      <c r="M688" s="31">
        <v>0</v>
      </c>
      <c r="N688" s="32">
        <v>0</v>
      </c>
      <c r="O688" s="32">
        <v>0</v>
      </c>
      <c r="P688" s="32">
        <v>0</v>
      </c>
    </row>
    <row r="689" spans="3:16" s="40" customFormat="1" ht="17.25" customHeight="1">
      <c r="C689" s="113"/>
      <c r="D689" s="114"/>
      <c r="E689" s="117"/>
      <c r="F689" s="117"/>
      <c r="G689" s="117"/>
      <c r="H689" s="73" t="s">
        <v>250</v>
      </c>
      <c r="I689" s="31">
        <v>0</v>
      </c>
      <c r="J689" s="33" t="s">
        <v>247</v>
      </c>
      <c r="K689" s="33" t="s">
        <v>247</v>
      </c>
      <c r="L689" s="33" t="s">
        <v>247</v>
      </c>
      <c r="M689" s="31">
        <v>0</v>
      </c>
      <c r="N689" s="31">
        <v>0</v>
      </c>
      <c r="O689" s="32" t="s">
        <v>247</v>
      </c>
      <c r="P689" s="32" t="s">
        <v>247</v>
      </c>
    </row>
    <row r="690" spans="3:16" s="41" customFormat="1">
      <c r="C690" s="113"/>
      <c r="D690" s="114"/>
      <c r="E690" s="118"/>
      <c r="F690" s="118"/>
      <c r="G690" s="118"/>
      <c r="H690" s="73" t="s">
        <v>252</v>
      </c>
      <c r="I690" s="31">
        <v>0</v>
      </c>
      <c r="J690" s="33" t="s">
        <v>247</v>
      </c>
      <c r="K690" s="33" t="s">
        <v>247</v>
      </c>
      <c r="L690" s="33" t="s">
        <v>247</v>
      </c>
      <c r="M690" s="31">
        <v>0</v>
      </c>
      <c r="N690" s="31">
        <v>0</v>
      </c>
      <c r="O690" s="32" t="s">
        <v>247</v>
      </c>
      <c r="P690" s="32" t="s">
        <v>247</v>
      </c>
    </row>
    <row r="691" spans="3:16" s="41" customFormat="1" ht="15" customHeight="1">
      <c r="C691" s="113" t="s">
        <v>48</v>
      </c>
      <c r="D691" s="114" t="s">
        <v>391</v>
      </c>
      <c r="E691" s="116" t="s">
        <v>392</v>
      </c>
      <c r="F691" s="116" t="s">
        <v>335</v>
      </c>
      <c r="G691" s="116" t="s">
        <v>327</v>
      </c>
      <c r="H691" s="73" t="s">
        <v>112</v>
      </c>
      <c r="I691" s="31">
        <f>I692+I694+I696+I697</f>
        <v>1269.0999999999999</v>
      </c>
      <c r="J691" s="31">
        <f>J692+J694</f>
        <v>1269</v>
      </c>
      <c r="K691" s="31">
        <f>K692+K694</f>
        <v>1269</v>
      </c>
      <c r="L691" s="31">
        <f>L692+L694</f>
        <v>1269</v>
      </c>
      <c r="M691" s="31">
        <f t="shared" ref="M691" si="225">M692+M694+M696+M697</f>
        <v>1269</v>
      </c>
      <c r="N691" s="16">
        <f>M691/I691*100</f>
        <v>99.992120400283667</v>
      </c>
      <c r="O691" s="16">
        <f>L691/J691*100</f>
        <v>100</v>
      </c>
      <c r="P691" s="16">
        <f>L691/K691*100</f>
        <v>100</v>
      </c>
    </row>
    <row r="692" spans="3:16" s="41" customFormat="1" ht="15" customHeight="1">
      <c r="C692" s="113"/>
      <c r="D692" s="114"/>
      <c r="E692" s="117"/>
      <c r="F692" s="117"/>
      <c r="G692" s="117"/>
      <c r="H692" s="73" t="s">
        <v>113</v>
      </c>
      <c r="I692" s="33">
        <v>535.70000000000005</v>
      </c>
      <c r="J692" s="33">
        <v>535.6</v>
      </c>
      <c r="K692" s="33">
        <v>535.6</v>
      </c>
      <c r="L692" s="33">
        <v>535.6</v>
      </c>
      <c r="M692" s="33">
        <v>535.6</v>
      </c>
      <c r="N692" s="16">
        <f t="shared" ref="N692:N695" si="226">M692/I692*100</f>
        <v>99.981332835542275</v>
      </c>
      <c r="O692" s="32">
        <f>L692/J692*100</f>
        <v>100</v>
      </c>
      <c r="P692" s="32">
        <f>L692/K692*100</f>
        <v>100</v>
      </c>
    </row>
    <row r="693" spans="3:16" s="41" customFormat="1" ht="30">
      <c r="C693" s="113"/>
      <c r="D693" s="114"/>
      <c r="E693" s="117"/>
      <c r="F693" s="117"/>
      <c r="G693" s="117"/>
      <c r="H693" s="73" t="s">
        <v>22</v>
      </c>
      <c r="I693" s="34">
        <v>535.70000000000005</v>
      </c>
      <c r="J693" s="34">
        <v>535.6</v>
      </c>
      <c r="K693" s="34">
        <v>535.6</v>
      </c>
      <c r="L693" s="34">
        <v>535.6</v>
      </c>
      <c r="M693" s="34">
        <v>535.6</v>
      </c>
      <c r="N693" s="16">
        <f t="shared" si="226"/>
        <v>99.981332835542275</v>
      </c>
      <c r="O693" s="32">
        <f t="shared" ref="O693:O695" si="227">L693/J693*100</f>
        <v>100</v>
      </c>
      <c r="P693" s="32">
        <f t="shared" ref="P693:P695" si="228">L693/K693*100</f>
        <v>100</v>
      </c>
    </row>
    <row r="694" spans="3:16" s="41" customFormat="1">
      <c r="C694" s="113"/>
      <c r="D694" s="114"/>
      <c r="E694" s="117"/>
      <c r="F694" s="117"/>
      <c r="G694" s="117"/>
      <c r="H694" s="73" t="s">
        <v>249</v>
      </c>
      <c r="I694" s="34">
        <v>733.4</v>
      </c>
      <c r="J694" s="34">
        <v>733.4</v>
      </c>
      <c r="K694" s="34">
        <v>733.4</v>
      </c>
      <c r="L694" s="34">
        <v>733.4</v>
      </c>
      <c r="M694" s="34">
        <v>733.4</v>
      </c>
      <c r="N694" s="16">
        <f t="shared" si="226"/>
        <v>100</v>
      </c>
      <c r="O694" s="32">
        <f t="shared" si="227"/>
        <v>100</v>
      </c>
      <c r="P694" s="32">
        <f t="shared" si="228"/>
        <v>100</v>
      </c>
    </row>
    <row r="695" spans="3:16" s="40" customFormat="1" ht="30" customHeight="1">
      <c r="C695" s="113"/>
      <c r="D695" s="114"/>
      <c r="E695" s="117"/>
      <c r="F695" s="117"/>
      <c r="G695" s="117"/>
      <c r="H695" s="73" t="s">
        <v>23</v>
      </c>
      <c r="I695" s="34">
        <v>733.4</v>
      </c>
      <c r="J695" s="34">
        <v>733.4</v>
      </c>
      <c r="K695" s="34">
        <v>733.4</v>
      </c>
      <c r="L695" s="34">
        <v>733.4</v>
      </c>
      <c r="M695" s="34">
        <v>733.4</v>
      </c>
      <c r="N695" s="16">
        <f t="shared" si="226"/>
        <v>100</v>
      </c>
      <c r="O695" s="32">
        <f t="shared" si="227"/>
        <v>100</v>
      </c>
      <c r="P695" s="32">
        <f t="shared" si="228"/>
        <v>100</v>
      </c>
    </row>
    <row r="696" spans="3:16" s="40" customFormat="1" ht="17.25" customHeight="1">
      <c r="C696" s="113"/>
      <c r="D696" s="114"/>
      <c r="E696" s="117"/>
      <c r="F696" s="117"/>
      <c r="G696" s="117"/>
      <c r="H696" s="73" t="s">
        <v>250</v>
      </c>
      <c r="I696" s="31">
        <v>0</v>
      </c>
      <c r="J696" s="33" t="s">
        <v>247</v>
      </c>
      <c r="K696" s="33" t="s">
        <v>247</v>
      </c>
      <c r="L696" s="33" t="s">
        <v>247</v>
      </c>
      <c r="M696" s="31">
        <v>0</v>
      </c>
      <c r="N696" s="31">
        <v>0</v>
      </c>
      <c r="O696" s="32" t="s">
        <v>247</v>
      </c>
      <c r="P696" s="32" t="s">
        <v>247</v>
      </c>
    </row>
    <row r="697" spans="3:16" s="41" customFormat="1">
      <c r="C697" s="113"/>
      <c r="D697" s="114"/>
      <c r="E697" s="118"/>
      <c r="F697" s="118"/>
      <c r="G697" s="118"/>
      <c r="H697" s="73" t="s">
        <v>252</v>
      </c>
      <c r="I697" s="31">
        <v>0</v>
      </c>
      <c r="J697" s="33" t="s">
        <v>247</v>
      </c>
      <c r="K697" s="33" t="s">
        <v>247</v>
      </c>
      <c r="L697" s="33" t="s">
        <v>247</v>
      </c>
      <c r="M697" s="31">
        <v>0</v>
      </c>
      <c r="N697" s="31">
        <v>0</v>
      </c>
      <c r="O697" s="32" t="s">
        <v>247</v>
      </c>
      <c r="P697" s="32" t="s">
        <v>247</v>
      </c>
    </row>
    <row r="698" spans="3:16" s="41" customFormat="1" ht="18" customHeight="1">
      <c r="C698" s="113" t="s">
        <v>49</v>
      </c>
      <c r="D698" s="114" t="s">
        <v>155</v>
      </c>
      <c r="E698" s="115" t="s">
        <v>3</v>
      </c>
      <c r="F698" s="115">
        <v>2018</v>
      </c>
      <c r="G698" s="115">
        <v>2020</v>
      </c>
      <c r="H698" s="73" t="s">
        <v>112</v>
      </c>
      <c r="I698" s="31">
        <f>I699+I701+I703+I704</f>
        <v>2665</v>
      </c>
      <c r="J698" s="31">
        <f>J699+J701</f>
        <v>2665</v>
      </c>
      <c r="K698" s="31">
        <f>K699+K701</f>
        <v>1432.5</v>
      </c>
      <c r="L698" s="31">
        <f>L699+L701</f>
        <v>632.5</v>
      </c>
      <c r="M698" s="31">
        <f t="shared" ref="M698" si="229">M699+M701+M703+M704</f>
        <v>632.5</v>
      </c>
      <c r="N698" s="16">
        <f>M698/I698*100</f>
        <v>23.733583489681052</v>
      </c>
      <c r="O698" s="16">
        <f>L698/J698*100</f>
        <v>23.733583489681052</v>
      </c>
      <c r="P698" s="16">
        <f>L698/K698*100</f>
        <v>44.153577661431065</v>
      </c>
    </row>
    <row r="699" spans="3:16" s="41" customFormat="1" ht="17.25" customHeight="1">
      <c r="C699" s="113"/>
      <c r="D699" s="114"/>
      <c r="E699" s="115"/>
      <c r="F699" s="115"/>
      <c r="G699" s="115"/>
      <c r="H699" s="73" t="s">
        <v>113</v>
      </c>
      <c r="I699" s="33">
        <f>I706+I713+I720+I727+I734+I741+I748+I755+I762+I769+I776</f>
        <v>2665</v>
      </c>
      <c r="J699" s="33">
        <f t="shared" ref="J699:M699" si="230">J706+J713+J720+J727+J734+J741+J748+J755+J762+J769+J776</f>
        <v>2665</v>
      </c>
      <c r="K699" s="33">
        <f t="shared" si="230"/>
        <v>1432.5</v>
      </c>
      <c r="L699" s="33">
        <f t="shared" si="230"/>
        <v>632.5</v>
      </c>
      <c r="M699" s="33">
        <f t="shared" si="230"/>
        <v>632.5</v>
      </c>
      <c r="N699" s="16">
        <f>M699/I699*100</f>
        <v>23.733583489681052</v>
      </c>
      <c r="O699" s="32">
        <f>L699/J699*100</f>
        <v>23.733583489681052</v>
      </c>
      <c r="P699" s="32">
        <f>L699/K699*100</f>
        <v>44.153577661431065</v>
      </c>
    </row>
    <row r="700" spans="3:16" s="41" customFormat="1" ht="31.5" customHeight="1">
      <c r="C700" s="113"/>
      <c r="D700" s="114"/>
      <c r="E700" s="115"/>
      <c r="F700" s="115"/>
      <c r="G700" s="115"/>
      <c r="H700" s="73" t="s">
        <v>22</v>
      </c>
      <c r="I700" s="34">
        <v>0</v>
      </c>
      <c r="J700" s="34">
        <v>0</v>
      </c>
      <c r="K700" s="34">
        <v>0</v>
      </c>
      <c r="L700" s="31">
        <v>0</v>
      </c>
      <c r="M700" s="31">
        <v>0</v>
      </c>
      <c r="N700" s="32">
        <v>0</v>
      </c>
      <c r="O700" s="32">
        <v>0</v>
      </c>
      <c r="P700" s="32">
        <v>0</v>
      </c>
    </row>
    <row r="701" spans="3:16" s="41" customFormat="1" ht="19.5" customHeight="1">
      <c r="C701" s="113"/>
      <c r="D701" s="114"/>
      <c r="E701" s="115"/>
      <c r="F701" s="115"/>
      <c r="G701" s="115"/>
      <c r="H701" s="73" t="s">
        <v>249</v>
      </c>
      <c r="I701" s="34">
        <v>0</v>
      </c>
      <c r="J701" s="34">
        <v>0</v>
      </c>
      <c r="K701" s="34">
        <v>0</v>
      </c>
      <c r="L701" s="31">
        <v>0</v>
      </c>
      <c r="M701" s="31">
        <v>0</v>
      </c>
      <c r="N701" s="32">
        <v>0</v>
      </c>
      <c r="O701" s="32">
        <v>0</v>
      </c>
      <c r="P701" s="32">
        <v>0</v>
      </c>
    </row>
    <row r="702" spans="3:16" s="40" customFormat="1" ht="17.25" customHeight="1">
      <c r="C702" s="113"/>
      <c r="D702" s="114"/>
      <c r="E702" s="115"/>
      <c r="F702" s="115"/>
      <c r="G702" s="115"/>
      <c r="H702" s="73" t="s">
        <v>23</v>
      </c>
      <c r="I702" s="34">
        <v>0</v>
      </c>
      <c r="J702" s="34">
        <v>0</v>
      </c>
      <c r="K702" s="34">
        <v>0</v>
      </c>
      <c r="L702" s="31">
        <v>0</v>
      </c>
      <c r="M702" s="31">
        <v>0</v>
      </c>
      <c r="N702" s="32">
        <v>0</v>
      </c>
      <c r="O702" s="32">
        <v>0</v>
      </c>
      <c r="P702" s="32">
        <v>0</v>
      </c>
    </row>
    <row r="703" spans="3:16" s="40" customFormat="1" ht="17.25" customHeight="1">
      <c r="C703" s="113"/>
      <c r="D703" s="114"/>
      <c r="E703" s="115"/>
      <c r="F703" s="115"/>
      <c r="G703" s="115"/>
      <c r="H703" s="73" t="s">
        <v>250</v>
      </c>
      <c r="I703" s="31">
        <v>0</v>
      </c>
      <c r="J703" s="33" t="s">
        <v>247</v>
      </c>
      <c r="K703" s="33" t="s">
        <v>247</v>
      </c>
      <c r="L703" s="33" t="s">
        <v>247</v>
      </c>
      <c r="M703" s="31">
        <v>0</v>
      </c>
      <c r="N703" s="31">
        <v>0</v>
      </c>
      <c r="O703" s="32" t="s">
        <v>247</v>
      </c>
      <c r="P703" s="32" t="s">
        <v>247</v>
      </c>
    </row>
    <row r="704" spans="3:16" s="41" customFormat="1" ht="19.5" customHeight="1">
      <c r="C704" s="113"/>
      <c r="D704" s="114"/>
      <c r="E704" s="115"/>
      <c r="F704" s="115"/>
      <c r="G704" s="115"/>
      <c r="H704" s="73" t="s">
        <v>252</v>
      </c>
      <c r="I704" s="31">
        <v>0</v>
      </c>
      <c r="J704" s="33" t="s">
        <v>247</v>
      </c>
      <c r="K704" s="33" t="s">
        <v>247</v>
      </c>
      <c r="L704" s="33" t="s">
        <v>247</v>
      </c>
      <c r="M704" s="31">
        <v>0</v>
      </c>
      <c r="N704" s="31">
        <v>0</v>
      </c>
      <c r="O704" s="32" t="s">
        <v>247</v>
      </c>
      <c r="P704" s="32" t="s">
        <v>247</v>
      </c>
    </row>
    <row r="705" spans="3:16" s="41" customFormat="1" ht="16.5" customHeight="1">
      <c r="C705" s="113" t="s">
        <v>50</v>
      </c>
      <c r="D705" s="86" t="s">
        <v>596</v>
      </c>
      <c r="E705" s="115" t="s">
        <v>158</v>
      </c>
      <c r="F705" s="115" t="s">
        <v>393</v>
      </c>
      <c r="G705" s="115" t="s">
        <v>393</v>
      </c>
      <c r="H705" s="73" t="s">
        <v>112</v>
      </c>
      <c r="I705" s="31">
        <f>I706+I708+I710+I711</f>
        <v>100</v>
      </c>
      <c r="J705" s="31">
        <f>J706+J708</f>
        <v>100</v>
      </c>
      <c r="K705" s="31">
        <f>K706+K708</f>
        <v>50</v>
      </c>
      <c r="L705" s="31">
        <f>L706+L708</f>
        <v>0</v>
      </c>
      <c r="M705" s="31">
        <f t="shared" ref="M705" si="231">M706+M708+M710+M711</f>
        <v>0</v>
      </c>
      <c r="N705" s="16">
        <f>M705/I705*100</f>
        <v>0</v>
      </c>
      <c r="O705" s="16">
        <f>L705/J705*100</f>
        <v>0</v>
      </c>
      <c r="P705" s="16">
        <f>L705/K705*100</f>
        <v>0</v>
      </c>
    </row>
    <row r="706" spans="3:16" s="41" customFormat="1" ht="17.25" customHeight="1">
      <c r="C706" s="113"/>
      <c r="D706" s="114"/>
      <c r="E706" s="115"/>
      <c r="F706" s="115"/>
      <c r="G706" s="115"/>
      <c r="H706" s="73" t="s">
        <v>113</v>
      </c>
      <c r="I706" s="33">
        <v>100</v>
      </c>
      <c r="J706" s="33">
        <v>100</v>
      </c>
      <c r="K706" s="33">
        <v>50</v>
      </c>
      <c r="L706" s="31">
        <v>0</v>
      </c>
      <c r="M706" s="31">
        <v>0</v>
      </c>
      <c r="N706" s="32">
        <f>L706/I706*100</f>
        <v>0</v>
      </c>
      <c r="O706" s="32">
        <f>L706/J706*100</f>
        <v>0</v>
      </c>
      <c r="P706" s="32">
        <f>L706/K706*100</f>
        <v>0</v>
      </c>
    </row>
    <row r="707" spans="3:16" s="41" customFormat="1" ht="14.25" customHeight="1">
      <c r="C707" s="113"/>
      <c r="D707" s="114"/>
      <c r="E707" s="115"/>
      <c r="F707" s="115"/>
      <c r="G707" s="115"/>
      <c r="H707" s="73" t="s">
        <v>22</v>
      </c>
      <c r="I707" s="34">
        <v>0</v>
      </c>
      <c r="J707" s="34">
        <v>0</v>
      </c>
      <c r="K707" s="34">
        <v>0</v>
      </c>
      <c r="L707" s="31">
        <v>0</v>
      </c>
      <c r="M707" s="31">
        <v>0</v>
      </c>
      <c r="N707" s="32">
        <v>0</v>
      </c>
      <c r="O707" s="32">
        <v>0</v>
      </c>
      <c r="P707" s="32">
        <v>0</v>
      </c>
    </row>
    <row r="708" spans="3:16" s="40" customFormat="1" ht="17.25" customHeight="1">
      <c r="C708" s="113"/>
      <c r="D708" s="114"/>
      <c r="E708" s="115"/>
      <c r="F708" s="115"/>
      <c r="G708" s="115"/>
      <c r="H708" s="73" t="s">
        <v>249</v>
      </c>
      <c r="I708" s="34">
        <v>0</v>
      </c>
      <c r="J708" s="34">
        <v>0</v>
      </c>
      <c r="K708" s="34">
        <v>0</v>
      </c>
      <c r="L708" s="31">
        <v>0</v>
      </c>
      <c r="M708" s="31">
        <v>0</v>
      </c>
      <c r="N708" s="32">
        <v>0</v>
      </c>
      <c r="O708" s="32">
        <v>0</v>
      </c>
      <c r="P708" s="32">
        <v>0</v>
      </c>
    </row>
    <row r="709" spans="3:16" s="40" customFormat="1" ht="17.25" customHeight="1">
      <c r="C709" s="113"/>
      <c r="D709" s="114"/>
      <c r="E709" s="115"/>
      <c r="F709" s="115"/>
      <c r="G709" s="115"/>
      <c r="H709" s="73" t="s">
        <v>23</v>
      </c>
      <c r="I709" s="34">
        <v>0</v>
      </c>
      <c r="J709" s="34">
        <v>0</v>
      </c>
      <c r="K709" s="34">
        <v>0</v>
      </c>
      <c r="L709" s="31">
        <v>0</v>
      </c>
      <c r="M709" s="31">
        <v>0</v>
      </c>
      <c r="N709" s="32">
        <v>0</v>
      </c>
      <c r="O709" s="32">
        <v>0</v>
      </c>
      <c r="P709" s="32">
        <v>0</v>
      </c>
    </row>
    <row r="710" spans="3:16" s="41" customFormat="1" ht="16.5" customHeight="1">
      <c r="C710" s="113"/>
      <c r="D710" s="114"/>
      <c r="E710" s="115"/>
      <c r="F710" s="115"/>
      <c r="G710" s="115"/>
      <c r="H710" s="73" t="s">
        <v>250</v>
      </c>
      <c r="I710" s="31">
        <v>0</v>
      </c>
      <c r="J710" s="33" t="s">
        <v>247</v>
      </c>
      <c r="K710" s="33" t="s">
        <v>247</v>
      </c>
      <c r="L710" s="33" t="s">
        <v>247</v>
      </c>
      <c r="M710" s="31">
        <v>0</v>
      </c>
      <c r="N710" s="31">
        <v>0</v>
      </c>
      <c r="O710" s="32" t="s">
        <v>247</v>
      </c>
      <c r="P710" s="32" t="s">
        <v>247</v>
      </c>
    </row>
    <row r="711" spans="3:16" s="41" customFormat="1" ht="16.5" customHeight="1">
      <c r="C711" s="113"/>
      <c r="D711" s="114"/>
      <c r="E711" s="115"/>
      <c r="F711" s="115"/>
      <c r="G711" s="115"/>
      <c r="H711" s="73" t="s">
        <v>252</v>
      </c>
      <c r="I711" s="31">
        <v>0</v>
      </c>
      <c r="J711" s="33" t="s">
        <v>247</v>
      </c>
      <c r="K711" s="33" t="s">
        <v>247</v>
      </c>
      <c r="L711" s="33" t="s">
        <v>247</v>
      </c>
      <c r="M711" s="31">
        <v>0</v>
      </c>
      <c r="N711" s="31">
        <v>0</v>
      </c>
      <c r="O711" s="32" t="s">
        <v>247</v>
      </c>
      <c r="P711" s="32" t="s">
        <v>247</v>
      </c>
    </row>
    <row r="712" spans="3:16" s="41" customFormat="1" ht="16.5" customHeight="1">
      <c r="C712" s="113" t="s">
        <v>50</v>
      </c>
      <c r="D712" s="86" t="s">
        <v>687</v>
      </c>
      <c r="E712" s="115" t="s">
        <v>158</v>
      </c>
      <c r="F712" s="115" t="s">
        <v>393</v>
      </c>
      <c r="G712" s="115" t="s">
        <v>393</v>
      </c>
      <c r="H712" s="73" t="s">
        <v>112</v>
      </c>
      <c r="I712" s="31">
        <f>I713+I715+I717+I718</f>
        <v>210</v>
      </c>
      <c r="J712" s="31">
        <f>J713+J715</f>
        <v>210</v>
      </c>
      <c r="K712" s="31">
        <f>K713+K715</f>
        <v>73</v>
      </c>
      <c r="L712" s="31">
        <f>L713+L715</f>
        <v>73</v>
      </c>
      <c r="M712" s="31">
        <f t="shared" ref="M712" si="232">M713+M715+M717+M718</f>
        <v>73</v>
      </c>
      <c r="N712" s="16">
        <f>M712/I712*100</f>
        <v>34.761904761904759</v>
      </c>
      <c r="O712" s="16">
        <f>L712/J712*100</f>
        <v>34.761904761904759</v>
      </c>
      <c r="P712" s="16">
        <f>L712/K712*100</f>
        <v>100</v>
      </c>
    </row>
    <row r="713" spans="3:16" s="41" customFormat="1" ht="17.25" customHeight="1">
      <c r="C713" s="113"/>
      <c r="D713" s="114"/>
      <c r="E713" s="115"/>
      <c r="F713" s="115"/>
      <c r="G713" s="115"/>
      <c r="H713" s="73" t="s">
        <v>113</v>
      </c>
      <c r="I713" s="33">
        <v>210</v>
      </c>
      <c r="J713" s="33">
        <v>210</v>
      </c>
      <c r="K713" s="33">
        <v>73</v>
      </c>
      <c r="L713" s="31">
        <v>73</v>
      </c>
      <c r="M713" s="31">
        <v>73</v>
      </c>
      <c r="N713" s="32">
        <f>L713/I713*100</f>
        <v>34.761904761904759</v>
      </c>
      <c r="O713" s="32">
        <f>L713/J713*100</f>
        <v>34.761904761904759</v>
      </c>
      <c r="P713" s="32">
        <f>L713/K713*100</f>
        <v>100</v>
      </c>
    </row>
    <row r="714" spans="3:16" s="41" customFormat="1" ht="14.25" customHeight="1">
      <c r="C714" s="113"/>
      <c r="D714" s="114"/>
      <c r="E714" s="115"/>
      <c r="F714" s="115"/>
      <c r="G714" s="115"/>
      <c r="H714" s="73" t="s">
        <v>22</v>
      </c>
      <c r="I714" s="34">
        <v>0</v>
      </c>
      <c r="J714" s="34">
        <v>0</v>
      </c>
      <c r="K714" s="34">
        <v>0</v>
      </c>
      <c r="L714" s="31">
        <v>0</v>
      </c>
      <c r="M714" s="31">
        <v>0</v>
      </c>
      <c r="N714" s="32">
        <v>0</v>
      </c>
      <c r="O714" s="32">
        <v>0</v>
      </c>
      <c r="P714" s="32">
        <v>0</v>
      </c>
    </row>
    <row r="715" spans="3:16" s="40" customFormat="1" ht="17.25" customHeight="1">
      <c r="C715" s="113"/>
      <c r="D715" s="114"/>
      <c r="E715" s="115"/>
      <c r="F715" s="115"/>
      <c r="G715" s="115"/>
      <c r="H715" s="73" t="s">
        <v>249</v>
      </c>
      <c r="I715" s="34">
        <v>0</v>
      </c>
      <c r="J715" s="34">
        <v>0</v>
      </c>
      <c r="K715" s="34">
        <v>0</v>
      </c>
      <c r="L715" s="31">
        <v>0</v>
      </c>
      <c r="M715" s="31">
        <v>0</v>
      </c>
      <c r="N715" s="32">
        <v>0</v>
      </c>
      <c r="O715" s="32">
        <v>0</v>
      </c>
      <c r="P715" s="32">
        <v>0</v>
      </c>
    </row>
    <row r="716" spans="3:16" s="40" customFormat="1" ht="17.25" customHeight="1">
      <c r="C716" s="113"/>
      <c r="D716" s="114"/>
      <c r="E716" s="115"/>
      <c r="F716" s="115"/>
      <c r="G716" s="115"/>
      <c r="H716" s="73" t="s">
        <v>23</v>
      </c>
      <c r="I716" s="34">
        <v>0</v>
      </c>
      <c r="J716" s="34">
        <v>0</v>
      </c>
      <c r="K716" s="34">
        <v>0</v>
      </c>
      <c r="L716" s="31">
        <v>0</v>
      </c>
      <c r="M716" s="31">
        <v>0</v>
      </c>
      <c r="N716" s="32">
        <v>0</v>
      </c>
      <c r="O716" s="32">
        <v>0</v>
      </c>
      <c r="P716" s="32">
        <v>0</v>
      </c>
    </row>
    <row r="717" spans="3:16" s="41" customFormat="1" ht="16.5" customHeight="1">
      <c r="C717" s="113"/>
      <c r="D717" s="114"/>
      <c r="E717" s="115"/>
      <c r="F717" s="115"/>
      <c r="G717" s="115"/>
      <c r="H717" s="73" t="s">
        <v>250</v>
      </c>
      <c r="I717" s="31">
        <v>0</v>
      </c>
      <c r="J717" s="33" t="s">
        <v>247</v>
      </c>
      <c r="K717" s="33" t="s">
        <v>247</v>
      </c>
      <c r="L717" s="33" t="s">
        <v>247</v>
      </c>
      <c r="M717" s="31">
        <v>0</v>
      </c>
      <c r="N717" s="31">
        <v>0</v>
      </c>
      <c r="O717" s="32" t="s">
        <v>247</v>
      </c>
      <c r="P717" s="32" t="s">
        <v>247</v>
      </c>
    </row>
    <row r="718" spans="3:16" s="41" customFormat="1" ht="16.5" customHeight="1">
      <c r="C718" s="113"/>
      <c r="D718" s="114"/>
      <c r="E718" s="115"/>
      <c r="F718" s="115"/>
      <c r="G718" s="115"/>
      <c r="H718" s="73" t="s">
        <v>252</v>
      </c>
      <c r="I718" s="31">
        <v>0</v>
      </c>
      <c r="J718" s="33" t="s">
        <v>247</v>
      </c>
      <c r="K718" s="33" t="s">
        <v>247</v>
      </c>
      <c r="L718" s="33" t="s">
        <v>247</v>
      </c>
      <c r="M718" s="31">
        <v>0</v>
      </c>
      <c r="N718" s="31">
        <v>0</v>
      </c>
      <c r="O718" s="32" t="s">
        <v>247</v>
      </c>
      <c r="P718" s="32" t="s">
        <v>247</v>
      </c>
    </row>
    <row r="719" spans="3:16" s="41" customFormat="1" ht="16.5" customHeight="1">
      <c r="C719" s="106" t="s">
        <v>51</v>
      </c>
      <c r="D719" s="86" t="s">
        <v>597</v>
      </c>
      <c r="E719" s="92" t="s">
        <v>158</v>
      </c>
      <c r="F719" s="87" t="s">
        <v>394</v>
      </c>
      <c r="G719" s="87" t="s">
        <v>394</v>
      </c>
      <c r="H719" s="73" t="s">
        <v>112</v>
      </c>
      <c r="I719" s="31">
        <f>I720+I722+I724+I725</f>
        <v>300</v>
      </c>
      <c r="J719" s="31">
        <f>J720+J722</f>
        <v>300</v>
      </c>
      <c r="K719" s="31">
        <f>K720+K722</f>
        <v>150</v>
      </c>
      <c r="L719" s="31">
        <f>L720+L722</f>
        <v>80</v>
      </c>
      <c r="M719" s="31">
        <f t="shared" ref="M719" si="233">M720+M722+M724+M725</f>
        <v>80</v>
      </c>
      <c r="N719" s="16">
        <f>M719/I719*100</f>
        <v>26.666666666666668</v>
      </c>
      <c r="O719" s="16">
        <f>L719/J719*100</f>
        <v>26.666666666666668</v>
      </c>
      <c r="P719" s="16">
        <f>L719/K719*100</f>
        <v>53.333333333333336</v>
      </c>
    </row>
    <row r="720" spans="3:16" s="41" customFormat="1" ht="15" customHeight="1">
      <c r="C720" s="106"/>
      <c r="D720" s="86"/>
      <c r="E720" s="92"/>
      <c r="F720" s="90"/>
      <c r="G720" s="90"/>
      <c r="H720" s="73" t="s">
        <v>113</v>
      </c>
      <c r="I720" s="33">
        <v>300</v>
      </c>
      <c r="J720" s="33">
        <v>300</v>
      </c>
      <c r="K720" s="33">
        <v>150</v>
      </c>
      <c r="L720" s="31">
        <v>80</v>
      </c>
      <c r="M720" s="31">
        <v>80</v>
      </c>
      <c r="N720" s="32">
        <f>M720/I720*100</f>
        <v>26.666666666666668</v>
      </c>
      <c r="O720" s="32">
        <f>L720/J720*100</f>
        <v>26.666666666666668</v>
      </c>
      <c r="P720" s="32">
        <f>L720/K720*100</f>
        <v>53.333333333333336</v>
      </c>
    </row>
    <row r="721" spans="2:16" s="41" customFormat="1" ht="30">
      <c r="C721" s="106"/>
      <c r="D721" s="86"/>
      <c r="E721" s="92"/>
      <c r="F721" s="90"/>
      <c r="G721" s="90"/>
      <c r="H721" s="73" t="s">
        <v>22</v>
      </c>
      <c r="I721" s="34">
        <v>0</v>
      </c>
      <c r="J721" s="34">
        <v>0</v>
      </c>
      <c r="K721" s="34">
        <v>0</v>
      </c>
      <c r="L721" s="31">
        <v>0</v>
      </c>
      <c r="M721" s="31">
        <v>0</v>
      </c>
      <c r="N721" s="32">
        <v>0</v>
      </c>
      <c r="O721" s="32">
        <v>0</v>
      </c>
      <c r="P721" s="32">
        <v>0</v>
      </c>
    </row>
    <row r="722" spans="2:16" s="41" customFormat="1">
      <c r="C722" s="106"/>
      <c r="D722" s="86"/>
      <c r="E722" s="92"/>
      <c r="F722" s="90"/>
      <c r="G722" s="90"/>
      <c r="H722" s="73" t="s">
        <v>249</v>
      </c>
      <c r="I722" s="34">
        <v>0</v>
      </c>
      <c r="J722" s="34">
        <v>0</v>
      </c>
      <c r="K722" s="34">
        <v>0</v>
      </c>
      <c r="L722" s="31">
        <v>0</v>
      </c>
      <c r="M722" s="31">
        <v>0</v>
      </c>
      <c r="N722" s="32">
        <v>0</v>
      </c>
      <c r="O722" s="32">
        <v>0</v>
      </c>
      <c r="P722" s="32">
        <v>0</v>
      </c>
    </row>
    <row r="723" spans="2:16" s="40" customFormat="1" ht="17.25" customHeight="1">
      <c r="C723" s="106"/>
      <c r="D723" s="86"/>
      <c r="E723" s="92"/>
      <c r="F723" s="90"/>
      <c r="G723" s="90"/>
      <c r="H723" s="73" t="s">
        <v>23</v>
      </c>
      <c r="I723" s="34">
        <v>0</v>
      </c>
      <c r="J723" s="34">
        <v>0</v>
      </c>
      <c r="K723" s="34">
        <v>0</v>
      </c>
      <c r="L723" s="31">
        <v>0</v>
      </c>
      <c r="M723" s="31">
        <v>0</v>
      </c>
      <c r="N723" s="32">
        <v>0</v>
      </c>
      <c r="O723" s="32">
        <v>0</v>
      </c>
      <c r="P723" s="32">
        <v>0</v>
      </c>
    </row>
    <row r="724" spans="2:16" s="40" customFormat="1" ht="17.25" customHeight="1">
      <c r="C724" s="106"/>
      <c r="D724" s="86"/>
      <c r="E724" s="92"/>
      <c r="F724" s="90"/>
      <c r="G724" s="90"/>
      <c r="H724" s="73" t="s">
        <v>250</v>
      </c>
      <c r="I724" s="31">
        <v>0</v>
      </c>
      <c r="J724" s="33" t="s">
        <v>247</v>
      </c>
      <c r="K724" s="33" t="s">
        <v>247</v>
      </c>
      <c r="L724" s="33" t="s">
        <v>247</v>
      </c>
      <c r="M724" s="31">
        <v>0</v>
      </c>
      <c r="N724" s="31">
        <v>0</v>
      </c>
      <c r="O724" s="32" t="s">
        <v>247</v>
      </c>
      <c r="P724" s="32" t="s">
        <v>247</v>
      </c>
    </row>
    <row r="725" spans="2:16" s="41" customFormat="1">
      <c r="C725" s="106"/>
      <c r="D725" s="86"/>
      <c r="E725" s="92"/>
      <c r="F725" s="91"/>
      <c r="G725" s="91"/>
      <c r="H725" s="73" t="s">
        <v>252</v>
      </c>
      <c r="I725" s="31">
        <v>0</v>
      </c>
      <c r="J725" s="33" t="s">
        <v>247</v>
      </c>
      <c r="K725" s="33" t="s">
        <v>247</v>
      </c>
      <c r="L725" s="33" t="s">
        <v>247</v>
      </c>
      <c r="M725" s="31">
        <v>0</v>
      </c>
      <c r="N725" s="31">
        <v>0</v>
      </c>
      <c r="O725" s="32" t="s">
        <v>247</v>
      </c>
      <c r="P725" s="32" t="s">
        <v>247</v>
      </c>
    </row>
    <row r="726" spans="2:16" s="41" customFormat="1" ht="15" customHeight="1">
      <c r="C726" s="106" t="s">
        <v>395</v>
      </c>
      <c r="D726" s="86" t="s">
        <v>688</v>
      </c>
      <c r="E726" s="87" t="s">
        <v>159</v>
      </c>
      <c r="F726" s="87" t="s">
        <v>396</v>
      </c>
      <c r="G726" s="87" t="s">
        <v>396</v>
      </c>
      <c r="H726" s="73" t="s">
        <v>112</v>
      </c>
      <c r="I726" s="31">
        <f>I727+I729+I731+I732</f>
        <v>400</v>
      </c>
      <c r="J726" s="31">
        <f>J727+J729</f>
        <v>400</v>
      </c>
      <c r="K726" s="31">
        <f>K727+K729</f>
        <v>200</v>
      </c>
      <c r="L726" s="31">
        <f>L727+L729</f>
        <v>0</v>
      </c>
      <c r="M726" s="31">
        <f t="shared" ref="M726" si="234">M727+M729+M731+M732</f>
        <v>0</v>
      </c>
      <c r="N726" s="16">
        <f>M726/I726*100</f>
        <v>0</v>
      </c>
      <c r="O726" s="16">
        <f>L726/J726*100</f>
        <v>0</v>
      </c>
      <c r="P726" s="16">
        <f>L726/K726*100</f>
        <v>0</v>
      </c>
    </row>
    <row r="727" spans="2:16" s="41" customFormat="1" ht="18.75" customHeight="1">
      <c r="C727" s="106"/>
      <c r="D727" s="86"/>
      <c r="E727" s="90"/>
      <c r="F727" s="90"/>
      <c r="G727" s="90"/>
      <c r="H727" s="73" t="s">
        <v>113</v>
      </c>
      <c r="I727" s="33">
        <v>400</v>
      </c>
      <c r="J727" s="33">
        <v>400</v>
      </c>
      <c r="K727" s="33">
        <v>200</v>
      </c>
      <c r="L727" s="31">
        <v>0</v>
      </c>
      <c r="M727" s="31">
        <v>0</v>
      </c>
      <c r="N727" s="32">
        <f>L727/I727*100</f>
        <v>0</v>
      </c>
      <c r="O727" s="32">
        <f>L727/J727*100</f>
        <v>0</v>
      </c>
      <c r="P727" s="32">
        <f>L727/K727*100</f>
        <v>0</v>
      </c>
    </row>
    <row r="728" spans="2:16" s="41" customFormat="1" ht="28.5" customHeight="1">
      <c r="C728" s="106"/>
      <c r="D728" s="86"/>
      <c r="E728" s="90"/>
      <c r="F728" s="90"/>
      <c r="G728" s="90"/>
      <c r="H728" s="73" t="s">
        <v>22</v>
      </c>
      <c r="I728" s="34">
        <v>0</v>
      </c>
      <c r="J728" s="34">
        <v>0</v>
      </c>
      <c r="K728" s="34">
        <v>0</v>
      </c>
      <c r="L728" s="31">
        <v>0</v>
      </c>
      <c r="M728" s="31">
        <v>0</v>
      </c>
      <c r="N728" s="32">
        <v>0</v>
      </c>
      <c r="O728" s="32">
        <v>0</v>
      </c>
      <c r="P728" s="32">
        <v>0</v>
      </c>
    </row>
    <row r="729" spans="2:16" s="41" customFormat="1" ht="24" customHeight="1">
      <c r="C729" s="106"/>
      <c r="D729" s="86"/>
      <c r="E729" s="90"/>
      <c r="F729" s="90"/>
      <c r="G729" s="90"/>
      <c r="H729" s="73" t="s">
        <v>249</v>
      </c>
      <c r="I729" s="34">
        <v>0</v>
      </c>
      <c r="J729" s="34">
        <v>0</v>
      </c>
      <c r="K729" s="34">
        <v>0</v>
      </c>
      <c r="L729" s="31">
        <v>0</v>
      </c>
      <c r="M729" s="31">
        <v>0</v>
      </c>
      <c r="N729" s="32">
        <v>0</v>
      </c>
      <c r="O729" s="32">
        <v>0</v>
      </c>
      <c r="P729" s="32">
        <v>0</v>
      </c>
    </row>
    <row r="730" spans="2:16" s="40" customFormat="1" ht="17.25" customHeight="1">
      <c r="C730" s="106"/>
      <c r="D730" s="86"/>
      <c r="E730" s="90"/>
      <c r="F730" s="90"/>
      <c r="G730" s="90"/>
      <c r="H730" s="73" t="s">
        <v>23</v>
      </c>
      <c r="I730" s="34">
        <v>0</v>
      </c>
      <c r="J730" s="34">
        <v>0</v>
      </c>
      <c r="K730" s="34">
        <v>0</v>
      </c>
      <c r="L730" s="31">
        <v>0</v>
      </c>
      <c r="M730" s="31">
        <v>0</v>
      </c>
      <c r="N730" s="32">
        <v>0</v>
      </c>
      <c r="O730" s="32">
        <v>0</v>
      </c>
      <c r="P730" s="32">
        <v>0</v>
      </c>
    </row>
    <row r="731" spans="2:16" s="40" customFormat="1" ht="17.25" customHeight="1">
      <c r="C731" s="106"/>
      <c r="D731" s="86"/>
      <c r="E731" s="90"/>
      <c r="F731" s="90"/>
      <c r="G731" s="90"/>
      <c r="H731" s="73" t="s">
        <v>250</v>
      </c>
      <c r="I731" s="31">
        <v>0</v>
      </c>
      <c r="J731" s="33" t="s">
        <v>247</v>
      </c>
      <c r="K731" s="33" t="s">
        <v>247</v>
      </c>
      <c r="L731" s="33" t="s">
        <v>247</v>
      </c>
      <c r="M731" s="31">
        <v>0</v>
      </c>
      <c r="N731" s="31">
        <v>0</v>
      </c>
      <c r="O731" s="32" t="s">
        <v>247</v>
      </c>
      <c r="P731" s="32" t="s">
        <v>247</v>
      </c>
    </row>
    <row r="732" spans="2:16" s="41" customFormat="1" ht="18.75" customHeight="1">
      <c r="C732" s="106"/>
      <c r="D732" s="86"/>
      <c r="E732" s="91"/>
      <c r="F732" s="91"/>
      <c r="G732" s="91"/>
      <c r="H732" s="73" t="s">
        <v>252</v>
      </c>
      <c r="I732" s="31">
        <v>0</v>
      </c>
      <c r="J732" s="33" t="s">
        <v>247</v>
      </c>
      <c r="K732" s="33" t="s">
        <v>247</v>
      </c>
      <c r="L732" s="33" t="s">
        <v>247</v>
      </c>
      <c r="M732" s="31">
        <v>0</v>
      </c>
      <c r="N732" s="31">
        <v>0</v>
      </c>
      <c r="O732" s="32" t="s">
        <v>247</v>
      </c>
      <c r="P732" s="32" t="s">
        <v>247</v>
      </c>
    </row>
    <row r="733" spans="2:16" s="41" customFormat="1" ht="15" customHeight="1">
      <c r="C733" s="106" t="s">
        <v>397</v>
      </c>
      <c r="D733" s="86" t="s">
        <v>689</v>
      </c>
      <c r="E733" s="92" t="s">
        <v>157</v>
      </c>
      <c r="F733" s="92" t="s">
        <v>398</v>
      </c>
      <c r="G733" s="92" t="s">
        <v>332</v>
      </c>
      <c r="H733" s="73" t="s">
        <v>112</v>
      </c>
      <c r="I733" s="31">
        <f>I734+I736+I738+I739</f>
        <v>300</v>
      </c>
      <c r="J733" s="31">
        <f>J734+J736</f>
        <v>300</v>
      </c>
      <c r="K733" s="31">
        <f>K734+K736</f>
        <v>130</v>
      </c>
      <c r="L733" s="31">
        <f>L734+L736</f>
        <v>0</v>
      </c>
      <c r="M733" s="31">
        <f t="shared" ref="M733" si="235">M734+M736+M738+M739</f>
        <v>0</v>
      </c>
      <c r="N733" s="16">
        <f>M733/I733*100</f>
        <v>0</v>
      </c>
      <c r="O733" s="16">
        <f>L733/J733*100</f>
        <v>0</v>
      </c>
      <c r="P733" s="16">
        <f>L733/K733*100</f>
        <v>0</v>
      </c>
    </row>
    <row r="734" spans="2:16" s="41" customFormat="1" ht="14.25" customHeight="1">
      <c r="B734" s="42"/>
      <c r="C734" s="106"/>
      <c r="D734" s="86"/>
      <c r="E734" s="92"/>
      <c r="F734" s="92"/>
      <c r="G734" s="92"/>
      <c r="H734" s="73" t="s">
        <v>113</v>
      </c>
      <c r="I734" s="33">
        <v>300</v>
      </c>
      <c r="J734" s="33">
        <v>300</v>
      </c>
      <c r="K734" s="33">
        <v>130</v>
      </c>
      <c r="L734" s="31">
        <v>0</v>
      </c>
      <c r="M734" s="31">
        <v>0</v>
      </c>
      <c r="N734" s="32">
        <f>L734/I734*100</f>
        <v>0</v>
      </c>
      <c r="O734" s="32">
        <f>L734/J734*100</f>
        <v>0</v>
      </c>
      <c r="P734" s="32">
        <f>L734/K734*100</f>
        <v>0</v>
      </c>
    </row>
    <row r="735" spans="2:16" s="41" customFormat="1" ht="19.5" customHeight="1">
      <c r="B735" s="42"/>
      <c r="C735" s="106"/>
      <c r="D735" s="86"/>
      <c r="E735" s="92"/>
      <c r="F735" s="92"/>
      <c r="G735" s="92"/>
      <c r="H735" s="73" t="s">
        <v>22</v>
      </c>
      <c r="I735" s="34">
        <v>0</v>
      </c>
      <c r="J735" s="34">
        <v>0</v>
      </c>
      <c r="K735" s="34">
        <v>0</v>
      </c>
      <c r="L735" s="31">
        <v>0</v>
      </c>
      <c r="M735" s="31">
        <v>0</v>
      </c>
      <c r="N735" s="32">
        <v>0</v>
      </c>
      <c r="O735" s="32">
        <v>0</v>
      </c>
      <c r="P735" s="32">
        <v>0</v>
      </c>
    </row>
    <row r="736" spans="2:16" s="41" customFormat="1">
      <c r="B736" s="42"/>
      <c r="C736" s="106"/>
      <c r="D736" s="86"/>
      <c r="E736" s="92"/>
      <c r="F736" s="92"/>
      <c r="G736" s="92"/>
      <c r="H736" s="73" t="s">
        <v>249</v>
      </c>
      <c r="I736" s="34">
        <v>0</v>
      </c>
      <c r="J736" s="34">
        <v>0</v>
      </c>
      <c r="K736" s="34">
        <v>0</v>
      </c>
      <c r="L736" s="31">
        <v>0</v>
      </c>
      <c r="M736" s="31">
        <v>0</v>
      </c>
      <c r="N736" s="32">
        <v>0</v>
      </c>
      <c r="O736" s="32">
        <v>0</v>
      </c>
      <c r="P736" s="32">
        <v>0</v>
      </c>
    </row>
    <row r="737" spans="2:16" s="40" customFormat="1" ht="17.25" customHeight="1">
      <c r="C737" s="106"/>
      <c r="D737" s="86"/>
      <c r="E737" s="92"/>
      <c r="F737" s="92"/>
      <c r="G737" s="92"/>
      <c r="H737" s="73" t="s">
        <v>23</v>
      </c>
      <c r="I737" s="34">
        <v>0</v>
      </c>
      <c r="J737" s="34">
        <v>0</v>
      </c>
      <c r="K737" s="34">
        <v>0</v>
      </c>
      <c r="L737" s="31">
        <v>0</v>
      </c>
      <c r="M737" s="31">
        <v>0</v>
      </c>
      <c r="N737" s="32">
        <v>0</v>
      </c>
      <c r="O737" s="32">
        <v>0</v>
      </c>
      <c r="P737" s="32">
        <v>0</v>
      </c>
    </row>
    <row r="738" spans="2:16" s="40" customFormat="1" ht="17.25" customHeight="1">
      <c r="C738" s="106"/>
      <c r="D738" s="86"/>
      <c r="E738" s="92"/>
      <c r="F738" s="92"/>
      <c r="G738" s="92"/>
      <c r="H738" s="73" t="s">
        <v>250</v>
      </c>
      <c r="I738" s="31">
        <v>0</v>
      </c>
      <c r="J738" s="33" t="s">
        <v>247</v>
      </c>
      <c r="K738" s="33" t="s">
        <v>247</v>
      </c>
      <c r="L738" s="33" t="s">
        <v>247</v>
      </c>
      <c r="M738" s="31">
        <v>0</v>
      </c>
      <c r="N738" s="31">
        <v>0</v>
      </c>
      <c r="O738" s="32" t="s">
        <v>247</v>
      </c>
      <c r="P738" s="32" t="s">
        <v>247</v>
      </c>
    </row>
    <row r="739" spans="2:16" s="41" customFormat="1">
      <c r="B739" s="42"/>
      <c r="C739" s="106"/>
      <c r="D739" s="86"/>
      <c r="E739" s="92"/>
      <c r="F739" s="92"/>
      <c r="G739" s="92"/>
      <c r="H739" s="73" t="s">
        <v>252</v>
      </c>
      <c r="I739" s="31">
        <v>0</v>
      </c>
      <c r="J739" s="33" t="s">
        <v>247</v>
      </c>
      <c r="K739" s="33" t="s">
        <v>247</v>
      </c>
      <c r="L739" s="33" t="s">
        <v>247</v>
      </c>
      <c r="M739" s="31">
        <v>0</v>
      </c>
      <c r="N739" s="31">
        <v>0</v>
      </c>
      <c r="O739" s="32" t="s">
        <v>247</v>
      </c>
      <c r="P739" s="32" t="s">
        <v>247</v>
      </c>
    </row>
    <row r="740" spans="2:16" s="41" customFormat="1" ht="15" customHeight="1">
      <c r="B740" s="42"/>
      <c r="C740" s="106" t="s">
        <v>52</v>
      </c>
      <c r="D740" s="86" t="s">
        <v>690</v>
      </c>
      <c r="E740" s="92" t="s">
        <v>157</v>
      </c>
      <c r="F740" s="92">
        <v>2018</v>
      </c>
      <c r="G740" s="92">
        <v>2020</v>
      </c>
      <c r="H740" s="73" t="s">
        <v>112</v>
      </c>
      <c r="I740" s="31">
        <f>I741+I743+I745+I746</f>
        <v>200</v>
      </c>
      <c r="J740" s="31">
        <f>J741+J743</f>
        <v>200</v>
      </c>
      <c r="K740" s="31">
        <f>K741+K743</f>
        <v>100</v>
      </c>
      <c r="L740" s="31">
        <f>L741+L743</f>
        <v>100</v>
      </c>
      <c r="M740" s="31">
        <f t="shared" ref="M740" si="236">M741+M743+M745+M746</f>
        <v>100</v>
      </c>
      <c r="N740" s="16">
        <f>M740/I740*100</f>
        <v>50</v>
      </c>
      <c r="O740" s="16">
        <f>L740/J740*100</f>
        <v>50</v>
      </c>
      <c r="P740" s="16">
        <f>L740/K740*100</f>
        <v>100</v>
      </c>
    </row>
    <row r="741" spans="2:16" s="41" customFormat="1" ht="14.25" customHeight="1">
      <c r="C741" s="106"/>
      <c r="D741" s="86"/>
      <c r="E741" s="92"/>
      <c r="F741" s="92"/>
      <c r="G741" s="92"/>
      <c r="H741" s="73" t="s">
        <v>113</v>
      </c>
      <c r="I741" s="33">
        <v>200</v>
      </c>
      <c r="J741" s="33">
        <v>200</v>
      </c>
      <c r="K741" s="33">
        <v>100</v>
      </c>
      <c r="L741" s="31">
        <v>100</v>
      </c>
      <c r="M741" s="31">
        <v>100</v>
      </c>
      <c r="N741" s="32">
        <f>L741/I741*100</f>
        <v>50</v>
      </c>
      <c r="O741" s="32">
        <f>L741/J741*100</f>
        <v>50</v>
      </c>
      <c r="P741" s="32">
        <f>L741/K741*100</f>
        <v>100</v>
      </c>
    </row>
    <row r="742" spans="2:16" s="41" customFormat="1" ht="19.5" customHeight="1">
      <c r="C742" s="106"/>
      <c r="D742" s="86"/>
      <c r="E742" s="92"/>
      <c r="F742" s="92"/>
      <c r="G742" s="92"/>
      <c r="H742" s="73" t="s">
        <v>22</v>
      </c>
      <c r="I742" s="34">
        <v>0</v>
      </c>
      <c r="J742" s="34">
        <v>0</v>
      </c>
      <c r="K742" s="34">
        <v>0</v>
      </c>
      <c r="L742" s="31">
        <v>0</v>
      </c>
      <c r="M742" s="31">
        <v>0</v>
      </c>
      <c r="N742" s="32">
        <v>0</v>
      </c>
      <c r="O742" s="32">
        <v>0</v>
      </c>
      <c r="P742" s="32">
        <v>0</v>
      </c>
    </row>
    <row r="743" spans="2:16" s="41" customFormat="1">
      <c r="C743" s="106"/>
      <c r="D743" s="86"/>
      <c r="E743" s="92"/>
      <c r="F743" s="92"/>
      <c r="G743" s="92"/>
      <c r="H743" s="73" t="s">
        <v>249</v>
      </c>
      <c r="I743" s="34">
        <v>0</v>
      </c>
      <c r="J743" s="34">
        <v>0</v>
      </c>
      <c r="K743" s="34">
        <v>0</v>
      </c>
      <c r="L743" s="31">
        <v>0</v>
      </c>
      <c r="M743" s="31">
        <v>0</v>
      </c>
      <c r="N743" s="32">
        <v>0</v>
      </c>
      <c r="O743" s="32">
        <v>0</v>
      </c>
      <c r="P743" s="32">
        <v>0</v>
      </c>
    </row>
    <row r="744" spans="2:16" s="40" customFormat="1" ht="17.25" customHeight="1">
      <c r="C744" s="106"/>
      <c r="D744" s="86"/>
      <c r="E744" s="92"/>
      <c r="F744" s="92"/>
      <c r="G744" s="92"/>
      <c r="H744" s="73" t="s">
        <v>23</v>
      </c>
      <c r="I744" s="34">
        <v>0</v>
      </c>
      <c r="J744" s="34">
        <v>0</v>
      </c>
      <c r="K744" s="34">
        <v>0</v>
      </c>
      <c r="L744" s="31">
        <v>0</v>
      </c>
      <c r="M744" s="31">
        <v>0</v>
      </c>
      <c r="N744" s="32">
        <v>0</v>
      </c>
      <c r="O744" s="32">
        <v>0</v>
      </c>
      <c r="P744" s="32">
        <v>0</v>
      </c>
    </row>
    <row r="745" spans="2:16" s="40" customFormat="1" ht="17.25" customHeight="1">
      <c r="C745" s="106"/>
      <c r="D745" s="86"/>
      <c r="E745" s="92"/>
      <c r="F745" s="92"/>
      <c r="G745" s="92"/>
      <c r="H745" s="73" t="s">
        <v>250</v>
      </c>
      <c r="I745" s="31">
        <v>0</v>
      </c>
      <c r="J745" s="33" t="s">
        <v>247</v>
      </c>
      <c r="K745" s="33" t="s">
        <v>247</v>
      </c>
      <c r="L745" s="33" t="s">
        <v>247</v>
      </c>
      <c r="M745" s="31">
        <v>0</v>
      </c>
      <c r="N745" s="31">
        <v>0</v>
      </c>
      <c r="O745" s="32" t="s">
        <v>247</v>
      </c>
      <c r="P745" s="32" t="s">
        <v>247</v>
      </c>
    </row>
    <row r="746" spans="2:16" s="41" customFormat="1">
      <c r="C746" s="106"/>
      <c r="D746" s="86"/>
      <c r="E746" s="92"/>
      <c r="F746" s="92"/>
      <c r="G746" s="92"/>
      <c r="H746" s="73" t="s">
        <v>252</v>
      </c>
      <c r="I746" s="31">
        <v>0</v>
      </c>
      <c r="J746" s="33" t="s">
        <v>247</v>
      </c>
      <c r="K746" s="33" t="s">
        <v>247</v>
      </c>
      <c r="L746" s="33" t="s">
        <v>247</v>
      </c>
      <c r="M746" s="31">
        <v>0</v>
      </c>
      <c r="N746" s="31">
        <v>0</v>
      </c>
      <c r="O746" s="32" t="s">
        <v>247</v>
      </c>
      <c r="P746" s="32" t="s">
        <v>247</v>
      </c>
    </row>
    <row r="747" spans="2:16" s="41" customFormat="1" ht="15" customHeight="1">
      <c r="C747" s="123" t="s">
        <v>53</v>
      </c>
      <c r="D747" s="86" t="s">
        <v>709</v>
      </c>
      <c r="E747" s="92" t="s">
        <v>157</v>
      </c>
      <c r="F747" s="87">
        <v>2018</v>
      </c>
      <c r="G747" s="64">
        <v>2018</v>
      </c>
      <c r="H747" s="73" t="s">
        <v>112</v>
      </c>
      <c r="I747" s="31">
        <f>I748+I750+I752+I753</f>
        <v>200</v>
      </c>
      <c r="J747" s="31">
        <f>J748+J750</f>
        <v>200</v>
      </c>
      <c r="K747" s="31">
        <f>K748+K750</f>
        <v>120</v>
      </c>
      <c r="L747" s="31">
        <f>L748+L750</f>
        <v>120</v>
      </c>
      <c r="M747" s="31">
        <f t="shared" ref="M747" si="237">M748+M750+M752+M753</f>
        <v>120</v>
      </c>
      <c r="N747" s="16">
        <f>M747/I747*100</f>
        <v>60</v>
      </c>
      <c r="O747" s="16">
        <f>L747/J747*100</f>
        <v>60</v>
      </c>
      <c r="P747" s="16">
        <f>L747/K747*100</f>
        <v>100</v>
      </c>
    </row>
    <row r="748" spans="2:16" s="41" customFormat="1">
      <c r="C748" s="124"/>
      <c r="D748" s="86"/>
      <c r="E748" s="92"/>
      <c r="F748" s="90"/>
      <c r="G748" s="65"/>
      <c r="H748" s="73" t="s">
        <v>113</v>
      </c>
      <c r="I748" s="33">
        <v>200</v>
      </c>
      <c r="J748" s="33">
        <v>200</v>
      </c>
      <c r="K748" s="33">
        <v>120</v>
      </c>
      <c r="L748" s="31">
        <v>120</v>
      </c>
      <c r="M748" s="31">
        <v>120</v>
      </c>
      <c r="N748" s="32">
        <f>L748/I748*100</f>
        <v>60</v>
      </c>
      <c r="O748" s="32">
        <f>L748/J748*100</f>
        <v>60</v>
      </c>
      <c r="P748" s="32">
        <f>L748/K748*100</f>
        <v>100</v>
      </c>
    </row>
    <row r="749" spans="2:16" s="41" customFormat="1" ht="30">
      <c r="C749" s="124"/>
      <c r="D749" s="86"/>
      <c r="E749" s="92"/>
      <c r="F749" s="90"/>
      <c r="G749" s="65"/>
      <c r="H749" s="73" t="s">
        <v>22</v>
      </c>
      <c r="I749" s="34">
        <v>0</v>
      </c>
      <c r="J749" s="34">
        <v>0</v>
      </c>
      <c r="K749" s="34">
        <v>0</v>
      </c>
      <c r="L749" s="31">
        <v>0</v>
      </c>
      <c r="M749" s="31">
        <v>0</v>
      </c>
      <c r="N749" s="32">
        <v>0</v>
      </c>
      <c r="O749" s="32">
        <v>0</v>
      </c>
      <c r="P749" s="32">
        <v>0</v>
      </c>
    </row>
    <row r="750" spans="2:16" s="41" customFormat="1">
      <c r="C750" s="124"/>
      <c r="D750" s="86"/>
      <c r="E750" s="92"/>
      <c r="F750" s="90"/>
      <c r="G750" s="65"/>
      <c r="H750" s="73" t="s">
        <v>249</v>
      </c>
      <c r="I750" s="34">
        <v>0</v>
      </c>
      <c r="J750" s="34">
        <v>0</v>
      </c>
      <c r="K750" s="34">
        <v>0</v>
      </c>
      <c r="L750" s="31">
        <v>0</v>
      </c>
      <c r="M750" s="31">
        <v>0</v>
      </c>
      <c r="N750" s="32">
        <v>0</v>
      </c>
      <c r="O750" s="32">
        <v>0</v>
      </c>
      <c r="P750" s="32">
        <v>0</v>
      </c>
    </row>
    <row r="751" spans="2:16" s="40" customFormat="1" ht="17.25" customHeight="1">
      <c r="C751" s="124"/>
      <c r="D751" s="86"/>
      <c r="E751" s="92"/>
      <c r="F751" s="90"/>
      <c r="G751" s="65"/>
      <c r="H751" s="73" t="s">
        <v>23</v>
      </c>
      <c r="I751" s="34">
        <v>0</v>
      </c>
      <c r="J751" s="34">
        <v>0</v>
      </c>
      <c r="K751" s="34">
        <v>0</v>
      </c>
      <c r="L751" s="31">
        <v>0</v>
      </c>
      <c r="M751" s="31">
        <v>0</v>
      </c>
      <c r="N751" s="32">
        <v>0</v>
      </c>
      <c r="O751" s="32">
        <v>0</v>
      </c>
      <c r="P751" s="32">
        <v>0</v>
      </c>
    </row>
    <row r="752" spans="2:16" s="40" customFormat="1" ht="17.25" customHeight="1">
      <c r="C752" s="124"/>
      <c r="D752" s="86"/>
      <c r="E752" s="92"/>
      <c r="F752" s="90"/>
      <c r="G752" s="65"/>
      <c r="H752" s="73" t="s">
        <v>250</v>
      </c>
      <c r="I752" s="31">
        <v>0</v>
      </c>
      <c r="J752" s="33" t="s">
        <v>247</v>
      </c>
      <c r="K752" s="33" t="s">
        <v>247</v>
      </c>
      <c r="L752" s="33" t="s">
        <v>247</v>
      </c>
      <c r="M752" s="31">
        <v>0</v>
      </c>
      <c r="N752" s="31">
        <v>0</v>
      </c>
      <c r="O752" s="32" t="s">
        <v>247</v>
      </c>
      <c r="P752" s="32" t="s">
        <v>247</v>
      </c>
    </row>
    <row r="753" spans="3:16" s="41" customFormat="1">
      <c r="C753" s="125"/>
      <c r="D753" s="86"/>
      <c r="E753" s="92"/>
      <c r="F753" s="91"/>
      <c r="G753" s="66"/>
      <c r="H753" s="73" t="s">
        <v>252</v>
      </c>
      <c r="I753" s="31">
        <v>0</v>
      </c>
      <c r="J753" s="33" t="s">
        <v>247</v>
      </c>
      <c r="K753" s="33" t="s">
        <v>247</v>
      </c>
      <c r="L753" s="33" t="s">
        <v>247</v>
      </c>
      <c r="M753" s="31">
        <v>0</v>
      </c>
      <c r="N753" s="31">
        <v>0</v>
      </c>
      <c r="O753" s="32" t="s">
        <v>247</v>
      </c>
      <c r="P753" s="32" t="s">
        <v>247</v>
      </c>
    </row>
    <row r="754" spans="3:16" s="41" customFormat="1" ht="15.75" customHeight="1">
      <c r="C754" s="106" t="s">
        <v>399</v>
      </c>
      <c r="D754" s="86" t="s">
        <v>401</v>
      </c>
      <c r="E754" s="92" t="s">
        <v>306</v>
      </c>
      <c r="F754" s="92">
        <v>2018</v>
      </c>
      <c r="G754" s="92">
        <v>2018</v>
      </c>
      <c r="H754" s="73" t="s">
        <v>112</v>
      </c>
      <c r="I754" s="31">
        <f>I755+I757+I759+I760</f>
        <v>200</v>
      </c>
      <c r="J754" s="31">
        <f>J755+J757</f>
        <v>200</v>
      </c>
      <c r="K754" s="31">
        <f>K755+K757</f>
        <v>200</v>
      </c>
      <c r="L754" s="31">
        <f>L755+L757</f>
        <v>0</v>
      </c>
      <c r="M754" s="31">
        <f t="shared" ref="M754" si="238">M755+M757+M759+M760</f>
        <v>0</v>
      </c>
      <c r="N754" s="16">
        <f>M754/I754*100</f>
        <v>0</v>
      </c>
      <c r="O754" s="16">
        <f>L754/J754*100</f>
        <v>0</v>
      </c>
      <c r="P754" s="16">
        <f>L754/K754*100</f>
        <v>0</v>
      </c>
    </row>
    <row r="755" spans="3:16" s="41" customFormat="1" ht="15" customHeight="1">
      <c r="C755" s="106"/>
      <c r="D755" s="86"/>
      <c r="E755" s="92"/>
      <c r="F755" s="92"/>
      <c r="G755" s="92"/>
      <c r="H755" s="73" t="s">
        <v>113</v>
      </c>
      <c r="I755" s="33">
        <v>200</v>
      </c>
      <c r="J755" s="33">
        <v>200</v>
      </c>
      <c r="K755" s="33">
        <v>200</v>
      </c>
      <c r="L755" s="31">
        <v>0</v>
      </c>
      <c r="M755" s="31">
        <v>0</v>
      </c>
      <c r="N755" s="32">
        <f>L755/I755*100</f>
        <v>0</v>
      </c>
      <c r="O755" s="32">
        <f>L755/J755*100</f>
        <v>0</v>
      </c>
      <c r="P755" s="32">
        <f>L755/K755*100</f>
        <v>0</v>
      </c>
    </row>
    <row r="756" spans="3:16" s="41" customFormat="1" ht="30">
      <c r="C756" s="106"/>
      <c r="D756" s="86"/>
      <c r="E756" s="92"/>
      <c r="F756" s="92"/>
      <c r="G756" s="92"/>
      <c r="H756" s="73" t="s">
        <v>22</v>
      </c>
      <c r="I756" s="34">
        <v>0</v>
      </c>
      <c r="J756" s="34">
        <v>0</v>
      </c>
      <c r="K756" s="34">
        <v>0</v>
      </c>
      <c r="L756" s="31">
        <v>0</v>
      </c>
      <c r="M756" s="31">
        <v>0</v>
      </c>
      <c r="N756" s="32">
        <v>0</v>
      </c>
      <c r="O756" s="32">
        <v>0</v>
      </c>
      <c r="P756" s="32">
        <v>0</v>
      </c>
    </row>
    <row r="757" spans="3:16" s="41" customFormat="1">
      <c r="C757" s="106"/>
      <c r="D757" s="86"/>
      <c r="E757" s="92"/>
      <c r="F757" s="92"/>
      <c r="G757" s="92"/>
      <c r="H757" s="73" t="s">
        <v>249</v>
      </c>
      <c r="I757" s="34">
        <v>0</v>
      </c>
      <c r="J757" s="34">
        <v>0</v>
      </c>
      <c r="K757" s="34">
        <v>0</v>
      </c>
      <c r="L757" s="31">
        <v>0</v>
      </c>
      <c r="M757" s="31">
        <v>0</v>
      </c>
      <c r="N757" s="32">
        <v>0</v>
      </c>
      <c r="O757" s="32">
        <v>0</v>
      </c>
      <c r="P757" s="32">
        <v>0</v>
      </c>
    </row>
    <row r="758" spans="3:16" s="40" customFormat="1" ht="17.25" customHeight="1">
      <c r="C758" s="106"/>
      <c r="D758" s="86"/>
      <c r="E758" s="92"/>
      <c r="F758" s="92"/>
      <c r="G758" s="92"/>
      <c r="H758" s="73" t="s">
        <v>23</v>
      </c>
      <c r="I758" s="34">
        <v>0</v>
      </c>
      <c r="J758" s="34">
        <v>0</v>
      </c>
      <c r="K758" s="34">
        <v>0</v>
      </c>
      <c r="L758" s="31">
        <v>0</v>
      </c>
      <c r="M758" s="31">
        <v>0</v>
      </c>
      <c r="N758" s="32">
        <v>0</v>
      </c>
      <c r="O758" s="32">
        <v>0</v>
      </c>
      <c r="P758" s="32">
        <v>0</v>
      </c>
    </row>
    <row r="759" spans="3:16" s="40" customFormat="1" ht="17.25" customHeight="1">
      <c r="C759" s="106"/>
      <c r="D759" s="86"/>
      <c r="E759" s="92"/>
      <c r="F759" s="92"/>
      <c r="G759" s="92"/>
      <c r="H759" s="73" t="s">
        <v>250</v>
      </c>
      <c r="I759" s="31">
        <v>0</v>
      </c>
      <c r="J759" s="33" t="s">
        <v>247</v>
      </c>
      <c r="K759" s="33" t="s">
        <v>247</v>
      </c>
      <c r="L759" s="33" t="s">
        <v>247</v>
      </c>
      <c r="M759" s="31">
        <v>0</v>
      </c>
      <c r="N759" s="31">
        <v>0</v>
      </c>
      <c r="O759" s="32" t="s">
        <v>247</v>
      </c>
      <c r="P759" s="32" t="s">
        <v>247</v>
      </c>
    </row>
    <row r="760" spans="3:16" s="41" customFormat="1" ht="15.75" customHeight="1">
      <c r="C760" s="106"/>
      <c r="D760" s="86"/>
      <c r="E760" s="92"/>
      <c r="F760" s="92"/>
      <c r="G760" s="92"/>
      <c r="H760" s="73" t="s">
        <v>252</v>
      </c>
      <c r="I760" s="31">
        <v>0</v>
      </c>
      <c r="J760" s="33" t="s">
        <v>247</v>
      </c>
      <c r="K760" s="33" t="s">
        <v>247</v>
      </c>
      <c r="L760" s="33" t="s">
        <v>247</v>
      </c>
      <c r="M760" s="31">
        <v>0</v>
      </c>
      <c r="N760" s="31">
        <v>0</v>
      </c>
      <c r="O760" s="32" t="s">
        <v>247</v>
      </c>
      <c r="P760" s="32" t="s">
        <v>247</v>
      </c>
    </row>
    <row r="761" spans="3:16" s="41" customFormat="1" ht="15.75" customHeight="1">
      <c r="C761" s="106" t="s">
        <v>400</v>
      </c>
      <c r="D761" s="86" t="s">
        <v>692</v>
      </c>
      <c r="E761" s="87" t="s">
        <v>159</v>
      </c>
      <c r="F761" s="92">
        <v>2018</v>
      </c>
      <c r="G761" s="92">
        <v>2020</v>
      </c>
      <c r="H761" s="73" t="s">
        <v>112</v>
      </c>
      <c r="I761" s="31">
        <f>I762+I764+I766+I767</f>
        <v>300</v>
      </c>
      <c r="J761" s="31">
        <f>J762+J764</f>
        <v>300</v>
      </c>
      <c r="K761" s="31">
        <f>K762+K764</f>
        <v>150</v>
      </c>
      <c r="L761" s="31">
        <f>L762+L764</f>
        <v>0</v>
      </c>
      <c r="M761" s="31">
        <f t="shared" ref="M761" si="239">M762+M764+M766+M767</f>
        <v>0</v>
      </c>
      <c r="N761" s="16">
        <f>M761/I761*100</f>
        <v>0</v>
      </c>
      <c r="O761" s="16">
        <f>L761/J761*100</f>
        <v>0</v>
      </c>
      <c r="P761" s="16">
        <f>L761/K761*100</f>
        <v>0</v>
      </c>
    </row>
    <row r="762" spans="3:16" s="41" customFormat="1" ht="15" customHeight="1">
      <c r="C762" s="106"/>
      <c r="D762" s="86"/>
      <c r="E762" s="90"/>
      <c r="F762" s="92"/>
      <c r="G762" s="92"/>
      <c r="H762" s="73" t="s">
        <v>113</v>
      </c>
      <c r="I762" s="33">
        <v>300</v>
      </c>
      <c r="J762" s="33">
        <v>300</v>
      </c>
      <c r="K762" s="33">
        <v>150</v>
      </c>
      <c r="L762" s="31">
        <v>0</v>
      </c>
      <c r="M762" s="31">
        <v>0</v>
      </c>
      <c r="N762" s="32">
        <f>L762/I762*100</f>
        <v>0</v>
      </c>
      <c r="O762" s="32">
        <f>L762/J762*100</f>
        <v>0</v>
      </c>
      <c r="P762" s="32">
        <f>L762/K762*100</f>
        <v>0</v>
      </c>
    </row>
    <row r="763" spans="3:16" s="41" customFormat="1" ht="30">
      <c r="C763" s="106"/>
      <c r="D763" s="86"/>
      <c r="E763" s="90"/>
      <c r="F763" s="92"/>
      <c r="G763" s="92"/>
      <c r="H763" s="73" t="s">
        <v>22</v>
      </c>
      <c r="I763" s="34">
        <v>0</v>
      </c>
      <c r="J763" s="34">
        <v>0</v>
      </c>
      <c r="K763" s="34">
        <v>0</v>
      </c>
      <c r="L763" s="31">
        <v>0</v>
      </c>
      <c r="M763" s="31">
        <v>0</v>
      </c>
      <c r="N763" s="32">
        <v>0</v>
      </c>
      <c r="O763" s="32">
        <v>0</v>
      </c>
      <c r="P763" s="32">
        <v>0</v>
      </c>
    </row>
    <row r="764" spans="3:16" s="41" customFormat="1" ht="17.25" customHeight="1">
      <c r="C764" s="106"/>
      <c r="D764" s="86"/>
      <c r="E764" s="90"/>
      <c r="F764" s="92"/>
      <c r="G764" s="92"/>
      <c r="H764" s="73" t="s">
        <v>249</v>
      </c>
      <c r="I764" s="34">
        <v>0</v>
      </c>
      <c r="J764" s="34">
        <v>0</v>
      </c>
      <c r="K764" s="34">
        <v>0</v>
      </c>
      <c r="L764" s="31">
        <v>0</v>
      </c>
      <c r="M764" s="31">
        <v>0</v>
      </c>
      <c r="N764" s="32">
        <v>0</v>
      </c>
      <c r="O764" s="32">
        <v>0</v>
      </c>
      <c r="P764" s="32">
        <v>0</v>
      </c>
    </row>
    <row r="765" spans="3:16" s="41" customFormat="1" ht="33" customHeight="1">
      <c r="C765" s="106"/>
      <c r="D765" s="86"/>
      <c r="E765" s="90"/>
      <c r="F765" s="92"/>
      <c r="G765" s="92"/>
      <c r="H765" s="73" t="s">
        <v>23</v>
      </c>
      <c r="I765" s="34">
        <v>0</v>
      </c>
      <c r="J765" s="34">
        <v>0</v>
      </c>
      <c r="K765" s="34">
        <v>0</v>
      </c>
      <c r="L765" s="31">
        <v>0</v>
      </c>
      <c r="M765" s="31">
        <v>0</v>
      </c>
      <c r="N765" s="32">
        <v>0</v>
      </c>
      <c r="O765" s="32">
        <v>0</v>
      </c>
      <c r="P765" s="32">
        <v>0</v>
      </c>
    </row>
    <row r="766" spans="3:16" s="41" customFormat="1" ht="17.25" customHeight="1">
      <c r="C766" s="106"/>
      <c r="D766" s="86"/>
      <c r="E766" s="90"/>
      <c r="F766" s="92"/>
      <c r="G766" s="92"/>
      <c r="H766" s="73" t="s">
        <v>250</v>
      </c>
      <c r="I766" s="31">
        <v>0</v>
      </c>
      <c r="J766" s="33" t="s">
        <v>247</v>
      </c>
      <c r="K766" s="33" t="s">
        <v>247</v>
      </c>
      <c r="L766" s="33" t="s">
        <v>247</v>
      </c>
      <c r="M766" s="31">
        <v>0</v>
      </c>
      <c r="N766" s="31">
        <v>0</v>
      </c>
      <c r="O766" s="32" t="s">
        <v>247</v>
      </c>
      <c r="P766" s="32" t="s">
        <v>247</v>
      </c>
    </row>
    <row r="767" spans="3:16" s="41" customFormat="1" ht="19.5" customHeight="1">
      <c r="C767" s="106"/>
      <c r="D767" s="86"/>
      <c r="E767" s="91"/>
      <c r="F767" s="92"/>
      <c r="G767" s="92"/>
      <c r="H767" s="73" t="s">
        <v>252</v>
      </c>
      <c r="I767" s="31">
        <v>0</v>
      </c>
      <c r="J767" s="33" t="s">
        <v>247</v>
      </c>
      <c r="K767" s="33" t="s">
        <v>247</v>
      </c>
      <c r="L767" s="33" t="s">
        <v>247</v>
      </c>
      <c r="M767" s="31">
        <v>0</v>
      </c>
      <c r="N767" s="31">
        <v>0</v>
      </c>
      <c r="O767" s="32" t="s">
        <v>247</v>
      </c>
      <c r="P767" s="32" t="s">
        <v>247</v>
      </c>
    </row>
    <row r="768" spans="3:16" s="41" customFormat="1" ht="15.75" customHeight="1">
      <c r="C768" s="106" t="s">
        <v>400</v>
      </c>
      <c r="D768" s="86" t="s">
        <v>691</v>
      </c>
      <c r="E768" s="87" t="s">
        <v>158</v>
      </c>
      <c r="F768" s="92">
        <v>2018</v>
      </c>
      <c r="G768" s="92">
        <v>2020</v>
      </c>
      <c r="H768" s="73" t="s">
        <v>112</v>
      </c>
      <c r="I768" s="31">
        <f>I769+I771+I773+I774</f>
        <v>100</v>
      </c>
      <c r="J768" s="31">
        <f>J769+J771</f>
        <v>100</v>
      </c>
      <c r="K768" s="31">
        <f>K769+K771</f>
        <v>50</v>
      </c>
      <c r="L768" s="31">
        <f>L769+L771</f>
        <v>50</v>
      </c>
      <c r="M768" s="31">
        <f t="shared" ref="M768" si="240">M769+M771+M773+M774</f>
        <v>50</v>
      </c>
      <c r="N768" s="16">
        <f>M768/I768*100</f>
        <v>50</v>
      </c>
      <c r="O768" s="16">
        <f>L768/J768*100</f>
        <v>50</v>
      </c>
      <c r="P768" s="16">
        <f>L768/K768*100</f>
        <v>100</v>
      </c>
    </row>
    <row r="769" spans="3:16" s="41" customFormat="1" ht="15" customHeight="1">
      <c r="C769" s="106"/>
      <c r="D769" s="86"/>
      <c r="E769" s="90"/>
      <c r="F769" s="92"/>
      <c r="G769" s="92"/>
      <c r="H769" s="73" t="s">
        <v>113</v>
      </c>
      <c r="I769" s="33">
        <v>100</v>
      </c>
      <c r="J769" s="33">
        <v>100</v>
      </c>
      <c r="K769" s="33">
        <v>50</v>
      </c>
      <c r="L769" s="31">
        <v>50</v>
      </c>
      <c r="M769" s="31">
        <v>50</v>
      </c>
      <c r="N769" s="32">
        <f>L769/I769*100</f>
        <v>50</v>
      </c>
      <c r="O769" s="32">
        <f>L769/J769*100</f>
        <v>50</v>
      </c>
      <c r="P769" s="32">
        <f>L769/K769*100</f>
        <v>100</v>
      </c>
    </row>
    <row r="770" spans="3:16" s="41" customFormat="1" ht="30">
      <c r="C770" s="106"/>
      <c r="D770" s="86"/>
      <c r="E770" s="90"/>
      <c r="F770" s="92"/>
      <c r="G770" s="92"/>
      <c r="H770" s="73" t="s">
        <v>22</v>
      </c>
      <c r="I770" s="34">
        <v>0</v>
      </c>
      <c r="J770" s="34">
        <v>0</v>
      </c>
      <c r="K770" s="34">
        <v>0</v>
      </c>
      <c r="L770" s="31">
        <v>0</v>
      </c>
      <c r="M770" s="31">
        <v>0</v>
      </c>
      <c r="N770" s="32">
        <v>0</v>
      </c>
      <c r="O770" s="32">
        <v>0</v>
      </c>
      <c r="P770" s="32">
        <v>0</v>
      </c>
    </row>
    <row r="771" spans="3:16" s="41" customFormat="1" ht="17.25" customHeight="1">
      <c r="C771" s="106"/>
      <c r="D771" s="86"/>
      <c r="E771" s="90"/>
      <c r="F771" s="92"/>
      <c r="G771" s="92"/>
      <c r="H771" s="73" t="s">
        <v>249</v>
      </c>
      <c r="I771" s="34">
        <v>0</v>
      </c>
      <c r="J771" s="34">
        <v>0</v>
      </c>
      <c r="K771" s="34">
        <v>0</v>
      </c>
      <c r="L771" s="31">
        <v>0</v>
      </c>
      <c r="M771" s="31">
        <v>0</v>
      </c>
      <c r="N771" s="32">
        <v>0</v>
      </c>
      <c r="O771" s="32">
        <v>0</v>
      </c>
      <c r="P771" s="32">
        <v>0</v>
      </c>
    </row>
    <row r="772" spans="3:16" s="41" customFormat="1" ht="33" customHeight="1">
      <c r="C772" s="106"/>
      <c r="D772" s="86"/>
      <c r="E772" s="90"/>
      <c r="F772" s="92"/>
      <c r="G772" s="92"/>
      <c r="H772" s="73" t="s">
        <v>23</v>
      </c>
      <c r="I772" s="34">
        <v>0</v>
      </c>
      <c r="J772" s="34">
        <v>0</v>
      </c>
      <c r="K772" s="34">
        <v>0</v>
      </c>
      <c r="L772" s="31">
        <v>0</v>
      </c>
      <c r="M772" s="31">
        <v>0</v>
      </c>
      <c r="N772" s="32">
        <v>0</v>
      </c>
      <c r="O772" s="32">
        <v>0</v>
      </c>
      <c r="P772" s="32">
        <v>0</v>
      </c>
    </row>
    <row r="773" spans="3:16" s="41" customFormat="1" ht="17.25" customHeight="1">
      <c r="C773" s="106"/>
      <c r="D773" s="86"/>
      <c r="E773" s="90"/>
      <c r="F773" s="92"/>
      <c r="G773" s="92"/>
      <c r="H773" s="73" t="s">
        <v>250</v>
      </c>
      <c r="I773" s="31">
        <v>0</v>
      </c>
      <c r="J773" s="33" t="s">
        <v>247</v>
      </c>
      <c r="K773" s="33" t="s">
        <v>247</v>
      </c>
      <c r="L773" s="33" t="s">
        <v>247</v>
      </c>
      <c r="M773" s="31">
        <v>0</v>
      </c>
      <c r="N773" s="31">
        <v>0</v>
      </c>
      <c r="O773" s="32" t="s">
        <v>247</v>
      </c>
      <c r="P773" s="32" t="s">
        <v>247</v>
      </c>
    </row>
    <row r="774" spans="3:16" s="41" customFormat="1" ht="19.5" customHeight="1">
      <c r="C774" s="106"/>
      <c r="D774" s="86"/>
      <c r="E774" s="91"/>
      <c r="F774" s="92"/>
      <c r="G774" s="92"/>
      <c r="H774" s="73" t="s">
        <v>252</v>
      </c>
      <c r="I774" s="31">
        <v>0</v>
      </c>
      <c r="J774" s="33" t="s">
        <v>247</v>
      </c>
      <c r="K774" s="33" t="s">
        <v>247</v>
      </c>
      <c r="L774" s="33" t="s">
        <v>247</v>
      </c>
      <c r="M774" s="31">
        <v>0</v>
      </c>
      <c r="N774" s="31">
        <v>0</v>
      </c>
      <c r="O774" s="32" t="s">
        <v>247</v>
      </c>
      <c r="P774" s="32" t="s">
        <v>247</v>
      </c>
    </row>
    <row r="775" spans="3:16" s="41" customFormat="1" ht="15.75" customHeight="1">
      <c r="C775" s="106" t="s">
        <v>400</v>
      </c>
      <c r="D775" s="86" t="s">
        <v>693</v>
      </c>
      <c r="E775" s="87" t="s">
        <v>158</v>
      </c>
      <c r="F775" s="92">
        <v>2018</v>
      </c>
      <c r="G775" s="92">
        <v>2020</v>
      </c>
      <c r="H775" s="73" t="s">
        <v>112</v>
      </c>
      <c r="I775" s="31">
        <f>I776+I778+I780+I781</f>
        <v>355</v>
      </c>
      <c r="J775" s="31">
        <f>J776+J778</f>
        <v>355</v>
      </c>
      <c r="K775" s="31">
        <f>K776+K778</f>
        <v>209.5</v>
      </c>
      <c r="L775" s="31">
        <f>L776+L778</f>
        <v>209.5</v>
      </c>
      <c r="M775" s="31">
        <f t="shared" ref="M775" si="241">M776+M778+M780+M781</f>
        <v>209.5</v>
      </c>
      <c r="N775" s="16">
        <f>M775/I775*100</f>
        <v>59.014084507042256</v>
      </c>
      <c r="O775" s="16">
        <f>L775/J775*100</f>
        <v>59.014084507042256</v>
      </c>
      <c r="P775" s="16">
        <f>L775/K775*100</f>
        <v>100</v>
      </c>
    </row>
    <row r="776" spans="3:16" s="41" customFormat="1" ht="15" customHeight="1">
      <c r="C776" s="106"/>
      <c r="D776" s="86"/>
      <c r="E776" s="90"/>
      <c r="F776" s="92"/>
      <c r="G776" s="92"/>
      <c r="H776" s="73" t="s">
        <v>113</v>
      </c>
      <c r="I776" s="33">
        <v>355</v>
      </c>
      <c r="J776" s="33">
        <v>355</v>
      </c>
      <c r="K776" s="33">
        <v>209.5</v>
      </c>
      <c r="L776" s="31">
        <v>209.5</v>
      </c>
      <c r="M776" s="31">
        <v>209.5</v>
      </c>
      <c r="N776" s="32">
        <f>L776/I776*100</f>
        <v>59.014084507042256</v>
      </c>
      <c r="O776" s="32">
        <f>L776/J776*100</f>
        <v>59.014084507042256</v>
      </c>
      <c r="P776" s="32">
        <f>L776/K776*100</f>
        <v>100</v>
      </c>
    </row>
    <row r="777" spans="3:16" s="41" customFormat="1" ht="30">
      <c r="C777" s="106"/>
      <c r="D777" s="86"/>
      <c r="E777" s="90"/>
      <c r="F777" s="92"/>
      <c r="G777" s="92"/>
      <c r="H777" s="73" t="s">
        <v>22</v>
      </c>
      <c r="I777" s="34">
        <v>0</v>
      </c>
      <c r="J777" s="34">
        <v>0</v>
      </c>
      <c r="K777" s="34">
        <v>0</v>
      </c>
      <c r="L777" s="31">
        <v>0</v>
      </c>
      <c r="M777" s="31">
        <v>0</v>
      </c>
      <c r="N777" s="32">
        <v>0</v>
      </c>
      <c r="O777" s="32">
        <v>0</v>
      </c>
      <c r="P777" s="32">
        <v>0</v>
      </c>
    </row>
    <row r="778" spans="3:16" s="41" customFormat="1" ht="17.25" customHeight="1">
      <c r="C778" s="106"/>
      <c r="D778" s="86"/>
      <c r="E778" s="90"/>
      <c r="F778" s="92"/>
      <c r="G778" s="92"/>
      <c r="H778" s="73" t="s">
        <v>249</v>
      </c>
      <c r="I778" s="34">
        <v>0</v>
      </c>
      <c r="J778" s="34">
        <v>0</v>
      </c>
      <c r="K778" s="34">
        <v>0</v>
      </c>
      <c r="L778" s="31">
        <v>0</v>
      </c>
      <c r="M778" s="31">
        <v>0</v>
      </c>
      <c r="N778" s="32">
        <v>0</v>
      </c>
      <c r="O778" s="32">
        <v>0</v>
      </c>
      <c r="P778" s="32">
        <v>0</v>
      </c>
    </row>
    <row r="779" spans="3:16" s="41" customFormat="1" ht="33" customHeight="1">
      <c r="C779" s="106"/>
      <c r="D779" s="86"/>
      <c r="E779" s="90"/>
      <c r="F779" s="92"/>
      <c r="G779" s="92"/>
      <c r="H779" s="73" t="s">
        <v>23</v>
      </c>
      <c r="I779" s="34">
        <v>0</v>
      </c>
      <c r="J779" s="34">
        <v>0</v>
      </c>
      <c r="K779" s="34">
        <v>0</v>
      </c>
      <c r="L779" s="31">
        <v>0</v>
      </c>
      <c r="M779" s="31">
        <v>0</v>
      </c>
      <c r="N779" s="32">
        <v>0</v>
      </c>
      <c r="O779" s="32">
        <v>0</v>
      </c>
      <c r="P779" s="32">
        <v>0</v>
      </c>
    </row>
    <row r="780" spans="3:16" s="41" customFormat="1" ht="17.25" customHeight="1">
      <c r="C780" s="106"/>
      <c r="D780" s="86"/>
      <c r="E780" s="90"/>
      <c r="F780" s="92"/>
      <c r="G780" s="92"/>
      <c r="H780" s="73" t="s">
        <v>250</v>
      </c>
      <c r="I780" s="31">
        <v>0</v>
      </c>
      <c r="J780" s="33" t="s">
        <v>247</v>
      </c>
      <c r="K780" s="33" t="s">
        <v>247</v>
      </c>
      <c r="L780" s="33" t="s">
        <v>247</v>
      </c>
      <c r="M780" s="31">
        <v>0</v>
      </c>
      <c r="N780" s="31">
        <v>0</v>
      </c>
      <c r="O780" s="32" t="s">
        <v>247</v>
      </c>
      <c r="P780" s="32" t="s">
        <v>247</v>
      </c>
    </row>
    <row r="781" spans="3:16" s="41" customFormat="1" ht="19.5" customHeight="1">
      <c r="C781" s="106"/>
      <c r="D781" s="86"/>
      <c r="E781" s="91"/>
      <c r="F781" s="92"/>
      <c r="G781" s="92"/>
      <c r="H781" s="73" t="s">
        <v>252</v>
      </c>
      <c r="I781" s="31">
        <v>0</v>
      </c>
      <c r="J781" s="33" t="s">
        <v>247</v>
      </c>
      <c r="K781" s="33" t="s">
        <v>247</v>
      </c>
      <c r="L781" s="33" t="s">
        <v>247</v>
      </c>
      <c r="M781" s="31">
        <v>0</v>
      </c>
      <c r="N781" s="31">
        <v>0</v>
      </c>
      <c r="O781" s="32" t="s">
        <v>247</v>
      </c>
      <c r="P781" s="32" t="s">
        <v>247</v>
      </c>
    </row>
    <row r="782" spans="3:16" s="41" customFormat="1" ht="15" customHeight="1">
      <c r="C782" s="113" t="s">
        <v>402</v>
      </c>
      <c r="D782" s="211" t="s">
        <v>156</v>
      </c>
      <c r="E782" s="178" t="s">
        <v>36</v>
      </c>
      <c r="F782" s="178" t="s">
        <v>403</v>
      </c>
      <c r="G782" s="178" t="s">
        <v>404</v>
      </c>
      <c r="H782" s="73" t="s">
        <v>112</v>
      </c>
      <c r="I782" s="31">
        <f>I783+I785+I787+I788</f>
        <v>185</v>
      </c>
      <c r="J782" s="31">
        <f>J783+J785</f>
        <v>185</v>
      </c>
      <c r="K782" s="31">
        <f>K783+K785</f>
        <v>92.5</v>
      </c>
      <c r="L782" s="31">
        <f>L783+L785</f>
        <v>0</v>
      </c>
      <c r="M782" s="31">
        <f t="shared" ref="M782" si="242">M783+M785+M787+M788</f>
        <v>0</v>
      </c>
      <c r="N782" s="16">
        <f>M782/I782*100</f>
        <v>0</v>
      </c>
      <c r="O782" s="16">
        <f>L782/J782*100</f>
        <v>0</v>
      </c>
      <c r="P782" s="16">
        <f>L782/K782*100</f>
        <v>0</v>
      </c>
    </row>
    <row r="783" spans="3:16" s="41" customFormat="1" ht="13.5" customHeight="1">
      <c r="C783" s="113"/>
      <c r="D783" s="211"/>
      <c r="E783" s="178"/>
      <c r="F783" s="178"/>
      <c r="G783" s="178"/>
      <c r="H783" s="73" t="s">
        <v>113</v>
      </c>
      <c r="I783" s="33">
        <f>I790+I797+I804+I811</f>
        <v>185</v>
      </c>
      <c r="J783" s="33">
        <f t="shared" ref="J783:M783" si="243">J790+J797+J804+J811</f>
        <v>185</v>
      </c>
      <c r="K783" s="33">
        <f t="shared" si="243"/>
        <v>92.5</v>
      </c>
      <c r="L783" s="33">
        <f t="shared" si="243"/>
        <v>0</v>
      </c>
      <c r="M783" s="33">
        <f t="shared" si="243"/>
        <v>0</v>
      </c>
      <c r="N783" s="32">
        <f>L783/I783*100</f>
        <v>0</v>
      </c>
      <c r="O783" s="32">
        <f>L783/J783*100</f>
        <v>0</v>
      </c>
      <c r="P783" s="32">
        <f>L783/K783*100</f>
        <v>0</v>
      </c>
    </row>
    <row r="784" spans="3:16" s="41" customFormat="1" ht="30">
      <c r="C784" s="113"/>
      <c r="D784" s="211"/>
      <c r="E784" s="178"/>
      <c r="F784" s="178"/>
      <c r="G784" s="178"/>
      <c r="H784" s="73" t="s">
        <v>22</v>
      </c>
      <c r="I784" s="34">
        <v>0</v>
      </c>
      <c r="J784" s="34">
        <v>0</v>
      </c>
      <c r="K784" s="34">
        <v>0</v>
      </c>
      <c r="L784" s="31">
        <v>0</v>
      </c>
      <c r="M784" s="31">
        <v>0</v>
      </c>
      <c r="N784" s="32">
        <v>0</v>
      </c>
      <c r="O784" s="32">
        <v>0</v>
      </c>
      <c r="P784" s="32">
        <v>0</v>
      </c>
    </row>
    <row r="785" spans="3:16" s="41" customFormat="1" ht="22.5" customHeight="1">
      <c r="C785" s="113"/>
      <c r="D785" s="211"/>
      <c r="E785" s="178"/>
      <c r="F785" s="178"/>
      <c r="G785" s="178"/>
      <c r="H785" s="73" t="s">
        <v>249</v>
      </c>
      <c r="I785" s="34">
        <v>0</v>
      </c>
      <c r="J785" s="34">
        <v>0</v>
      </c>
      <c r="K785" s="34">
        <v>0</v>
      </c>
      <c r="L785" s="31">
        <v>0</v>
      </c>
      <c r="M785" s="31">
        <v>0</v>
      </c>
      <c r="N785" s="32">
        <v>0</v>
      </c>
      <c r="O785" s="32">
        <v>0</v>
      </c>
      <c r="P785" s="32">
        <v>0</v>
      </c>
    </row>
    <row r="786" spans="3:16" s="41" customFormat="1" ht="34.5" customHeight="1">
      <c r="C786" s="113"/>
      <c r="D786" s="211"/>
      <c r="E786" s="178"/>
      <c r="F786" s="178"/>
      <c r="G786" s="178"/>
      <c r="H786" s="73" t="s">
        <v>23</v>
      </c>
      <c r="I786" s="34">
        <v>0</v>
      </c>
      <c r="J786" s="34">
        <v>0</v>
      </c>
      <c r="K786" s="34">
        <v>0</v>
      </c>
      <c r="L786" s="31">
        <v>0</v>
      </c>
      <c r="M786" s="31">
        <v>0</v>
      </c>
      <c r="N786" s="32">
        <v>0</v>
      </c>
      <c r="O786" s="32">
        <v>0</v>
      </c>
      <c r="P786" s="32">
        <v>0</v>
      </c>
    </row>
    <row r="787" spans="3:16" s="41" customFormat="1">
      <c r="C787" s="113"/>
      <c r="D787" s="211"/>
      <c r="E787" s="178"/>
      <c r="F787" s="178"/>
      <c r="G787" s="178"/>
      <c r="H787" s="73" t="s">
        <v>250</v>
      </c>
      <c r="I787" s="31">
        <v>0</v>
      </c>
      <c r="J787" s="33" t="s">
        <v>247</v>
      </c>
      <c r="K787" s="33" t="s">
        <v>247</v>
      </c>
      <c r="L787" s="33" t="s">
        <v>247</v>
      </c>
      <c r="M787" s="31">
        <v>0</v>
      </c>
      <c r="N787" s="31">
        <v>0</v>
      </c>
      <c r="O787" s="32" t="s">
        <v>247</v>
      </c>
      <c r="P787" s="32" t="s">
        <v>247</v>
      </c>
    </row>
    <row r="788" spans="3:16" s="41" customFormat="1">
      <c r="C788" s="113"/>
      <c r="D788" s="211"/>
      <c r="E788" s="178"/>
      <c r="F788" s="178"/>
      <c r="G788" s="178"/>
      <c r="H788" s="73" t="s">
        <v>252</v>
      </c>
      <c r="I788" s="31">
        <v>0</v>
      </c>
      <c r="J788" s="33" t="s">
        <v>247</v>
      </c>
      <c r="K788" s="33" t="s">
        <v>247</v>
      </c>
      <c r="L788" s="33" t="s">
        <v>247</v>
      </c>
      <c r="M788" s="31">
        <v>0</v>
      </c>
      <c r="N788" s="31">
        <v>0</v>
      </c>
      <c r="O788" s="32" t="s">
        <v>247</v>
      </c>
      <c r="P788" s="32" t="s">
        <v>247</v>
      </c>
    </row>
    <row r="789" spans="3:16" s="41" customFormat="1" ht="15" customHeight="1">
      <c r="C789" s="113" t="s">
        <v>54</v>
      </c>
      <c r="D789" s="86" t="s">
        <v>405</v>
      </c>
      <c r="E789" s="115" t="s">
        <v>158</v>
      </c>
      <c r="F789" s="92" t="s">
        <v>335</v>
      </c>
      <c r="G789" s="115">
        <v>2020</v>
      </c>
      <c r="H789" s="73" t="s">
        <v>112</v>
      </c>
      <c r="I789" s="31">
        <f>I790+I792+I794+I795</f>
        <v>85</v>
      </c>
      <c r="J789" s="31">
        <f>J790+J792</f>
        <v>85</v>
      </c>
      <c r="K789" s="31">
        <f>K790+K792</f>
        <v>42.5</v>
      </c>
      <c r="L789" s="31">
        <f>L790+L792</f>
        <v>0</v>
      </c>
      <c r="M789" s="31">
        <f t="shared" ref="M789" si="244">M790+M792+M794+M795</f>
        <v>0</v>
      </c>
      <c r="N789" s="16">
        <f>M789/I789*100</f>
        <v>0</v>
      </c>
      <c r="O789" s="16">
        <f>L789/J789*100</f>
        <v>0</v>
      </c>
      <c r="P789" s="16">
        <f>L789/K789*100</f>
        <v>0</v>
      </c>
    </row>
    <row r="790" spans="3:16" s="41" customFormat="1" ht="15.75" customHeight="1">
      <c r="C790" s="113"/>
      <c r="D790" s="212"/>
      <c r="E790" s="115"/>
      <c r="F790" s="92"/>
      <c r="G790" s="115"/>
      <c r="H790" s="73" t="s">
        <v>113</v>
      </c>
      <c r="I790" s="33">
        <v>85</v>
      </c>
      <c r="J790" s="33">
        <v>85</v>
      </c>
      <c r="K790" s="33">
        <v>42.5</v>
      </c>
      <c r="L790" s="31">
        <v>0</v>
      </c>
      <c r="M790" s="31">
        <v>0</v>
      </c>
      <c r="N790" s="32">
        <f>L790/I790*100</f>
        <v>0</v>
      </c>
      <c r="O790" s="32">
        <f>L790/J790*100</f>
        <v>0</v>
      </c>
      <c r="P790" s="32">
        <f>L790/K790*100</f>
        <v>0</v>
      </c>
    </row>
    <row r="791" spans="3:16" s="41" customFormat="1" ht="30">
      <c r="C791" s="113"/>
      <c r="D791" s="212"/>
      <c r="E791" s="115"/>
      <c r="F791" s="92"/>
      <c r="G791" s="115"/>
      <c r="H791" s="73" t="s">
        <v>22</v>
      </c>
      <c r="I791" s="34">
        <v>0</v>
      </c>
      <c r="J791" s="34">
        <v>0</v>
      </c>
      <c r="K791" s="34">
        <v>0</v>
      </c>
      <c r="L791" s="31">
        <v>0</v>
      </c>
      <c r="M791" s="31">
        <v>0</v>
      </c>
      <c r="N791" s="32">
        <v>0</v>
      </c>
      <c r="O791" s="32">
        <v>0</v>
      </c>
      <c r="P791" s="32">
        <v>0</v>
      </c>
    </row>
    <row r="792" spans="3:16" s="42" customFormat="1">
      <c r="C792" s="113"/>
      <c r="D792" s="212"/>
      <c r="E792" s="115"/>
      <c r="F792" s="92"/>
      <c r="G792" s="115"/>
      <c r="H792" s="73" t="s">
        <v>249</v>
      </c>
      <c r="I792" s="34">
        <v>0</v>
      </c>
      <c r="J792" s="34">
        <v>0</v>
      </c>
      <c r="K792" s="34">
        <v>0</v>
      </c>
      <c r="L792" s="31">
        <v>0</v>
      </c>
      <c r="M792" s="31">
        <v>0</v>
      </c>
      <c r="N792" s="32">
        <v>0</v>
      </c>
      <c r="O792" s="32">
        <v>0</v>
      </c>
      <c r="P792" s="32">
        <v>0</v>
      </c>
    </row>
    <row r="793" spans="3:16" s="41" customFormat="1" ht="31.5" customHeight="1">
      <c r="C793" s="113"/>
      <c r="D793" s="212"/>
      <c r="E793" s="115"/>
      <c r="F793" s="92"/>
      <c r="G793" s="115"/>
      <c r="H793" s="73" t="s">
        <v>23</v>
      </c>
      <c r="I793" s="34">
        <v>0</v>
      </c>
      <c r="J793" s="34">
        <v>0</v>
      </c>
      <c r="K793" s="34">
        <v>0</v>
      </c>
      <c r="L793" s="31">
        <v>0</v>
      </c>
      <c r="M793" s="31">
        <v>0</v>
      </c>
      <c r="N793" s="32">
        <v>0</v>
      </c>
      <c r="O793" s="32">
        <v>0</v>
      </c>
      <c r="P793" s="32">
        <v>0</v>
      </c>
    </row>
    <row r="794" spans="3:16" s="41" customFormat="1" ht="19.5" customHeight="1">
      <c r="C794" s="113"/>
      <c r="D794" s="212"/>
      <c r="E794" s="115"/>
      <c r="F794" s="92"/>
      <c r="G794" s="115"/>
      <c r="H794" s="73" t="s">
        <v>250</v>
      </c>
      <c r="I794" s="31">
        <v>0</v>
      </c>
      <c r="J794" s="33" t="s">
        <v>247</v>
      </c>
      <c r="K794" s="33" t="s">
        <v>247</v>
      </c>
      <c r="L794" s="33" t="s">
        <v>247</v>
      </c>
      <c r="M794" s="31">
        <v>0</v>
      </c>
      <c r="N794" s="31">
        <v>0</v>
      </c>
      <c r="O794" s="32" t="s">
        <v>247</v>
      </c>
      <c r="P794" s="32" t="s">
        <v>247</v>
      </c>
    </row>
    <row r="795" spans="3:16" s="42" customFormat="1" ht="18" customHeight="1">
      <c r="C795" s="113"/>
      <c r="D795" s="212"/>
      <c r="E795" s="115"/>
      <c r="F795" s="92"/>
      <c r="G795" s="115"/>
      <c r="H795" s="73" t="s">
        <v>252</v>
      </c>
      <c r="I795" s="31">
        <v>0</v>
      </c>
      <c r="J795" s="33" t="s">
        <v>247</v>
      </c>
      <c r="K795" s="33" t="s">
        <v>247</v>
      </c>
      <c r="L795" s="33" t="s">
        <v>247</v>
      </c>
      <c r="M795" s="31">
        <v>0</v>
      </c>
      <c r="N795" s="31">
        <v>0</v>
      </c>
      <c r="O795" s="32" t="s">
        <v>247</v>
      </c>
      <c r="P795" s="32" t="s">
        <v>247</v>
      </c>
    </row>
    <row r="796" spans="3:16" s="41" customFormat="1" ht="15" customHeight="1">
      <c r="C796" s="106" t="s">
        <v>406</v>
      </c>
      <c r="D796" s="86" t="s">
        <v>598</v>
      </c>
      <c r="E796" s="92" t="s">
        <v>157</v>
      </c>
      <c r="F796" s="92" t="s">
        <v>333</v>
      </c>
      <c r="G796" s="115">
        <v>2020</v>
      </c>
      <c r="H796" s="73" t="s">
        <v>112</v>
      </c>
      <c r="I796" s="31">
        <f>I797+I799+I801+I802</f>
        <v>20</v>
      </c>
      <c r="J796" s="31">
        <f>J797+J799</f>
        <v>20</v>
      </c>
      <c r="K796" s="31">
        <f>K797+K799</f>
        <v>10</v>
      </c>
      <c r="L796" s="31">
        <f>L797+L799</f>
        <v>0</v>
      </c>
      <c r="M796" s="31">
        <f t="shared" ref="M796" si="245">M797+M799+M801+M802</f>
        <v>0</v>
      </c>
      <c r="N796" s="16">
        <f>M796/I796*100</f>
        <v>0</v>
      </c>
      <c r="O796" s="16">
        <f>L796/J796*100</f>
        <v>0</v>
      </c>
      <c r="P796" s="16">
        <f>L796/K796*100</f>
        <v>0</v>
      </c>
    </row>
    <row r="797" spans="3:16" s="41" customFormat="1" ht="16.5" customHeight="1">
      <c r="C797" s="106"/>
      <c r="D797" s="86"/>
      <c r="E797" s="92"/>
      <c r="F797" s="92"/>
      <c r="G797" s="115"/>
      <c r="H797" s="73" t="s">
        <v>113</v>
      </c>
      <c r="I797" s="33">
        <v>20</v>
      </c>
      <c r="J797" s="33">
        <v>20</v>
      </c>
      <c r="K797" s="33">
        <v>10</v>
      </c>
      <c r="L797" s="31">
        <v>0</v>
      </c>
      <c r="M797" s="31">
        <v>0</v>
      </c>
      <c r="N797" s="32">
        <f>L797/I797*100</f>
        <v>0</v>
      </c>
      <c r="O797" s="32">
        <f>L797/J797*100</f>
        <v>0</v>
      </c>
      <c r="P797" s="32">
        <f>L797/K797*100</f>
        <v>0</v>
      </c>
    </row>
    <row r="798" spans="3:16" s="41" customFormat="1" ht="18" customHeight="1">
      <c r="C798" s="106"/>
      <c r="D798" s="86"/>
      <c r="E798" s="92"/>
      <c r="F798" s="92"/>
      <c r="G798" s="115"/>
      <c r="H798" s="73" t="s">
        <v>22</v>
      </c>
      <c r="I798" s="34">
        <v>0</v>
      </c>
      <c r="J798" s="34">
        <v>0</v>
      </c>
      <c r="K798" s="34">
        <v>0</v>
      </c>
      <c r="L798" s="31">
        <v>0</v>
      </c>
      <c r="M798" s="31">
        <v>0</v>
      </c>
      <c r="N798" s="32">
        <v>0</v>
      </c>
      <c r="O798" s="32">
        <v>0</v>
      </c>
      <c r="P798" s="32">
        <v>0</v>
      </c>
    </row>
    <row r="799" spans="3:16" s="41" customFormat="1">
      <c r="C799" s="106"/>
      <c r="D799" s="86"/>
      <c r="E799" s="92"/>
      <c r="F799" s="92"/>
      <c r="G799" s="115"/>
      <c r="H799" s="73" t="s">
        <v>249</v>
      </c>
      <c r="I799" s="34">
        <v>0</v>
      </c>
      <c r="J799" s="34">
        <v>0</v>
      </c>
      <c r="K799" s="34">
        <v>0</v>
      </c>
      <c r="L799" s="31">
        <v>0</v>
      </c>
      <c r="M799" s="31">
        <v>0</v>
      </c>
      <c r="N799" s="32">
        <v>0</v>
      </c>
      <c r="O799" s="32">
        <v>0</v>
      </c>
      <c r="P799" s="32">
        <v>0</v>
      </c>
    </row>
    <row r="800" spans="3:16" s="41" customFormat="1" ht="28.5" customHeight="1">
      <c r="C800" s="106"/>
      <c r="D800" s="86"/>
      <c r="E800" s="92"/>
      <c r="F800" s="92"/>
      <c r="G800" s="115"/>
      <c r="H800" s="73" t="s">
        <v>23</v>
      </c>
      <c r="I800" s="34">
        <v>0</v>
      </c>
      <c r="J800" s="34">
        <v>0</v>
      </c>
      <c r="K800" s="34">
        <v>0</v>
      </c>
      <c r="L800" s="31">
        <v>0</v>
      </c>
      <c r="M800" s="31">
        <v>0</v>
      </c>
      <c r="N800" s="32">
        <v>0</v>
      </c>
      <c r="O800" s="32">
        <v>0</v>
      </c>
      <c r="P800" s="32">
        <v>0</v>
      </c>
    </row>
    <row r="801" spans="3:16" s="41" customFormat="1" ht="17.25" customHeight="1">
      <c r="C801" s="106"/>
      <c r="D801" s="86"/>
      <c r="E801" s="92"/>
      <c r="F801" s="92"/>
      <c r="G801" s="115"/>
      <c r="H801" s="73" t="s">
        <v>250</v>
      </c>
      <c r="I801" s="31">
        <v>0</v>
      </c>
      <c r="J801" s="33" t="s">
        <v>247</v>
      </c>
      <c r="K801" s="33" t="s">
        <v>247</v>
      </c>
      <c r="L801" s="33" t="s">
        <v>247</v>
      </c>
      <c r="M801" s="31">
        <v>0</v>
      </c>
      <c r="N801" s="31">
        <v>0</v>
      </c>
      <c r="O801" s="32" t="s">
        <v>247</v>
      </c>
      <c r="P801" s="32" t="s">
        <v>247</v>
      </c>
    </row>
    <row r="802" spans="3:16" s="41" customFormat="1" ht="16.5" customHeight="1">
      <c r="C802" s="106"/>
      <c r="D802" s="86"/>
      <c r="E802" s="92"/>
      <c r="F802" s="92"/>
      <c r="G802" s="115"/>
      <c r="H802" s="73" t="s">
        <v>252</v>
      </c>
      <c r="I802" s="31">
        <v>0</v>
      </c>
      <c r="J802" s="33" t="s">
        <v>247</v>
      </c>
      <c r="K802" s="33" t="s">
        <v>247</v>
      </c>
      <c r="L802" s="33" t="s">
        <v>247</v>
      </c>
      <c r="M802" s="31">
        <v>0</v>
      </c>
      <c r="N802" s="31">
        <v>0</v>
      </c>
      <c r="O802" s="32" t="s">
        <v>247</v>
      </c>
      <c r="P802" s="32" t="s">
        <v>247</v>
      </c>
    </row>
    <row r="803" spans="3:16" s="41" customFormat="1" ht="18.75" customHeight="1">
      <c r="C803" s="106" t="s">
        <v>407</v>
      </c>
      <c r="D803" s="86" t="s">
        <v>600</v>
      </c>
      <c r="E803" s="92" t="s">
        <v>408</v>
      </c>
      <c r="F803" s="92" t="s">
        <v>333</v>
      </c>
      <c r="G803" s="92" t="s">
        <v>332</v>
      </c>
      <c r="H803" s="73" t="s">
        <v>112</v>
      </c>
      <c r="I803" s="31">
        <f>I804+I806+I808+I809</f>
        <v>40</v>
      </c>
      <c r="J803" s="31">
        <f>J804+J806</f>
        <v>40</v>
      </c>
      <c r="K803" s="31">
        <f>K804+K806</f>
        <v>20</v>
      </c>
      <c r="L803" s="31">
        <f>L804+L806</f>
        <v>0</v>
      </c>
      <c r="M803" s="31">
        <f t="shared" ref="M803" si="246">M804+M806+M808+M809</f>
        <v>0</v>
      </c>
      <c r="N803" s="16">
        <f>M803/I803*100</f>
        <v>0</v>
      </c>
      <c r="O803" s="16">
        <f>L803/J803*100</f>
        <v>0</v>
      </c>
      <c r="P803" s="16">
        <f>L803/K803*100</f>
        <v>0</v>
      </c>
    </row>
    <row r="804" spans="3:16" s="41" customFormat="1" ht="16.5" customHeight="1">
      <c r="C804" s="106"/>
      <c r="D804" s="86"/>
      <c r="E804" s="92"/>
      <c r="F804" s="92"/>
      <c r="G804" s="92"/>
      <c r="H804" s="73" t="s">
        <v>113</v>
      </c>
      <c r="I804" s="33">
        <v>40</v>
      </c>
      <c r="J804" s="33">
        <v>40</v>
      </c>
      <c r="K804" s="33">
        <v>20</v>
      </c>
      <c r="L804" s="31">
        <v>0</v>
      </c>
      <c r="M804" s="31">
        <v>0</v>
      </c>
      <c r="N804" s="32">
        <f>L804/I804*100</f>
        <v>0</v>
      </c>
      <c r="O804" s="32">
        <f>L804/J804*100</f>
        <v>0</v>
      </c>
      <c r="P804" s="32">
        <f>L804/K804*100</f>
        <v>0</v>
      </c>
    </row>
    <row r="805" spans="3:16" s="41" customFormat="1" ht="18" customHeight="1">
      <c r="C805" s="106"/>
      <c r="D805" s="86"/>
      <c r="E805" s="92"/>
      <c r="F805" s="92"/>
      <c r="G805" s="92"/>
      <c r="H805" s="73" t="s">
        <v>22</v>
      </c>
      <c r="I805" s="34">
        <v>0</v>
      </c>
      <c r="J805" s="34">
        <v>0</v>
      </c>
      <c r="K805" s="34">
        <v>0</v>
      </c>
      <c r="L805" s="31">
        <v>0</v>
      </c>
      <c r="M805" s="31">
        <v>0</v>
      </c>
      <c r="N805" s="32">
        <v>0</v>
      </c>
      <c r="O805" s="32">
        <v>0</v>
      </c>
      <c r="P805" s="32">
        <v>0</v>
      </c>
    </row>
    <row r="806" spans="3:16" s="41" customFormat="1">
      <c r="C806" s="106"/>
      <c r="D806" s="86"/>
      <c r="E806" s="92"/>
      <c r="F806" s="92"/>
      <c r="G806" s="92"/>
      <c r="H806" s="73" t="s">
        <v>249</v>
      </c>
      <c r="I806" s="34">
        <v>0</v>
      </c>
      <c r="J806" s="34">
        <v>0</v>
      </c>
      <c r="K806" s="34">
        <v>0</v>
      </c>
      <c r="L806" s="31">
        <v>0</v>
      </c>
      <c r="M806" s="31">
        <v>0</v>
      </c>
      <c r="N806" s="32">
        <v>0</v>
      </c>
      <c r="O806" s="32">
        <v>0</v>
      </c>
      <c r="P806" s="32">
        <v>0</v>
      </c>
    </row>
    <row r="807" spans="3:16" s="41" customFormat="1" ht="28.5" customHeight="1">
      <c r="C807" s="106"/>
      <c r="D807" s="86"/>
      <c r="E807" s="92"/>
      <c r="F807" s="92"/>
      <c r="G807" s="92"/>
      <c r="H807" s="73" t="s">
        <v>23</v>
      </c>
      <c r="I807" s="34">
        <v>0</v>
      </c>
      <c r="J807" s="34">
        <v>0</v>
      </c>
      <c r="K807" s="34">
        <v>0</v>
      </c>
      <c r="L807" s="31">
        <v>0</v>
      </c>
      <c r="M807" s="31">
        <v>0</v>
      </c>
      <c r="N807" s="32">
        <v>0</v>
      </c>
      <c r="O807" s="32">
        <v>0</v>
      </c>
      <c r="P807" s="32">
        <v>0</v>
      </c>
    </row>
    <row r="808" spans="3:16" s="41" customFormat="1" ht="19.5" customHeight="1">
      <c r="C808" s="106"/>
      <c r="D808" s="86"/>
      <c r="E808" s="92"/>
      <c r="F808" s="92"/>
      <c r="G808" s="92"/>
      <c r="H808" s="73" t="s">
        <v>250</v>
      </c>
      <c r="I808" s="31">
        <v>0</v>
      </c>
      <c r="J808" s="33" t="s">
        <v>247</v>
      </c>
      <c r="K808" s="33" t="s">
        <v>247</v>
      </c>
      <c r="L808" s="33" t="s">
        <v>247</v>
      </c>
      <c r="M808" s="31">
        <v>0</v>
      </c>
      <c r="N808" s="31">
        <v>0</v>
      </c>
      <c r="O808" s="32" t="s">
        <v>247</v>
      </c>
      <c r="P808" s="32" t="s">
        <v>247</v>
      </c>
    </row>
    <row r="809" spans="3:16" s="41" customFormat="1">
      <c r="C809" s="106"/>
      <c r="D809" s="86"/>
      <c r="E809" s="92"/>
      <c r="F809" s="92"/>
      <c r="G809" s="92"/>
      <c r="H809" s="73" t="s">
        <v>252</v>
      </c>
      <c r="I809" s="31">
        <v>0</v>
      </c>
      <c r="J809" s="33" t="s">
        <v>247</v>
      </c>
      <c r="K809" s="33" t="s">
        <v>247</v>
      </c>
      <c r="L809" s="33" t="s">
        <v>247</v>
      </c>
      <c r="M809" s="31">
        <v>0</v>
      </c>
      <c r="N809" s="31">
        <v>0</v>
      </c>
      <c r="O809" s="32" t="s">
        <v>247</v>
      </c>
      <c r="P809" s="32" t="s">
        <v>247</v>
      </c>
    </row>
    <row r="810" spans="3:16" s="41" customFormat="1" ht="19.5" customHeight="1">
      <c r="C810" s="106" t="s">
        <v>409</v>
      </c>
      <c r="D810" s="86" t="s">
        <v>599</v>
      </c>
      <c r="E810" s="87" t="s">
        <v>408</v>
      </c>
      <c r="F810" s="87" t="s">
        <v>333</v>
      </c>
      <c r="G810" s="92" t="s">
        <v>332</v>
      </c>
      <c r="H810" s="73" t="s">
        <v>112</v>
      </c>
      <c r="I810" s="31">
        <f>I811+I813+I815+I816</f>
        <v>40</v>
      </c>
      <c r="J810" s="31">
        <f>J811+J813</f>
        <v>40</v>
      </c>
      <c r="K810" s="31">
        <f>K811+K813</f>
        <v>20</v>
      </c>
      <c r="L810" s="31">
        <f>L811+L813</f>
        <v>0</v>
      </c>
      <c r="M810" s="31">
        <f t="shared" ref="M810" si="247">M811+M813+M815+M816</f>
        <v>0</v>
      </c>
      <c r="N810" s="16">
        <f>M810/I810*100</f>
        <v>0</v>
      </c>
      <c r="O810" s="16">
        <f>L810/J810*100</f>
        <v>0</v>
      </c>
      <c r="P810" s="16">
        <f>L810/K810*100</f>
        <v>0</v>
      </c>
    </row>
    <row r="811" spans="3:16" s="41" customFormat="1" ht="18.75" customHeight="1">
      <c r="C811" s="106"/>
      <c r="D811" s="86"/>
      <c r="E811" s="90"/>
      <c r="F811" s="90"/>
      <c r="G811" s="92"/>
      <c r="H811" s="73" t="s">
        <v>113</v>
      </c>
      <c r="I811" s="33">
        <v>40</v>
      </c>
      <c r="J811" s="33">
        <v>40</v>
      </c>
      <c r="K811" s="33">
        <v>20</v>
      </c>
      <c r="L811" s="31">
        <v>0</v>
      </c>
      <c r="M811" s="31">
        <v>0</v>
      </c>
      <c r="N811" s="32">
        <f>L811/I811*100</f>
        <v>0</v>
      </c>
      <c r="O811" s="32">
        <f>L811/J811*100</f>
        <v>0</v>
      </c>
      <c r="P811" s="32">
        <f>L811/K811*100</f>
        <v>0</v>
      </c>
    </row>
    <row r="812" spans="3:16" s="41" customFormat="1" ht="30">
      <c r="C812" s="106"/>
      <c r="D812" s="86"/>
      <c r="E812" s="90"/>
      <c r="F812" s="90"/>
      <c r="G812" s="92"/>
      <c r="H812" s="73" t="s">
        <v>22</v>
      </c>
      <c r="I812" s="34">
        <v>0</v>
      </c>
      <c r="J812" s="34">
        <v>0</v>
      </c>
      <c r="K812" s="34">
        <v>0</v>
      </c>
      <c r="L812" s="31">
        <v>0</v>
      </c>
      <c r="M812" s="31">
        <v>0</v>
      </c>
      <c r="N812" s="32">
        <v>0</v>
      </c>
      <c r="O812" s="32">
        <v>0</v>
      </c>
      <c r="P812" s="32">
        <v>0</v>
      </c>
    </row>
    <row r="813" spans="3:16" s="41" customFormat="1">
      <c r="C813" s="106"/>
      <c r="D813" s="86"/>
      <c r="E813" s="90"/>
      <c r="F813" s="90"/>
      <c r="G813" s="92"/>
      <c r="H813" s="73" t="s">
        <v>249</v>
      </c>
      <c r="I813" s="34">
        <v>0</v>
      </c>
      <c r="J813" s="34">
        <v>0</v>
      </c>
      <c r="K813" s="34">
        <v>0</v>
      </c>
      <c r="L813" s="31">
        <v>0</v>
      </c>
      <c r="M813" s="31">
        <v>0</v>
      </c>
      <c r="N813" s="32">
        <v>0</v>
      </c>
      <c r="O813" s="32">
        <v>0</v>
      </c>
      <c r="P813" s="32">
        <v>0</v>
      </c>
    </row>
    <row r="814" spans="3:16" s="41" customFormat="1" ht="28.5" customHeight="1">
      <c r="C814" s="106"/>
      <c r="D814" s="86"/>
      <c r="E814" s="90"/>
      <c r="F814" s="90"/>
      <c r="G814" s="92"/>
      <c r="H814" s="73" t="s">
        <v>23</v>
      </c>
      <c r="I814" s="34">
        <v>0</v>
      </c>
      <c r="J814" s="34">
        <v>0</v>
      </c>
      <c r="K814" s="34">
        <v>0</v>
      </c>
      <c r="L814" s="31">
        <v>0</v>
      </c>
      <c r="M814" s="31">
        <v>0</v>
      </c>
      <c r="N814" s="32">
        <v>0</v>
      </c>
      <c r="O814" s="32">
        <v>0</v>
      </c>
      <c r="P814" s="32">
        <v>0</v>
      </c>
    </row>
    <row r="815" spans="3:16" s="41" customFormat="1" ht="19.5" customHeight="1">
      <c r="C815" s="106"/>
      <c r="D815" s="86"/>
      <c r="E815" s="90"/>
      <c r="F815" s="90"/>
      <c r="G815" s="92"/>
      <c r="H815" s="73" t="s">
        <v>250</v>
      </c>
      <c r="I815" s="31">
        <v>0</v>
      </c>
      <c r="J815" s="33" t="s">
        <v>247</v>
      </c>
      <c r="K815" s="33" t="s">
        <v>247</v>
      </c>
      <c r="L815" s="33" t="s">
        <v>247</v>
      </c>
      <c r="M815" s="31">
        <v>0</v>
      </c>
      <c r="N815" s="31">
        <v>0</v>
      </c>
      <c r="O815" s="32" t="s">
        <v>247</v>
      </c>
      <c r="P815" s="32" t="s">
        <v>247</v>
      </c>
    </row>
    <row r="816" spans="3:16" s="41" customFormat="1" ht="20.25" customHeight="1">
      <c r="C816" s="106"/>
      <c r="D816" s="86"/>
      <c r="E816" s="91"/>
      <c r="F816" s="91"/>
      <c r="G816" s="92"/>
      <c r="H816" s="73" t="s">
        <v>252</v>
      </c>
      <c r="I816" s="31">
        <v>0</v>
      </c>
      <c r="J816" s="33" t="s">
        <v>247</v>
      </c>
      <c r="K816" s="33" t="s">
        <v>247</v>
      </c>
      <c r="L816" s="33" t="s">
        <v>247</v>
      </c>
      <c r="M816" s="31">
        <v>0</v>
      </c>
      <c r="N816" s="31">
        <v>0</v>
      </c>
      <c r="O816" s="32" t="s">
        <v>247</v>
      </c>
      <c r="P816" s="32" t="s">
        <v>247</v>
      </c>
    </row>
    <row r="817" spans="3:16" s="41" customFormat="1" ht="15" customHeight="1">
      <c r="C817" s="123" t="s">
        <v>410</v>
      </c>
      <c r="D817" s="86" t="s">
        <v>411</v>
      </c>
      <c r="E817" s="87" t="s">
        <v>36</v>
      </c>
      <c r="F817" s="87" t="s">
        <v>333</v>
      </c>
      <c r="G817" s="92" t="s">
        <v>332</v>
      </c>
      <c r="H817" s="73" t="s">
        <v>112</v>
      </c>
      <c r="I817" s="31">
        <f>I818+I820+I822+I823</f>
        <v>4766.4000000000005</v>
      </c>
      <c r="J817" s="31">
        <f>J818+J820</f>
        <v>4766.4000000000005</v>
      </c>
      <c r="K817" s="31">
        <f>K818+K820</f>
        <v>4766.4000000000005</v>
      </c>
      <c r="L817" s="31">
        <f>L818+L820</f>
        <v>4766.4000000000005</v>
      </c>
      <c r="M817" s="31">
        <f t="shared" ref="M817" si="248">M818+M820+M822+M823</f>
        <v>4638.8</v>
      </c>
      <c r="N817" s="32">
        <f t="shared" ref="N817:N821" si="249">M817/I817*100</f>
        <v>97.32292715676401</v>
      </c>
      <c r="O817" s="32">
        <f>L817/J817*100</f>
        <v>100</v>
      </c>
      <c r="P817" s="32">
        <f>L817/K817*100</f>
        <v>100</v>
      </c>
    </row>
    <row r="818" spans="3:16" s="41" customFormat="1" ht="17.25" customHeight="1">
      <c r="C818" s="124"/>
      <c r="D818" s="86"/>
      <c r="E818" s="90"/>
      <c r="F818" s="90"/>
      <c r="G818" s="92"/>
      <c r="H818" s="73" t="s">
        <v>113</v>
      </c>
      <c r="I818" s="33">
        <v>524.29999999999995</v>
      </c>
      <c r="J818" s="33">
        <v>524.29999999999995</v>
      </c>
      <c r="K818" s="33">
        <v>524.29999999999995</v>
      </c>
      <c r="L818" s="33">
        <v>524.29999999999995</v>
      </c>
      <c r="M818" s="33">
        <v>524.29999999999995</v>
      </c>
      <c r="N818" s="32">
        <f t="shared" si="249"/>
        <v>100</v>
      </c>
      <c r="O818" s="32">
        <f t="shared" ref="O818:O821" si="250">L818/J818*100</f>
        <v>100</v>
      </c>
      <c r="P818" s="32">
        <f t="shared" ref="P818:P821" si="251">L818/K818*100</f>
        <v>100</v>
      </c>
    </row>
    <row r="819" spans="3:16" s="41" customFormat="1" ht="19.5" customHeight="1">
      <c r="C819" s="124"/>
      <c r="D819" s="86"/>
      <c r="E819" s="90"/>
      <c r="F819" s="90"/>
      <c r="G819" s="92"/>
      <c r="H819" s="73" t="s">
        <v>22</v>
      </c>
      <c r="I819" s="34">
        <v>524.29999999999995</v>
      </c>
      <c r="J819" s="34">
        <v>524.29999999999995</v>
      </c>
      <c r="K819" s="34">
        <v>524.29999999999995</v>
      </c>
      <c r="L819" s="34">
        <v>524.29999999999995</v>
      </c>
      <c r="M819" s="34">
        <v>524.29999999999995</v>
      </c>
      <c r="N819" s="32">
        <f t="shared" si="249"/>
        <v>100</v>
      </c>
      <c r="O819" s="32">
        <f t="shared" si="250"/>
        <v>100</v>
      </c>
      <c r="P819" s="32">
        <f t="shared" si="251"/>
        <v>100</v>
      </c>
    </row>
    <row r="820" spans="3:16" s="41" customFormat="1" ht="19.5" customHeight="1">
      <c r="C820" s="124"/>
      <c r="D820" s="86"/>
      <c r="E820" s="90"/>
      <c r="F820" s="90"/>
      <c r="G820" s="92"/>
      <c r="H820" s="73" t="s">
        <v>249</v>
      </c>
      <c r="I820" s="34">
        <v>4242.1000000000004</v>
      </c>
      <c r="J820" s="34">
        <v>4242.1000000000004</v>
      </c>
      <c r="K820" s="34">
        <v>4242.1000000000004</v>
      </c>
      <c r="L820" s="34">
        <v>4242.1000000000004</v>
      </c>
      <c r="M820" s="34">
        <v>4114.5</v>
      </c>
      <c r="N820" s="32">
        <f t="shared" si="249"/>
        <v>96.992055821409195</v>
      </c>
      <c r="O820" s="32">
        <f t="shared" si="250"/>
        <v>100</v>
      </c>
      <c r="P820" s="32">
        <f t="shared" si="251"/>
        <v>100</v>
      </c>
    </row>
    <row r="821" spans="3:16" s="41" customFormat="1" ht="34.5" customHeight="1">
      <c r="C821" s="124"/>
      <c r="D821" s="86"/>
      <c r="E821" s="90"/>
      <c r="F821" s="90"/>
      <c r="G821" s="92"/>
      <c r="H821" s="73" t="s">
        <v>23</v>
      </c>
      <c r="I821" s="34">
        <v>4242.1000000000004</v>
      </c>
      <c r="J821" s="34">
        <v>4242.1000000000004</v>
      </c>
      <c r="K821" s="34">
        <v>4242.1000000000004</v>
      </c>
      <c r="L821" s="34">
        <v>4242.1000000000004</v>
      </c>
      <c r="M821" s="34">
        <v>4114.5</v>
      </c>
      <c r="N821" s="32">
        <f t="shared" si="249"/>
        <v>96.992055821409195</v>
      </c>
      <c r="O821" s="32">
        <f t="shared" si="250"/>
        <v>100</v>
      </c>
      <c r="P821" s="32">
        <f t="shared" si="251"/>
        <v>100</v>
      </c>
    </row>
    <row r="822" spans="3:16" s="41" customFormat="1">
      <c r="C822" s="124"/>
      <c r="D822" s="86"/>
      <c r="E822" s="90"/>
      <c r="F822" s="90"/>
      <c r="G822" s="92"/>
      <c r="H822" s="73" t="s">
        <v>250</v>
      </c>
      <c r="I822" s="33"/>
      <c r="J822" s="33" t="s">
        <v>247</v>
      </c>
      <c r="K822" s="33" t="s">
        <v>247</v>
      </c>
      <c r="L822" s="31">
        <v>0</v>
      </c>
      <c r="M822" s="31">
        <v>0</v>
      </c>
      <c r="N822" s="32">
        <v>0</v>
      </c>
      <c r="O822" s="32" t="s">
        <v>247</v>
      </c>
      <c r="P822" s="32" t="s">
        <v>247</v>
      </c>
    </row>
    <row r="823" spans="3:16" s="41" customFormat="1" ht="19.5" customHeight="1">
      <c r="C823" s="125"/>
      <c r="D823" s="86"/>
      <c r="E823" s="91"/>
      <c r="F823" s="91"/>
      <c r="G823" s="92"/>
      <c r="H823" s="73" t="s">
        <v>252</v>
      </c>
      <c r="I823" s="33"/>
      <c r="J823" s="33" t="s">
        <v>247</v>
      </c>
      <c r="K823" s="33" t="s">
        <v>247</v>
      </c>
      <c r="L823" s="31">
        <v>0</v>
      </c>
      <c r="M823" s="31">
        <v>0</v>
      </c>
      <c r="N823" s="32">
        <v>0</v>
      </c>
      <c r="O823" s="32" t="s">
        <v>247</v>
      </c>
      <c r="P823" s="32" t="s">
        <v>247</v>
      </c>
    </row>
    <row r="824" spans="3:16" s="40" customFormat="1" ht="15" customHeight="1">
      <c r="C824" s="213" t="s">
        <v>55</v>
      </c>
      <c r="D824" s="154" t="s">
        <v>7</v>
      </c>
      <c r="E824" s="151" t="s">
        <v>412</v>
      </c>
      <c r="F824" s="151" t="s">
        <v>413</v>
      </c>
      <c r="G824" s="155" t="s">
        <v>327</v>
      </c>
      <c r="H824" s="71" t="s">
        <v>112</v>
      </c>
      <c r="I824" s="3">
        <f>I825+I827+I829+I830</f>
        <v>1292625.6000000001</v>
      </c>
      <c r="J824" s="3">
        <f>J825+J827</f>
        <v>320196.2</v>
      </c>
      <c r="K824" s="3">
        <f t="shared" ref="K824" si="252">K825+K827</f>
        <v>319156.2</v>
      </c>
      <c r="L824" s="3">
        <f t="shared" ref="L824" si="253">L825+L827</f>
        <v>245395.8</v>
      </c>
      <c r="M824" s="3">
        <f t="shared" ref="M824" si="254">M825+M827+M829+M830</f>
        <v>924536.2</v>
      </c>
      <c r="N824" s="17">
        <f>M824/I824*100</f>
        <v>71.523896788056788</v>
      </c>
      <c r="O824" s="17">
        <f>L824/J824*100</f>
        <v>76.639198091670039</v>
      </c>
      <c r="P824" s="17">
        <f>L824/K824*100</f>
        <v>76.888934007861977</v>
      </c>
    </row>
    <row r="825" spans="3:16" s="40" customFormat="1" ht="15.75" customHeight="1">
      <c r="C825" s="214"/>
      <c r="D825" s="154"/>
      <c r="E825" s="152"/>
      <c r="F825" s="152"/>
      <c r="G825" s="156"/>
      <c r="H825" s="71" t="s">
        <v>113</v>
      </c>
      <c r="I825" s="37">
        <f t="shared" ref="I825:I830" si="255">I832+I860</f>
        <v>295393.59999999998</v>
      </c>
      <c r="J825" s="37">
        <f t="shared" ref="J825:M825" si="256">J832+J860</f>
        <v>320196.2</v>
      </c>
      <c r="K825" s="37">
        <f t="shared" si="256"/>
        <v>319156.2</v>
      </c>
      <c r="L825" s="37">
        <f t="shared" si="256"/>
        <v>245395.8</v>
      </c>
      <c r="M825" s="37">
        <f t="shared" si="256"/>
        <v>245395.8</v>
      </c>
      <c r="N825" s="17">
        <f>M825/I825*100</f>
        <v>83.074176285471324</v>
      </c>
      <c r="O825" s="36">
        <f>L825/J825*100</f>
        <v>76.639198091670039</v>
      </c>
      <c r="P825" s="36">
        <f>L825/K825*100</f>
        <v>76.888934007861977</v>
      </c>
    </row>
    <row r="826" spans="3:16" s="40" customFormat="1" ht="28.5">
      <c r="C826" s="214"/>
      <c r="D826" s="154"/>
      <c r="E826" s="152"/>
      <c r="F826" s="152"/>
      <c r="G826" s="156"/>
      <c r="H826" s="71" t="s">
        <v>22</v>
      </c>
      <c r="I826" s="37">
        <f t="shared" si="255"/>
        <v>0</v>
      </c>
      <c r="J826" s="48">
        <v>0</v>
      </c>
      <c r="K826" s="48">
        <v>0</v>
      </c>
      <c r="L826" s="37">
        <f t="shared" ref="L826:M826" si="257">L833+L861</f>
        <v>0</v>
      </c>
      <c r="M826" s="37">
        <f t="shared" si="257"/>
        <v>0</v>
      </c>
      <c r="N826" s="36">
        <v>0</v>
      </c>
      <c r="O826" s="36">
        <v>0</v>
      </c>
      <c r="P826" s="36">
        <v>0</v>
      </c>
    </row>
    <row r="827" spans="3:16" s="40" customFormat="1">
      <c r="C827" s="214"/>
      <c r="D827" s="154"/>
      <c r="E827" s="152"/>
      <c r="F827" s="152"/>
      <c r="G827" s="156"/>
      <c r="H827" s="71" t="s">
        <v>249</v>
      </c>
      <c r="I827" s="33">
        <f t="shared" si="255"/>
        <v>0</v>
      </c>
      <c r="J827" s="34">
        <v>0</v>
      </c>
      <c r="K827" s="34">
        <v>0</v>
      </c>
      <c r="L827" s="33">
        <f t="shared" ref="L827:M827" si="258">L834+L862</f>
        <v>0</v>
      </c>
      <c r="M827" s="33">
        <f t="shared" si="258"/>
        <v>0</v>
      </c>
      <c r="N827" s="32">
        <v>0</v>
      </c>
      <c r="O827" s="32">
        <v>0</v>
      </c>
      <c r="P827" s="32">
        <v>0</v>
      </c>
    </row>
    <row r="828" spans="3:16" s="40" customFormat="1" ht="42.75">
      <c r="C828" s="214"/>
      <c r="D828" s="154"/>
      <c r="E828" s="152"/>
      <c r="F828" s="152"/>
      <c r="G828" s="156"/>
      <c r="H828" s="71" t="s">
        <v>23</v>
      </c>
      <c r="I828" s="33">
        <f t="shared" si="255"/>
        <v>0</v>
      </c>
      <c r="J828" s="34">
        <v>0</v>
      </c>
      <c r="K828" s="34">
        <v>0</v>
      </c>
      <c r="L828" s="33">
        <f t="shared" ref="L828:M828" si="259">L835+L863</f>
        <v>0</v>
      </c>
      <c r="M828" s="33">
        <f t="shared" si="259"/>
        <v>0</v>
      </c>
      <c r="N828" s="32">
        <v>0</v>
      </c>
      <c r="O828" s="32">
        <v>0</v>
      </c>
      <c r="P828" s="32">
        <v>0</v>
      </c>
    </row>
    <row r="829" spans="3:16" s="40" customFormat="1">
      <c r="C829" s="214"/>
      <c r="D829" s="154"/>
      <c r="E829" s="152"/>
      <c r="F829" s="152"/>
      <c r="G829" s="156"/>
      <c r="H829" s="71" t="s">
        <v>250</v>
      </c>
      <c r="I829" s="33">
        <f t="shared" si="255"/>
        <v>981297</v>
      </c>
      <c r="J829" s="33" t="s">
        <v>247</v>
      </c>
      <c r="K829" s="33" t="s">
        <v>247</v>
      </c>
      <c r="L829" s="33" t="s">
        <v>247</v>
      </c>
      <c r="M829" s="33">
        <f t="shared" ref="M829" si="260">M836+M864</f>
        <v>664338.9</v>
      </c>
      <c r="N829" s="17">
        <f t="shared" ref="N829:N830" si="261">M829/I829*100</f>
        <v>67.700084683841894</v>
      </c>
      <c r="O829" s="32" t="s">
        <v>247</v>
      </c>
      <c r="P829" s="32" t="s">
        <v>247</v>
      </c>
    </row>
    <row r="830" spans="3:16" s="40" customFormat="1">
      <c r="C830" s="215"/>
      <c r="D830" s="154"/>
      <c r="E830" s="153"/>
      <c r="F830" s="153"/>
      <c r="G830" s="157"/>
      <c r="H830" s="71" t="s">
        <v>252</v>
      </c>
      <c r="I830" s="33">
        <f t="shared" si="255"/>
        <v>15935</v>
      </c>
      <c r="J830" s="33" t="s">
        <v>247</v>
      </c>
      <c r="K830" s="33" t="s">
        <v>247</v>
      </c>
      <c r="L830" s="33" t="s">
        <v>247</v>
      </c>
      <c r="M830" s="33">
        <f t="shared" ref="M830" si="262">M837+M865</f>
        <v>14801.5</v>
      </c>
      <c r="N830" s="17">
        <f t="shared" si="261"/>
        <v>92.886727329777216</v>
      </c>
      <c r="O830" s="32" t="s">
        <v>247</v>
      </c>
      <c r="P830" s="32" t="s">
        <v>247</v>
      </c>
    </row>
    <row r="831" spans="3:16" s="41" customFormat="1" ht="15" customHeight="1">
      <c r="C831" s="123" t="s">
        <v>414</v>
      </c>
      <c r="D831" s="114" t="s">
        <v>519</v>
      </c>
      <c r="E831" s="116" t="s">
        <v>36</v>
      </c>
      <c r="F831" s="116" t="s">
        <v>413</v>
      </c>
      <c r="G831" s="130" t="s">
        <v>327</v>
      </c>
      <c r="H831" s="73" t="s">
        <v>112</v>
      </c>
      <c r="I831" s="31">
        <f>I832+I834+I836+I837</f>
        <v>1277247.3</v>
      </c>
      <c r="J831" s="31">
        <f>J832+J834</f>
        <v>304817.90000000002</v>
      </c>
      <c r="K831" s="31">
        <f>K832+K834</f>
        <v>303777.90000000002</v>
      </c>
      <c r="L831" s="31">
        <f>L832+L834</f>
        <v>234489</v>
      </c>
      <c r="M831" s="31">
        <f t="shared" ref="M831" si="263">M832+M834+M836+M837</f>
        <v>913629.4</v>
      </c>
      <c r="N831" s="16">
        <f>M831/I831*100</f>
        <v>71.531127918610593</v>
      </c>
      <c r="O831" s="16">
        <f>L831/J831*100</f>
        <v>76.927568886210423</v>
      </c>
      <c r="P831" s="16">
        <f>L831/K831*100</f>
        <v>77.19093456107241</v>
      </c>
    </row>
    <row r="832" spans="3:16" s="41" customFormat="1">
      <c r="C832" s="124"/>
      <c r="D832" s="114"/>
      <c r="E832" s="117"/>
      <c r="F832" s="117"/>
      <c r="G832" s="131"/>
      <c r="H832" s="73" t="s">
        <v>113</v>
      </c>
      <c r="I832" s="33">
        <v>280015.3</v>
      </c>
      <c r="J832" s="33">
        <v>304817.90000000002</v>
      </c>
      <c r="K832" s="33">
        <v>303777.90000000002</v>
      </c>
      <c r="L832" s="31">
        <v>234489</v>
      </c>
      <c r="M832" s="31">
        <v>234489</v>
      </c>
      <c r="N832" s="16">
        <f t="shared" ref="N832:N837" si="264">M832/I832*100</f>
        <v>83.741495553992948</v>
      </c>
      <c r="O832" s="32">
        <f>L832/J832*100</f>
        <v>76.927568886210423</v>
      </c>
      <c r="P832" s="32">
        <f>L832/K832*100</f>
        <v>77.19093456107241</v>
      </c>
    </row>
    <row r="833" spans="3:16" s="41" customFormat="1" ht="30">
      <c r="C833" s="124"/>
      <c r="D833" s="114"/>
      <c r="E833" s="117"/>
      <c r="F833" s="117"/>
      <c r="G833" s="131"/>
      <c r="H833" s="73" t="s">
        <v>22</v>
      </c>
      <c r="I833" s="34">
        <v>0</v>
      </c>
      <c r="J833" s="34">
        <v>0</v>
      </c>
      <c r="K833" s="34">
        <v>0</v>
      </c>
      <c r="L833" s="31">
        <v>0</v>
      </c>
      <c r="M833" s="31">
        <v>0</v>
      </c>
      <c r="N833" s="31">
        <v>0</v>
      </c>
      <c r="O833" s="32">
        <v>0</v>
      </c>
      <c r="P833" s="32">
        <v>0</v>
      </c>
    </row>
    <row r="834" spans="3:16" s="41" customFormat="1">
      <c r="C834" s="124"/>
      <c r="D834" s="114"/>
      <c r="E834" s="117"/>
      <c r="F834" s="117"/>
      <c r="G834" s="131"/>
      <c r="H834" s="73" t="s">
        <v>249</v>
      </c>
      <c r="I834" s="34">
        <v>0</v>
      </c>
      <c r="J834" s="34">
        <v>0</v>
      </c>
      <c r="K834" s="34">
        <v>0</v>
      </c>
      <c r="L834" s="31">
        <v>0</v>
      </c>
      <c r="M834" s="31">
        <v>0</v>
      </c>
      <c r="N834" s="31">
        <v>0</v>
      </c>
      <c r="O834" s="32">
        <v>0</v>
      </c>
      <c r="P834" s="32">
        <v>0</v>
      </c>
    </row>
    <row r="835" spans="3:16" s="41" customFormat="1" ht="30">
      <c r="C835" s="124"/>
      <c r="D835" s="114"/>
      <c r="E835" s="117"/>
      <c r="F835" s="117"/>
      <c r="G835" s="131"/>
      <c r="H835" s="73" t="s">
        <v>23</v>
      </c>
      <c r="I835" s="34">
        <v>0</v>
      </c>
      <c r="J835" s="34">
        <v>0</v>
      </c>
      <c r="K835" s="34">
        <v>0</v>
      </c>
      <c r="L835" s="31">
        <v>0</v>
      </c>
      <c r="M835" s="31">
        <v>0</v>
      </c>
      <c r="N835" s="31">
        <v>0</v>
      </c>
      <c r="O835" s="32">
        <v>0</v>
      </c>
      <c r="P835" s="32">
        <v>0</v>
      </c>
    </row>
    <row r="836" spans="3:16" s="41" customFormat="1">
      <c r="C836" s="124"/>
      <c r="D836" s="114"/>
      <c r="E836" s="117"/>
      <c r="F836" s="117"/>
      <c r="G836" s="131"/>
      <c r="H836" s="73" t="s">
        <v>250</v>
      </c>
      <c r="I836" s="33">
        <v>981297</v>
      </c>
      <c r="J836" s="33" t="s">
        <v>247</v>
      </c>
      <c r="K836" s="33" t="s">
        <v>247</v>
      </c>
      <c r="L836" s="33" t="s">
        <v>247</v>
      </c>
      <c r="M836" s="31">
        <v>664338.9</v>
      </c>
      <c r="N836" s="16">
        <f t="shared" si="264"/>
        <v>67.700084683841894</v>
      </c>
      <c r="O836" s="32" t="s">
        <v>247</v>
      </c>
      <c r="P836" s="32" t="s">
        <v>247</v>
      </c>
    </row>
    <row r="837" spans="3:16" s="41" customFormat="1" ht="19.5" customHeight="1">
      <c r="C837" s="125"/>
      <c r="D837" s="114"/>
      <c r="E837" s="118"/>
      <c r="F837" s="118"/>
      <c r="G837" s="132"/>
      <c r="H837" s="73" t="s">
        <v>252</v>
      </c>
      <c r="I837" s="33">
        <v>15935</v>
      </c>
      <c r="J837" s="33" t="s">
        <v>247</v>
      </c>
      <c r="K837" s="33" t="s">
        <v>247</v>
      </c>
      <c r="L837" s="33" t="s">
        <v>247</v>
      </c>
      <c r="M837" s="31">
        <v>14801.5</v>
      </c>
      <c r="N837" s="16">
        <f t="shared" si="264"/>
        <v>92.886727329777216</v>
      </c>
      <c r="O837" s="32" t="s">
        <v>247</v>
      </c>
      <c r="P837" s="32" t="s">
        <v>247</v>
      </c>
    </row>
    <row r="838" spans="3:16" s="41" customFormat="1" ht="15" customHeight="1">
      <c r="C838" s="123" t="s">
        <v>415</v>
      </c>
      <c r="D838" s="114" t="s">
        <v>416</v>
      </c>
      <c r="E838" s="116" t="s">
        <v>36</v>
      </c>
      <c r="F838" s="116"/>
      <c r="G838" s="116"/>
      <c r="H838" s="73" t="s">
        <v>112</v>
      </c>
      <c r="I838" s="31">
        <f>I839+I841+I843+I844</f>
        <v>0</v>
      </c>
      <c r="J838" s="31" t="s">
        <v>247</v>
      </c>
      <c r="K838" s="31" t="s">
        <v>247</v>
      </c>
      <c r="L838" s="31"/>
      <c r="M838" s="31"/>
      <c r="N838" s="32"/>
      <c r="O838" s="32" t="s">
        <v>247</v>
      </c>
      <c r="P838" s="32" t="s">
        <v>247</v>
      </c>
    </row>
    <row r="839" spans="3:16" s="41" customFormat="1" ht="18.75" customHeight="1">
      <c r="C839" s="124"/>
      <c r="D839" s="114"/>
      <c r="E839" s="117"/>
      <c r="F839" s="117"/>
      <c r="G839" s="117"/>
      <c r="H839" s="73" t="s">
        <v>113</v>
      </c>
      <c r="I839" s="33"/>
      <c r="J839" s="33"/>
      <c r="K839" s="33"/>
      <c r="L839" s="31"/>
      <c r="M839" s="31"/>
      <c r="N839" s="32"/>
      <c r="O839" s="32"/>
      <c r="P839" s="32"/>
    </row>
    <row r="840" spans="3:16" s="41" customFormat="1" ht="16.5" customHeight="1">
      <c r="C840" s="124"/>
      <c r="D840" s="114"/>
      <c r="E840" s="117"/>
      <c r="F840" s="117"/>
      <c r="G840" s="117"/>
      <c r="H840" s="73" t="s">
        <v>22</v>
      </c>
      <c r="I840" s="34"/>
      <c r="J840" s="34">
        <v>0</v>
      </c>
      <c r="K840" s="34">
        <v>0</v>
      </c>
      <c r="L840" s="31">
        <v>0</v>
      </c>
      <c r="M840" s="31">
        <v>0</v>
      </c>
      <c r="N840" s="32">
        <v>0</v>
      </c>
      <c r="O840" s="32">
        <v>0</v>
      </c>
      <c r="P840" s="32">
        <v>0</v>
      </c>
    </row>
    <row r="841" spans="3:16" s="41" customFormat="1">
      <c r="C841" s="124"/>
      <c r="D841" s="114"/>
      <c r="E841" s="117"/>
      <c r="F841" s="117"/>
      <c r="G841" s="117"/>
      <c r="H841" s="73" t="s">
        <v>249</v>
      </c>
      <c r="I841" s="34"/>
      <c r="J841" s="34">
        <v>0</v>
      </c>
      <c r="K841" s="34">
        <v>0</v>
      </c>
      <c r="L841" s="31">
        <v>0</v>
      </c>
      <c r="M841" s="31">
        <v>0</v>
      </c>
      <c r="N841" s="32">
        <v>0</v>
      </c>
      <c r="O841" s="32">
        <v>0</v>
      </c>
      <c r="P841" s="32">
        <v>0</v>
      </c>
    </row>
    <row r="842" spans="3:16" s="41" customFormat="1" ht="30">
      <c r="C842" s="124"/>
      <c r="D842" s="114"/>
      <c r="E842" s="117"/>
      <c r="F842" s="117"/>
      <c r="G842" s="117"/>
      <c r="H842" s="73" t="s">
        <v>23</v>
      </c>
      <c r="I842" s="34"/>
      <c r="J842" s="34">
        <v>0</v>
      </c>
      <c r="K842" s="34">
        <v>0</v>
      </c>
      <c r="L842" s="31">
        <v>0</v>
      </c>
      <c r="M842" s="31">
        <v>0</v>
      </c>
      <c r="N842" s="32">
        <v>0</v>
      </c>
      <c r="O842" s="32">
        <v>0</v>
      </c>
      <c r="P842" s="32">
        <v>0</v>
      </c>
    </row>
    <row r="843" spans="3:16" s="41" customFormat="1">
      <c r="C843" s="124"/>
      <c r="D843" s="114"/>
      <c r="E843" s="117"/>
      <c r="F843" s="117"/>
      <c r="G843" s="117"/>
      <c r="H843" s="73" t="s">
        <v>250</v>
      </c>
      <c r="I843" s="33"/>
      <c r="J843" s="33" t="s">
        <v>247</v>
      </c>
      <c r="K843" s="33" t="s">
        <v>247</v>
      </c>
      <c r="L843" s="33" t="s">
        <v>247</v>
      </c>
      <c r="M843" s="31"/>
      <c r="N843" s="32"/>
      <c r="O843" s="32" t="s">
        <v>247</v>
      </c>
      <c r="P843" s="32" t="s">
        <v>247</v>
      </c>
    </row>
    <row r="844" spans="3:16" s="41" customFormat="1">
      <c r="C844" s="125"/>
      <c r="D844" s="114"/>
      <c r="E844" s="118"/>
      <c r="F844" s="118"/>
      <c r="G844" s="118"/>
      <c r="H844" s="73" t="s">
        <v>252</v>
      </c>
      <c r="I844" s="33"/>
      <c r="J844" s="33" t="s">
        <v>247</v>
      </c>
      <c r="K844" s="33" t="s">
        <v>247</v>
      </c>
      <c r="L844" s="33" t="s">
        <v>247</v>
      </c>
      <c r="M844" s="31"/>
      <c r="N844" s="32"/>
      <c r="O844" s="32" t="s">
        <v>247</v>
      </c>
      <c r="P844" s="32" t="s">
        <v>247</v>
      </c>
    </row>
    <row r="845" spans="3:16" s="41" customFormat="1" ht="15" customHeight="1">
      <c r="C845" s="123" t="s">
        <v>417</v>
      </c>
      <c r="D845" s="86" t="s">
        <v>418</v>
      </c>
      <c r="E845" s="87" t="s">
        <v>36</v>
      </c>
      <c r="F845" s="87"/>
      <c r="G845" s="87"/>
      <c r="H845" s="73" t="s">
        <v>112</v>
      </c>
      <c r="I845" s="31">
        <f>I846+I848+I850+I851</f>
        <v>0</v>
      </c>
      <c r="J845" s="31" t="s">
        <v>247</v>
      </c>
      <c r="K845" s="31" t="s">
        <v>247</v>
      </c>
      <c r="L845" s="31"/>
      <c r="M845" s="31"/>
      <c r="N845" s="32"/>
      <c r="O845" s="32" t="s">
        <v>247</v>
      </c>
      <c r="P845" s="32" t="s">
        <v>247</v>
      </c>
    </row>
    <row r="846" spans="3:16" s="41" customFormat="1" ht="18" customHeight="1">
      <c r="C846" s="124"/>
      <c r="D846" s="86"/>
      <c r="E846" s="90"/>
      <c r="F846" s="90"/>
      <c r="G846" s="90"/>
      <c r="H846" s="73" t="s">
        <v>113</v>
      </c>
      <c r="I846" s="33"/>
      <c r="J846" s="33"/>
      <c r="K846" s="33"/>
      <c r="L846" s="31"/>
      <c r="M846" s="31"/>
      <c r="N846" s="32"/>
      <c r="O846" s="32"/>
      <c r="P846" s="32"/>
    </row>
    <row r="847" spans="3:16" s="41" customFormat="1" ht="17.25" customHeight="1">
      <c r="C847" s="124"/>
      <c r="D847" s="86"/>
      <c r="E847" s="90"/>
      <c r="F847" s="90"/>
      <c r="G847" s="90"/>
      <c r="H847" s="73" t="s">
        <v>22</v>
      </c>
      <c r="I847" s="34"/>
      <c r="J847" s="34">
        <v>0</v>
      </c>
      <c r="K847" s="34">
        <v>0</v>
      </c>
      <c r="L847" s="31">
        <v>0</v>
      </c>
      <c r="M847" s="31">
        <v>0</v>
      </c>
      <c r="N847" s="32">
        <v>0</v>
      </c>
      <c r="O847" s="32">
        <v>0</v>
      </c>
      <c r="P847" s="32">
        <v>0</v>
      </c>
    </row>
    <row r="848" spans="3:16" s="41" customFormat="1" ht="20.25" customHeight="1">
      <c r="C848" s="124"/>
      <c r="D848" s="86"/>
      <c r="E848" s="90"/>
      <c r="F848" s="90"/>
      <c r="G848" s="90"/>
      <c r="H848" s="73" t="s">
        <v>249</v>
      </c>
      <c r="I848" s="34"/>
      <c r="J848" s="34">
        <v>0</v>
      </c>
      <c r="K848" s="34">
        <v>0</v>
      </c>
      <c r="L848" s="31">
        <v>0</v>
      </c>
      <c r="M848" s="31">
        <v>0</v>
      </c>
      <c r="N848" s="32">
        <v>0</v>
      </c>
      <c r="O848" s="32">
        <v>0</v>
      </c>
      <c r="P848" s="32">
        <v>0</v>
      </c>
    </row>
    <row r="849" spans="3:16" s="41" customFormat="1" ht="30">
      <c r="C849" s="124"/>
      <c r="D849" s="86"/>
      <c r="E849" s="90"/>
      <c r="F849" s="90"/>
      <c r="G849" s="90"/>
      <c r="H849" s="73" t="s">
        <v>23</v>
      </c>
      <c r="I849" s="34"/>
      <c r="J849" s="34">
        <v>0</v>
      </c>
      <c r="K849" s="34">
        <v>0</v>
      </c>
      <c r="L849" s="31">
        <v>0</v>
      </c>
      <c r="M849" s="31">
        <v>0</v>
      </c>
      <c r="N849" s="32">
        <v>0</v>
      </c>
      <c r="O849" s="32">
        <v>0</v>
      </c>
      <c r="P849" s="32">
        <v>0</v>
      </c>
    </row>
    <row r="850" spans="3:16" s="41" customFormat="1">
      <c r="C850" s="124"/>
      <c r="D850" s="86"/>
      <c r="E850" s="90"/>
      <c r="F850" s="90"/>
      <c r="G850" s="90"/>
      <c r="H850" s="73" t="s">
        <v>250</v>
      </c>
      <c r="I850" s="33"/>
      <c r="J850" s="33" t="s">
        <v>247</v>
      </c>
      <c r="K850" s="33" t="s">
        <v>247</v>
      </c>
      <c r="L850" s="33" t="s">
        <v>247</v>
      </c>
      <c r="M850" s="31"/>
      <c r="N850" s="32"/>
      <c r="O850" s="32" t="s">
        <v>247</v>
      </c>
      <c r="P850" s="32" t="s">
        <v>247</v>
      </c>
    </row>
    <row r="851" spans="3:16" s="41" customFormat="1" ht="18" customHeight="1">
      <c r="C851" s="125"/>
      <c r="D851" s="86"/>
      <c r="E851" s="91"/>
      <c r="F851" s="91"/>
      <c r="G851" s="91"/>
      <c r="H851" s="73" t="s">
        <v>252</v>
      </c>
      <c r="I851" s="33"/>
      <c r="J851" s="33" t="s">
        <v>247</v>
      </c>
      <c r="K851" s="33" t="s">
        <v>247</v>
      </c>
      <c r="L851" s="33" t="s">
        <v>247</v>
      </c>
      <c r="M851" s="31"/>
      <c r="N851" s="32"/>
      <c r="O851" s="32" t="s">
        <v>247</v>
      </c>
      <c r="P851" s="32" t="s">
        <v>247</v>
      </c>
    </row>
    <row r="852" spans="3:16" s="41" customFormat="1" ht="15" customHeight="1">
      <c r="C852" s="123" t="s">
        <v>419</v>
      </c>
      <c r="D852" s="86" t="s">
        <v>420</v>
      </c>
      <c r="E852" s="87" t="s">
        <v>421</v>
      </c>
      <c r="F852" s="87" t="s">
        <v>422</v>
      </c>
      <c r="G852" s="93" t="s">
        <v>327</v>
      </c>
      <c r="H852" s="73" t="s">
        <v>112</v>
      </c>
      <c r="I852" s="31">
        <f>I853+I855+I857+I858</f>
        <v>0</v>
      </c>
      <c r="J852" s="31" t="s">
        <v>247</v>
      </c>
      <c r="K852" s="31" t="s">
        <v>247</v>
      </c>
      <c r="L852" s="31"/>
      <c r="M852" s="31"/>
      <c r="N852" s="32"/>
      <c r="O852" s="32" t="s">
        <v>247</v>
      </c>
      <c r="P852" s="32" t="s">
        <v>247</v>
      </c>
    </row>
    <row r="853" spans="3:16" s="41" customFormat="1" ht="16.5" customHeight="1">
      <c r="C853" s="124"/>
      <c r="D853" s="86"/>
      <c r="E853" s="90"/>
      <c r="F853" s="90"/>
      <c r="G853" s="94"/>
      <c r="H853" s="73" t="s">
        <v>113</v>
      </c>
      <c r="I853" s="33"/>
      <c r="J853" s="33"/>
      <c r="K853" s="33"/>
      <c r="L853" s="31"/>
      <c r="M853" s="31"/>
      <c r="N853" s="32"/>
      <c r="O853" s="32"/>
      <c r="P853" s="32"/>
    </row>
    <row r="854" spans="3:16" s="41" customFormat="1" ht="14.25" customHeight="1">
      <c r="C854" s="124"/>
      <c r="D854" s="86"/>
      <c r="E854" s="90"/>
      <c r="F854" s="90"/>
      <c r="G854" s="94"/>
      <c r="H854" s="73" t="s">
        <v>22</v>
      </c>
      <c r="I854" s="34"/>
      <c r="J854" s="34">
        <v>0</v>
      </c>
      <c r="K854" s="34">
        <v>0</v>
      </c>
      <c r="L854" s="31">
        <v>0</v>
      </c>
      <c r="M854" s="31">
        <v>0</v>
      </c>
      <c r="N854" s="32">
        <v>0</v>
      </c>
      <c r="O854" s="32">
        <v>0</v>
      </c>
      <c r="P854" s="32">
        <v>0</v>
      </c>
    </row>
    <row r="855" spans="3:16" s="41" customFormat="1">
      <c r="C855" s="124"/>
      <c r="D855" s="86"/>
      <c r="E855" s="90"/>
      <c r="F855" s="90"/>
      <c r="G855" s="94"/>
      <c r="H855" s="73" t="s">
        <v>249</v>
      </c>
      <c r="I855" s="34"/>
      <c r="J855" s="34">
        <v>0</v>
      </c>
      <c r="K855" s="34">
        <v>0</v>
      </c>
      <c r="L855" s="31">
        <v>0</v>
      </c>
      <c r="M855" s="31">
        <v>0</v>
      </c>
      <c r="N855" s="32">
        <v>0</v>
      </c>
      <c r="O855" s="32">
        <v>0</v>
      </c>
      <c r="P855" s="32">
        <v>0</v>
      </c>
    </row>
    <row r="856" spans="3:16" s="41" customFormat="1" ht="30">
      <c r="C856" s="124"/>
      <c r="D856" s="86"/>
      <c r="E856" s="90"/>
      <c r="F856" s="90"/>
      <c r="G856" s="94"/>
      <c r="H856" s="73" t="s">
        <v>23</v>
      </c>
      <c r="I856" s="34"/>
      <c r="J856" s="34">
        <v>0</v>
      </c>
      <c r="K856" s="34">
        <v>0</v>
      </c>
      <c r="L856" s="31">
        <v>0</v>
      </c>
      <c r="M856" s="31">
        <v>0</v>
      </c>
      <c r="N856" s="32">
        <v>0</v>
      </c>
      <c r="O856" s="32">
        <v>0</v>
      </c>
      <c r="P856" s="32">
        <v>0</v>
      </c>
    </row>
    <row r="857" spans="3:16" s="41" customFormat="1">
      <c r="C857" s="124"/>
      <c r="D857" s="86"/>
      <c r="E857" s="90"/>
      <c r="F857" s="90"/>
      <c r="G857" s="94"/>
      <c r="H857" s="73" t="s">
        <v>250</v>
      </c>
      <c r="I857" s="33"/>
      <c r="J857" s="33" t="s">
        <v>247</v>
      </c>
      <c r="K857" s="33" t="s">
        <v>247</v>
      </c>
      <c r="L857" s="33" t="s">
        <v>247</v>
      </c>
      <c r="M857" s="31"/>
      <c r="N857" s="32"/>
      <c r="O857" s="32" t="s">
        <v>247</v>
      </c>
      <c r="P857" s="32" t="s">
        <v>247</v>
      </c>
    </row>
    <row r="858" spans="3:16" s="41" customFormat="1" ht="17.25" customHeight="1">
      <c r="C858" s="125"/>
      <c r="D858" s="86"/>
      <c r="E858" s="91"/>
      <c r="F858" s="91"/>
      <c r="G858" s="95"/>
      <c r="H858" s="73" t="s">
        <v>252</v>
      </c>
      <c r="I858" s="33"/>
      <c r="J858" s="33" t="s">
        <v>247</v>
      </c>
      <c r="K858" s="33" t="s">
        <v>247</v>
      </c>
      <c r="L858" s="33" t="s">
        <v>247</v>
      </c>
      <c r="M858" s="31"/>
      <c r="N858" s="32"/>
      <c r="O858" s="32" t="s">
        <v>247</v>
      </c>
      <c r="P858" s="32" t="s">
        <v>247</v>
      </c>
    </row>
    <row r="859" spans="3:16" s="41" customFormat="1" ht="15" customHeight="1">
      <c r="C859" s="123" t="s">
        <v>423</v>
      </c>
      <c r="D859" s="86" t="s">
        <v>40</v>
      </c>
      <c r="E859" s="87" t="s">
        <v>36</v>
      </c>
      <c r="F859" s="87" t="s">
        <v>413</v>
      </c>
      <c r="G859" s="93" t="s">
        <v>327</v>
      </c>
      <c r="H859" s="73" t="s">
        <v>112</v>
      </c>
      <c r="I859" s="31">
        <f>I860+I862+I864+I865</f>
        <v>15378.3</v>
      </c>
      <c r="J859" s="31">
        <f>J860+J862</f>
        <v>15378.3</v>
      </c>
      <c r="K859" s="31">
        <f>K860+K862</f>
        <v>15378.3</v>
      </c>
      <c r="L859" s="31">
        <f>L860+L862</f>
        <v>10906.8</v>
      </c>
      <c r="M859" s="31">
        <f t="shared" ref="M859" si="265">M860+M862+M864+M865</f>
        <v>10906.8</v>
      </c>
      <c r="N859" s="16">
        <f>M859/I859*100</f>
        <v>70.923314020405371</v>
      </c>
      <c r="O859" s="16">
        <f>L859/J859*100</f>
        <v>70.923314020405371</v>
      </c>
      <c r="P859" s="16">
        <f>L859/K859*100</f>
        <v>70.923314020405371</v>
      </c>
    </row>
    <row r="860" spans="3:16" s="41" customFormat="1" ht="15.75" customHeight="1">
      <c r="C860" s="124"/>
      <c r="D860" s="86"/>
      <c r="E860" s="90"/>
      <c r="F860" s="90"/>
      <c r="G860" s="94"/>
      <c r="H860" s="73" t="s">
        <v>113</v>
      </c>
      <c r="I860" s="33">
        <v>15378.3</v>
      </c>
      <c r="J860" s="33">
        <v>15378.3</v>
      </c>
      <c r="K860" s="33">
        <v>15378.3</v>
      </c>
      <c r="L860" s="31">
        <v>10906.8</v>
      </c>
      <c r="M860" s="31">
        <v>10906.8</v>
      </c>
      <c r="N860" s="16">
        <f>M860/I860*100</f>
        <v>70.923314020405371</v>
      </c>
      <c r="O860" s="32">
        <f>L860/J860*100</f>
        <v>70.923314020405371</v>
      </c>
      <c r="P860" s="32">
        <f>L860/K860*100</f>
        <v>70.923314020405371</v>
      </c>
    </row>
    <row r="861" spans="3:16" s="41" customFormat="1" ht="16.5" customHeight="1">
      <c r="C861" s="124"/>
      <c r="D861" s="86"/>
      <c r="E861" s="90"/>
      <c r="F861" s="90"/>
      <c r="G861" s="94"/>
      <c r="H861" s="73" t="s">
        <v>22</v>
      </c>
      <c r="I861" s="34">
        <v>0</v>
      </c>
      <c r="J861" s="34">
        <v>0</v>
      </c>
      <c r="K861" s="34">
        <v>0</v>
      </c>
      <c r="L861" s="31">
        <v>0</v>
      </c>
      <c r="M861" s="31"/>
      <c r="N861" s="32">
        <v>0</v>
      </c>
      <c r="O861" s="32">
        <v>0</v>
      </c>
      <c r="P861" s="32">
        <v>0</v>
      </c>
    </row>
    <row r="862" spans="3:16" s="41" customFormat="1">
      <c r="C862" s="124"/>
      <c r="D862" s="86"/>
      <c r="E862" s="90"/>
      <c r="F862" s="90"/>
      <c r="G862" s="94"/>
      <c r="H862" s="73" t="s">
        <v>249</v>
      </c>
      <c r="I862" s="34">
        <v>0</v>
      </c>
      <c r="J862" s="34">
        <v>0</v>
      </c>
      <c r="K862" s="34">
        <v>0</v>
      </c>
      <c r="L862" s="31">
        <v>0</v>
      </c>
      <c r="M862" s="31"/>
      <c r="N862" s="32">
        <v>0</v>
      </c>
      <c r="O862" s="32">
        <v>0</v>
      </c>
      <c r="P862" s="32">
        <v>0</v>
      </c>
    </row>
    <row r="863" spans="3:16" s="41" customFormat="1" ht="30">
      <c r="C863" s="124"/>
      <c r="D863" s="86"/>
      <c r="E863" s="90"/>
      <c r="F863" s="90"/>
      <c r="G863" s="94"/>
      <c r="H863" s="73" t="s">
        <v>23</v>
      </c>
      <c r="I863" s="34">
        <v>0</v>
      </c>
      <c r="J863" s="34">
        <v>0</v>
      </c>
      <c r="K863" s="34">
        <v>0</v>
      </c>
      <c r="L863" s="31">
        <v>0</v>
      </c>
      <c r="M863" s="31"/>
      <c r="N863" s="32">
        <v>0</v>
      </c>
      <c r="O863" s="32">
        <v>0</v>
      </c>
      <c r="P863" s="32">
        <v>0</v>
      </c>
    </row>
    <row r="864" spans="3:16" s="41" customFormat="1">
      <c r="C864" s="124"/>
      <c r="D864" s="86"/>
      <c r="E864" s="90"/>
      <c r="F864" s="90"/>
      <c r="G864" s="94"/>
      <c r="H864" s="73" t="s">
        <v>250</v>
      </c>
      <c r="I864" s="33"/>
      <c r="J864" s="33" t="s">
        <v>247</v>
      </c>
      <c r="K864" s="33" t="s">
        <v>247</v>
      </c>
      <c r="L864" s="31"/>
      <c r="M864" s="31"/>
      <c r="N864" s="32">
        <v>0</v>
      </c>
      <c r="O864" s="32" t="s">
        <v>247</v>
      </c>
      <c r="P864" s="32" t="s">
        <v>247</v>
      </c>
    </row>
    <row r="865" spans="3:16" s="41" customFormat="1" ht="18.75" customHeight="1">
      <c r="C865" s="125"/>
      <c r="D865" s="86"/>
      <c r="E865" s="91"/>
      <c r="F865" s="91"/>
      <c r="G865" s="95"/>
      <c r="H865" s="73" t="s">
        <v>252</v>
      </c>
      <c r="I865" s="33"/>
      <c r="J865" s="33" t="s">
        <v>247</v>
      </c>
      <c r="K865" s="33" t="s">
        <v>247</v>
      </c>
      <c r="L865" s="31"/>
      <c r="M865" s="31"/>
      <c r="N865" s="32">
        <v>0</v>
      </c>
      <c r="O865" s="32" t="s">
        <v>247</v>
      </c>
      <c r="P865" s="32" t="s">
        <v>247</v>
      </c>
    </row>
    <row r="866" spans="3:16" s="40" customFormat="1" ht="17.25" customHeight="1">
      <c r="C866" s="206" t="s">
        <v>56</v>
      </c>
      <c r="D866" s="154" t="s">
        <v>9</v>
      </c>
      <c r="E866" s="151" t="s">
        <v>36</v>
      </c>
      <c r="F866" s="151">
        <v>2018</v>
      </c>
      <c r="G866" s="151">
        <v>2020</v>
      </c>
      <c r="H866" s="73" t="s">
        <v>112</v>
      </c>
      <c r="I866" s="3">
        <f>I867+I869+I871+I872</f>
        <v>1323054.8999999999</v>
      </c>
      <c r="J866" s="3">
        <f>J867+J869</f>
        <v>127664.7</v>
      </c>
      <c r="K866" s="3">
        <f t="shared" ref="K866" si="266">K867+K869</f>
        <v>122287.09999999999</v>
      </c>
      <c r="L866" s="3">
        <f t="shared" ref="L866" si="267">L867+L869</f>
        <v>93106.4</v>
      </c>
      <c r="M866" s="3">
        <f t="shared" ref="M866" si="268">M867+M869+M871+M872</f>
        <v>838772.70000000007</v>
      </c>
      <c r="N866" s="17">
        <f>M866/I866*100</f>
        <v>63.396666306137419</v>
      </c>
      <c r="O866" s="17">
        <f>L866/J866*100</f>
        <v>72.930418510363467</v>
      </c>
      <c r="P866" s="17">
        <f>L866/K866*100</f>
        <v>76.137548441331916</v>
      </c>
    </row>
    <row r="867" spans="3:16" s="40" customFormat="1" ht="17.25" customHeight="1">
      <c r="C867" s="207"/>
      <c r="D867" s="154"/>
      <c r="E867" s="152"/>
      <c r="F867" s="152"/>
      <c r="G867" s="152"/>
      <c r="H867" s="73" t="s">
        <v>113</v>
      </c>
      <c r="I867" s="33">
        <f>I874+I881+I965+I979+I993+I1028</f>
        <v>127464.7</v>
      </c>
      <c r="J867" s="33">
        <f>J874+J881+J965+J979+J993+J1028</f>
        <v>127664.7</v>
      </c>
      <c r="K867" s="33">
        <f>K874+K881+K965+K979+K993+K1028</f>
        <v>122287.09999999999</v>
      </c>
      <c r="L867" s="33">
        <f>L874+L881+L965+L979+L993+L1028</f>
        <v>93106.4</v>
      </c>
      <c r="M867" s="33">
        <f>M874+M881+M965+M979+M993+M1028</f>
        <v>93106.4</v>
      </c>
      <c r="N867" s="17">
        <f>M867/I867*100</f>
        <v>73.044850848901689</v>
      </c>
      <c r="O867" s="32">
        <f>L867/J867*100</f>
        <v>72.930418510363467</v>
      </c>
      <c r="P867" s="32">
        <f>L867/K867*100</f>
        <v>76.137548441331916</v>
      </c>
    </row>
    <row r="868" spans="3:16" s="40" customFormat="1" ht="30">
      <c r="C868" s="207"/>
      <c r="D868" s="154"/>
      <c r="E868" s="152"/>
      <c r="F868" s="152"/>
      <c r="G868" s="152"/>
      <c r="H868" s="73" t="s">
        <v>22</v>
      </c>
      <c r="I868" s="33">
        <f>I875+I882+I966+I980+I994+I1029</f>
        <v>0</v>
      </c>
      <c r="J868" s="34">
        <v>0</v>
      </c>
      <c r="K868" s="34">
        <v>0</v>
      </c>
      <c r="L868" s="33">
        <f t="shared" ref="L868:M868" si="269">L875+L882+L966+L980+L994+L1029</f>
        <v>0</v>
      </c>
      <c r="M868" s="33">
        <f t="shared" si="269"/>
        <v>0</v>
      </c>
      <c r="N868" s="32">
        <v>0</v>
      </c>
      <c r="O868" s="32">
        <v>0</v>
      </c>
      <c r="P868" s="32">
        <v>0</v>
      </c>
    </row>
    <row r="869" spans="3:16" s="40" customFormat="1">
      <c r="C869" s="207"/>
      <c r="D869" s="154"/>
      <c r="E869" s="152"/>
      <c r="F869" s="152"/>
      <c r="G869" s="152"/>
      <c r="H869" s="73" t="s">
        <v>249</v>
      </c>
      <c r="I869" s="33">
        <f>I876+I883+I967+I981+I995+I1030</f>
        <v>0</v>
      </c>
      <c r="J869" s="34">
        <v>0</v>
      </c>
      <c r="K869" s="34">
        <v>0</v>
      </c>
      <c r="L869" s="33">
        <f t="shared" ref="L869:M869" si="270">L876+L883+L967+L981+L995+L1030</f>
        <v>0</v>
      </c>
      <c r="M869" s="33">
        <f t="shared" si="270"/>
        <v>0</v>
      </c>
      <c r="N869" s="32">
        <v>0</v>
      </c>
      <c r="O869" s="32">
        <v>0</v>
      </c>
      <c r="P869" s="32">
        <v>0</v>
      </c>
    </row>
    <row r="870" spans="3:16" s="41" customFormat="1" ht="30">
      <c r="C870" s="207"/>
      <c r="D870" s="154"/>
      <c r="E870" s="152"/>
      <c r="F870" s="152"/>
      <c r="G870" s="152"/>
      <c r="H870" s="73" t="s">
        <v>23</v>
      </c>
      <c r="I870" s="33">
        <f>I877+I884+I968+I982+I996+I1031</f>
        <v>0</v>
      </c>
      <c r="J870" s="34">
        <v>0</v>
      </c>
      <c r="K870" s="34">
        <v>0</v>
      </c>
      <c r="L870" s="33">
        <f t="shared" ref="L870:M870" si="271">L877+L884+L968+L982+L996+L1031</f>
        <v>0</v>
      </c>
      <c r="M870" s="33">
        <f t="shared" si="271"/>
        <v>0</v>
      </c>
      <c r="N870" s="32">
        <v>0</v>
      </c>
      <c r="O870" s="32">
        <v>0</v>
      </c>
      <c r="P870" s="32">
        <v>0</v>
      </c>
    </row>
    <row r="871" spans="3:16" s="41" customFormat="1">
      <c r="C871" s="207"/>
      <c r="D871" s="154"/>
      <c r="E871" s="152"/>
      <c r="F871" s="152"/>
      <c r="G871" s="152"/>
      <c r="H871" s="73" t="s">
        <v>250</v>
      </c>
      <c r="I871" s="33">
        <f>I878+I885+I969+I983+I997+I1032</f>
        <v>1162782.7</v>
      </c>
      <c r="J871" s="33" t="s">
        <v>247</v>
      </c>
      <c r="K871" s="33" t="s">
        <v>247</v>
      </c>
      <c r="L871" s="33" t="s">
        <v>247</v>
      </c>
      <c r="M871" s="33">
        <f>M878</f>
        <v>725133.3</v>
      </c>
      <c r="N871" s="17">
        <f t="shared" ref="N871:N872" si="272">M871/I871*100</f>
        <v>62.361892725098166</v>
      </c>
      <c r="O871" s="32" t="s">
        <v>247</v>
      </c>
      <c r="P871" s="32" t="s">
        <v>247</v>
      </c>
    </row>
    <row r="872" spans="3:16" s="40" customFormat="1" ht="14.25" customHeight="1">
      <c r="C872" s="208"/>
      <c r="D872" s="154"/>
      <c r="E872" s="153"/>
      <c r="F872" s="153"/>
      <c r="G872" s="153"/>
      <c r="H872" s="73" t="s">
        <v>252</v>
      </c>
      <c r="I872" s="33">
        <f>I879+I886+I970+I984+I998+I1033</f>
        <v>32807.5</v>
      </c>
      <c r="J872" s="33" t="s">
        <v>247</v>
      </c>
      <c r="K872" s="33" t="s">
        <v>247</v>
      </c>
      <c r="L872" s="33" t="s">
        <v>247</v>
      </c>
      <c r="M872" s="33">
        <f t="shared" ref="M872" si="273">M879+M886+M970+M984+M998+M1033</f>
        <v>20533</v>
      </c>
      <c r="N872" s="17">
        <f t="shared" si="272"/>
        <v>62.586298864588883</v>
      </c>
      <c r="O872" s="32" t="s">
        <v>247</v>
      </c>
      <c r="P872" s="32" t="s">
        <v>247</v>
      </c>
    </row>
    <row r="873" spans="3:16" s="41" customFormat="1" ht="16.5" customHeight="1">
      <c r="C873" s="119" t="s">
        <v>57</v>
      </c>
      <c r="D873" s="114" t="s">
        <v>520</v>
      </c>
      <c r="E873" s="116" t="s">
        <v>36</v>
      </c>
      <c r="F873" s="116" t="s">
        <v>330</v>
      </c>
      <c r="G873" s="116" t="s">
        <v>332</v>
      </c>
      <c r="H873" s="73" t="s">
        <v>112</v>
      </c>
      <c r="I873" s="31">
        <f>I874+I876+I878+I879</f>
        <v>1313754.8999999999</v>
      </c>
      <c r="J873" s="31">
        <f>J874+J876</f>
        <v>118164.7</v>
      </c>
      <c r="K873" s="31">
        <f>K874+K876</f>
        <v>116864.7</v>
      </c>
      <c r="L873" s="31">
        <f>L874+L876</f>
        <v>88578.4</v>
      </c>
      <c r="M873" s="31">
        <f t="shared" ref="M873" si="274">M874+M876+M878+M879</f>
        <v>834244.70000000007</v>
      </c>
      <c r="N873" s="16">
        <f>M873/I873*100</f>
        <v>63.500786942830821</v>
      </c>
      <c r="O873" s="16">
        <f>L873/J873*100</f>
        <v>74.961811776274985</v>
      </c>
      <c r="P873" s="16">
        <f>L873/K873*100</f>
        <v>75.795685095670464</v>
      </c>
    </row>
    <row r="874" spans="3:16" s="41" customFormat="1" ht="15.75" customHeight="1">
      <c r="C874" s="120"/>
      <c r="D874" s="114"/>
      <c r="E874" s="117"/>
      <c r="F874" s="117"/>
      <c r="G874" s="117"/>
      <c r="H874" s="73" t="s">
        <v>113</v>
      </c>
      <c r="I874" s="33">
        <v>118164.7</v>
      </c>
      <c r="J874" s="33">
        <v>118164.7</v>
      </c>
      <c r="K874" s="33">
        <v>116864.7</v>
      </c>
      <c r="L874" s="31">
        <v>88578.4</v>
      </c>
      <c r="M874" s="31">
        <v>88578.4</v>
      </c>
      <c r="N874" s="16">
        <f>M874/I874*100</f>
        <v>74.961811776274985</v>
      </c>
      <c r="O874" s="32">
        <f>L874/J874*100</f>
        <v>74.961811776274985</v>
      </c>
      <c r="P874" s="32">
        <f>L874/K874*100</f>
        <v>75.795685095670464</v>
      </c>
    </row>
    <row r="875" spans="3:16" s="41" customFormat="1" ht="30">
      <c r="C875" s="120"/>
      <c r="D875" s="114"/>
      <c r="E875" s="117"/>
      <c r="F875" s="117"/>
      <c r="G875" s="117"/>
      <c r="H875" s="73" t="s">
        <v>22</v>
      </c>
      <c r="I875" s="34">
        <v>0</v>
      </c>
      <c r="J875" s="34">
        <v>0</v>
      </c>
      <c r="K875" s="34">
        <v>0</v>
      </c>
      <c r="L875" s="31">
        <v>0</v>
      </c>
      <c r="M875" s="31">
        <v>0</v>
      </c>
      <c r="N875" s="32">
        <v>0</v>
      </c>
      <c r="O875" s="32">
        <v>0</v>
      </c>
      <c r="P875" s="32">
        <v>0</v>
      </c>
    </row>
    <row r="876" spans="3:16" s="41" customFormat="1">
      <c r="C876" s="120"/>
      <c r="D876" s="114"/>
      <c r="E876" s="117"/>
      <c r="F876" s="117"/>
      <c r="G876" s="117"/>
      <c r="H876" s="73" t="s">
        <v>249</v>
      </c>
      <c r="I876" s="34">
        <v>0</v>
      </c>
      <c r="J876" s="34">
        <v>0</v>
      </c>
      <c r="K876" s="34">
        <v>0</v>
      </c>
      <c r="L876" s="31">
        <v>0</v>
      </c>
      <c r="M876" s="31">
        <v>0</v>
      </c>
      <c r="N876" s="32">
        <v>0</v>
      </c>
      <c r="O876" s="32">
        <v>0</v>
      </c>
      <c r="P876" s="32">
        <v>0</v>
      </c>
    </row>
    <row r="877" spans="3:16" s="41" customFormat="1" ht="30">
      <c r="C877" s="120"/>
      <c r="D877" s="114"/>
      <c r="E877" s="117"/>
      <c r="F877" s="117"/>
      <c r="G877" s="117"/>
      <c r="H877" s="73" t="s">
        <v>23</v>
      </c>
      <c r="I877" s="34">
        <v>0</v>
      </c>
      <c r="J877" s="34">
        <v>0</v>
      </c>
      <c r="K877" s="34">
        <v>0</v>
      </c>
      <c r="L877" s="31">
        <v>0</v>
      </c>
      <c r="M877" s="31">
        <v>0</v>
      </c>
      <c r="N877" s="32">
        <v>0</v>
      </c>
      <c r="O877" s="32">
        <v>0</v>
      </c>
      <c r="P877" s="32">
        <v>0</v>
      </c>
    </row>
    <row r="878" spans="3:16" s="41" customFormat="1">
      <c r="C878" s="120"/>
      <c r="D878" s="114"/>
      <c r="E878" s="117"/>
      <c r="F878" s="117"/>
      <c r="G878" s="117"/>
      <c r="H878" s="73" t="s">
        <v>250</v>
      </c>
      <c r="I878" s="33">
        <v>1162782.7</v>
      </c>
      <c r="J878" s="33" t="s">
        <v>247</v>
      </c>
      <c r="K878" s="33" t="s">
        <v>247</v>
      </c>
      <c r="L878" s="31"/>
      <c r="M878" s="31">
        <v>725133.3</v>
      </c>
      <c r="N878" s="16">
        <f>M878/I878*100</f>
        <v>62.361892725098166</v>
      </c>
      <c r="O878" s="32" t="s">
        <v>247</v>
      </c>
      <c r="P878" s="32" t="s">
        <v>247</v>
      </c>
    </row>
    <row r="879" spans="3:16" s="41" customFormat="1">
      <c r="C879" s="121"/>
      <c r="D879" s="114"/>
      <c r="E879" s="118"/>
      <c r="F879" s="118"/>
      <c r="G879" s="118"/>
      <c r="H879" s="73" t="s">
        <v>252</v>
      </c>
      <c r="I879" s="33">
        <v>32807.5</v>
      </c>
      <c r="J879" s="33" t="s">
        <v>247</v>
      </c>
      <c r="K879" s="33" t="s">
        <v>247</v>
      </c>
      <c r="L879" s="31"/>
      <c r="M879" s="31">
        <v>20533</v>
      </c>
      <c r="N879" s="16">
        <f>M879/I879*100</f>
        <v>62.586298864588883</v>
      </c>
      <c r="O879" s="32" t="s">
        <v>247</v>
      </c>
      <c r="P879" s="32" t="s">
        <v>247</v>
      </c>
    </row>
    <row r="880" spans="3:16" s="41" customFormat="1" ht="15" customHeight="1">
      <c r="C880" s="119" t="s">
        <v>58</v>
      </c>
      <c r="D880" s="114" t="s">
        <v>10</v>
      </c>
      <c r="E880" s="116" t="s">
        <v>36</v>
      </c>
      <c r="F880" s="116">
        <v>2018</v>
      </c>
      <c r="G880" s="116">
        <v>2020</v>
      </c>
      <c r="H880" s="73" t="s">
        <v>112</v>
      </c>
      <c r="I880" s="31">
        <f>I881+I883+I885+I886</f>
        <v>6500</v>
      </c>
      <c r="J880" s="31">
        <f>J881+J883</f>
        <v>6500</v>
      </c>
      <c r="K880" s="31">
        <f>K881+K883</f>
        <v>3322.4</v>
      </c>
      <c r="L880" s="31">
        <f>L881+L883</f>
        <v>3132.3</v>
      </c>
      <c r="M880" s="31">
        <f t="shared" ref="M880" si="275">M881+M883+M885+M886</f>
        <v>3132.3</v>
      </c>
      <c r="N880" s="16">
        <f>M880/I880*100</f>
        <v>48.189230769230775</v>
      </c>
      <c r="O880" s="16">
        <f>L880/J880*100</f>
        <v>48.189230769230775</v>
      </c>
      <c r="P880" s="16">
        <f>L880/K880*100</f>
        <v>94.278232602937635</v>
      </c>
    </row>
    <row r="881" spans="3:16" s="41" customFormat="1" ht="15.75" customHeight="1">
      <c r="C881" s="120"/>
      <c r="D881" s="114"/>
      <c r="E881" s="117"/>
      <c r="F881" s="117"/>
      <c r="G881" s="117"/>
      <c r="H881" s="73" t="s">
        <v>113</v>
      </c>
      <c r="I881" s="33">
        <f>I888+I895+I902+I909+I916+I923+I930+I937+I944+I951+I958</f>
        <v>6500</v>
      </c>
      <c r="J881" s="33">
        <f t="shared" ref="J881:M881" si="276">J888+J895+J902+J909+J916+J923+J930+J937+J944+J951+J958</f>
        <v>6500</v>
      </c>
      <c r="K881" s="33">
        <f t="shared" si="276"/>
        <v>3322.4</v>
      </c>
      <c r="L881" s="33">
        <f t="shared" si="276"/>
        <v>3132.3</v>
      </c>
      <c r="M881" s="33">
        <f t="shared" si="276"/>
        <v>3132.3</v>
      </c>
      <c r="N881" s="16">
        <f>M881/I881*100</f>
        <v>48.189230769230775</v>
      </c>
      <c r="O881" s="32">
        <f>L881/J881*100</f>
        <v>48.189230769230775</v>
      </c>
      <c r="P881" s="32">
        <f>L881/K881*100</f>
        <v>94.278232602937635</v>
      </c>
    </row>
    <row r="882" spans="3:16" s="41" customFormat="1" ht="15" customHeight="1">
      <c r="C882" s="120"/>
      <c r="D882" s="114"/>
      <c r="E882" s="117"/>
      <c r="F882" s="117"/>
      <c r="G882" s="117"/>
      <c r="H882" s="73" t="s">
        <v>22</v>
      </c>
      <c r="I882" s="34">
        <v>0</v>
      </c>
      <c r="J882" s="34">
        <v>0</v>
      </c>
      <c r="K882" s="34">
        <v>0</v>
      </c>
      <c r="L882" s="31">
        <v>0</v>
      </c>
      <c r="M882" s="31">
        <v>0</v>
      </c>
      <c r="N882" s="32">
        <v>0</v>
      </c>
      <c r="O882" s="32">
        <v>0</v>
      </c>
      <c r="P882" s="32">
        <v>0</v>
      </c>
    </row>
    <row r="883" spans="3:16" s="41" customFormat="1" ht="15" customHeight="1">
      <c r="C883" s="120"/>
      <c r="D883" s="114"/>
      <c r="E883" s="117"/>
      <c r="F883" s="117"/>
      <c r="G883" s="117"/>
      <c r="H883" s="73" t="s">
        <v>249</v>
      </c>
      <c r="I883" s="34">
        <v>0</v>
      </c>
      <c r="J883" s="34">
        <v>0</v>
      </c>
      <c r="K883" s="34">
        <v>0</v>
      </c>
      <c r="L883" s="31">
        <v>0</v>
      </c>
      <c r="M883" s="31">
        <v>0</v>
      </c>
      <c r="N883" s="32">
        <v>0</v>
      </c>
      <c r="O883" s="32">
        <v>0</v>
      </c>
      <c r="P883" s="32">
        <v>0</v>
      </c>
    </row>
    <row r="884" spans="3:16" s="41" customFormat="1" ht="30">
      <c r="C884" s="120"/>
      <c r="D884" s="114"/>
      <c r="E884" s="117"/>
      <c r="F884" s="117"/>
      <c r="G884" s="117"/>
      <c r="H884" s="73" t="s">
        <v>23</v>
      </c>
      <c r="I884" s="34">
        <v>0</v>
      </c>
      <c r="J884" s="34">
        <v>0</v>
      </c>
      <c r="K884" s="34">
        <v>0</v>
      </c>
      <c r="L884" s="31">
        <v>0</v>
      </c>
      <c r="M884" s="31">
        <v>0</v>
      </c>
      <c r="N884" s="32">
        <v>0</v>
      </c>
      <c r="O884" s="32">
        <v>0</v>
      </c>
      <c r="P884" s="32">
        <v>0</v>
      </c>
    </row>
    <row r="885" spans="3:16" s="41" customFormat="1">
      <c r="C885" s="120"/>
      <c r="D885" s="114"/>
      <c r="E885" s="117"/>
      <c r="F885" s="117"/>
      <c r="G885" s="117"/>
      <c r="H885" s="73" t="s">
        <v>250</v>
      </c>
      <c r="I885" s="33">
        <v>0</v>
      </c>
      <c r="J885" s="33" t="s">
        <v>247</v>
      </c>
      <c r="K885" s="33" t="s">
        <v>247</v>
      </c>
      <c r="L885" s="33" t="s">
        <v>247</v>
      </c>
      <c r="M885" s="31">
        <v>0</v>
      </c>
      <c r="N885" s="32">
        <v>0</v>
      </c>
      <c r="O885" s="32" t="s">
        <v>247</v>
      </c>
      <c r="P885" s="32" t="s">
        <v>247</v>
      </c>
    </row>
    <row r="886" spans="3:16" s="41" customFormat="1" ht="15" customHeight="1">
      <c r="C886" s="120"/>
      <c r="D886" s="114"/>
      <c r="E886" s="117"/>
      <c r="F886" s="117"/>
      <c r="G886" s="117"/>
      <c r="H886" s="73" t="s">
        <v>252</v>
      </c>
      <c r="I886" s="33">
        <v>0</v>
      </c>
      <c r="J886" s="33" t="s">
        <v>247</v>
      </c>
      <c r="K886" s="33" t="s">
        <v>247</v>
      </c>
      <c r="L886" s="33" t="s">
        <v>247</v>
      </c>
      <c r="M886" s="31">
        <v>0</v>
      </c>
      <c r="N886" s="32">
        <v>0</v>
      </c>
      <c r="O886" s="32" t="s">
        <v>247</v>
      </c>
      <c r="P886" s="32" t="s">
        <v>247</v>
      </c>
    </row>
    <row r="887" spans="3:16" s="41" customFormat="1" ht="15" customHeight="1">
      <c r="C887" s="123" t="s">
        <v>59</v>
      </c>
      <c r="D887" s="86" t="s">
        <v>424</v>
      </c>
      <c r="E887" s="87" t="s">
        <v>161</v>
      </c>
      <c r="F887" s="87">
        <v>2018</v>
      </c>
      <c r="G887" s="87">
        <v>2020</v>
      </c>
      <c r="H887" s="73" t="s">
        <v>112</v>
      </c>
      <c r="I887" s="31">
        <f>I888+I890+I892+I893</f>
        <v>110</v>
      </c>
      <c r="J887" s="31">
        <f>J888+J890</f>
        <v>110</v>
      </c>
      <c r="K887" s="31">
        <f>K888+K890</f>
        <v>55</v>
      </c>
      <c r="L887" s="31">
        <f>L888+L890</f>
        <v>55</v>
      </c>
      <c r="M887" s="31">
        <f t="shared" ref="M887" si="277">M888+M890+M892+M893</f>
        <v>55</v>
      </c>
      <c r="N887" s="16">
        <f>M887/I887*100</f>
        <v>50</v>
      </c>
      <c r="O887" s="16">
        <f>L887/J887*100</f>
        <v>50</v>
      </c>
      <c r="P887" s="16">
        <f>L887/K887*100</f>
        <v>100</v>
      </c>
    </row>
    <row r="888" spans="3:16" s="41" customFormat="1" ht="17.25" customHeight="1">
      <c r="C888" s="124"/>
      <c r="D888" s="86"/>
      <c r="E888" s="90"/>
      <c r="F888" s="90"/>
      <c r="G888" s="90"/>
      <c r="H888" s="73" t="s">
        <v>113</v>
      </c>
      <c r="I888" s="33">
        <v>110</v>
      </c>
      <c r="J888" s="33">
        <v>110</v>
      </c>
      <c r="K888" s="33">
        <v>55</v>
      </c>
      <c r="L888" s="31">
        <v>55</v>
      </c>
      <c r="M888" s="31">
        <v>55</v>
      </c>
      <c r="N888" s="32">
        <f>L888/I888*100</f>
        <v>50</v>
      </c>
      <c r="O888" s="32">
        <f>L888/J888*100</f>
        <v>50</v>
      </c>
      <c r="P888" s="32">
        <f>L888/K888*100</f>
        <v>100</v>
      </c>
    </row>
    <row r="889" spans="3:16" s="41" customFormat="1" ht="30">
      <c r="C889" s="124"/>
      <c r="D889" s="86"/>
      <c r="E889" s="90"/>
      <c r="F889" s="90"/>
      <c r="G889" s="90"/>
      <c r="H889" s="73" t="s">
        <v>22</v>
      </c>
      <c r="I889" s="34">
        <v>0</v>
      </c>
      <c r="J889" s="34">
        <v>0</v>
      </c>
      <c r="K889" s="34">
        <v>0</v>
      </c>
      <c r="L889" s="31">
        <v>0</v>
      </c>
      <c r="M889" s="31">
        <v>0</v>
      </c>
      <c r="N889" s="32">
        <v>0</v>
      </c>
      <c r="O889" s="32">
        <v>0</v>
      </c>
      <c r="P889" s="32">
        <v>0</v>
      </c>
    </row>
    <row r="890" spans="3:16" s="41" customFormat="1">
      <c r="C890" s="124"/>
      <c r="D890" s="86"/>
      <c r="E890" s="90"/>
      <c r="F890" s="90"/>
      <c r="G890" s="90"/>
      <c r="H890" s="73" t="s">
        <v>249</v>
      </c>
      <c r="I890" s="34">
        <v>0</v>
      </c>
      <c r="J890" s="34">
        <v>0</v>
      </c>
      <c r="K890" s="34">
        <v>0</v>
      </c>
      <c r="L890" s="31">
        <v>0</v>
      </c>
      <c r="M890" s="31">
        <v>0</v>
      </c>
      <c r="N890" s="32">
        <v>0</v>
      </c>
      <c r="O890" s="32">
        <v>0</v>
      </c>
      <c r="P890" s="32">
        <v>0</v>
      </c>
    </row>
    <row r="891" spans="3:16" s="41" customFormat="1" ht="30">
      <c r="C891" s="124"/>
      <c r="D891" s="86"/>
      <c r="E891" s="90"/>
      <c r="F891" s="90"/>
      <c r="G891" s="90"/>
      <c r="H891" s="73" t="s">
        <v>23</v>
      </c>
      <c r="I891" s="34">
        <v>0</v>
      </c>
      <c r="J891" s="34">
        <v>0</v>
      </c>
      <c r="K891" s="34">
        <v>0</v>
      </c>
      <c r="L891" s="31">
        <v>0</v>
      </c>
      <c r="M891" s="31">
        <v>0</v>
      </c>
      <c r="N891" s="32">
        <v>0</v>
      </c>
      <c r="O891" s="32">
        <v>0</v>
      </c>
      <c r="P891" s="32">
        <v>0</v>
      </c>
    </row>
    <row r="892" spans="3:16" s="41" customFormat="1">
      <c r="C892" s="124"/>
      <c r="D892" s="86"/>
      <c r="E892" s="90"/>
      <c r="F892" s="90"/>
      <c r="G892" s="90"/>
      <c r="H892" s="73" t="s">
        <v>250</v>
      </c>
      <c r="I892" s="33">
        <v>0</v>
      </c>
      <c r="J892" s="33" t="s">
        <v>247</v>
      </c>
      <c r="K892" s="33" t="s">
        <v>247</v>
      </c>
      <c r="L892" s="33" t="s">
        <v>247</v>
      </c>
      <c r="M892" s="31">
        <v>0</v>
      </c>
      <c r="N892" s="32">
        <v>0</v>
      </c>
      <c r="O892" s="32" t="s">
        <v>247</v>
      </c>
      <c r="P892" s="32" t="s">
        <v>247</v>
      </c>
    </row>
    <row r="893" spans="3:16" s="41" customFormat="1">
      <c r="C893" s="125"/>
      <c r="D893" s="86"/>
      <c r="E893" s="91"/>
      <c r="F893" s="91"/>
      <c r="G893" s="91"/>
      <c r="H893" s="73" t="s">
        <v>252</v>
      </c>
      <c r="I893" s="33">
        <v>0</v>
      </c>
      <c r="J893" s="33" t="s">
        <v>247</v>
      </c>
      <c r="K893" s="33" t="s">
        <v>247</v>
      </c>
      <c r="L893" s="33" t="s">
        <v>247</v>
      </c>
      <c r="M893" s="31">
        <v>0</v>
      </c>
      <c r="N893" s="32">
        <v>0</v>
      </c>
      <c r="O893" s="32" t="s">
        <v>247</v>
      </c>
      <c r="P893" s="32" t="s">
        <v>247</v>
      </c>
    </row>
    <row r="894" spans="3:16" s="41" customFormat="1" ht="15" customHeight="1">
      <c r="C894" s="123" t="s">
        <v>60</v>
      </c>
      <c r="D894" s="86" t="s">
        <v>601</v>
      </c>
      <c r="E894" s="87" t="s">
        <v>161</v>
      </c>
      <c r="F894" s="87">
        <v>2018</v>
      </c>
      <c r="G894" s="87">
        <v>2020</v>
      </c>
      <c r="H894" s="73" t="s">
        <v>112</v>
      </c>
      <c r="I894" s="31">
        <f>I895+I897+I899+I900</f>
        <v>90</v>
      </c>
      <c r="J894" s="31">
        <f>J895+J897</f>
        <v>90</v>
      </c>
      <c r="K894" s="31">
        <f>K895+K897</f>
        <v>45</v>
      </c>
      <c r="L894" s="31">
        <f>L895+L897</f>
        <v>0</v>
      </c>
      <c r="M894" s="31">
        <f t="shared" ref="M894" si="278">M895+M897+M899+M900</f>
        <v>0</v>
      </c>
      <c r="N894" s="16">
        <f>M894/I894*100</f>
        <v>0</v>
      </c>
      <c r="O894" s="16">
        <f>L894/J894*100</f>
        <v>0</v>
      </c>
      <c r="P894" s="16">
        <f>L894/K894*100</f>
        <v>0</v>
      </c>
    </row>
    <row r="895" spans="3:16" s="41" customFormat="1">
      <c r="C895" s="124"/>
      <c r="D895" s="86"/>
      <c r="E895" s="90"/>
      <c r="F895" s="90"/>
      <c r="G895" s="90"/>
      <c r="H895" s="73" t="s">
        <v>113</v>
      </c>
      <c r="I895" s="33">
        <v>90</v>
      </c>
      <c r="J895" s="33">
        <v>90</v>
      </c>
      <c r="K895" s="33">
        <v>45</v>
      </c>
      <c r="L895" s="31">
        <v>0</v>
      </c>
      <c r="M895" s="31">
        <v>0</v>
      </c>
      <c r="N895" s="32">
        <f>L895/I895*100</f>
        <v>0</v>
      </c>
      <c r="O895" s="32">
        <f>L895/J895*100</f>
        <v>0</v>
      </c>
      <c r="P895" s="32">
        <f>L895/K895*100</f>
        <v>0</v>
      </c>
    </row>
    <row r="896" spans="3:16" s="41" customFormat="1" ht="19.5" customHeight="1">
      <c r="C896" s="124"/>
      <c r="D896" s="86"/>
      <c r="E896" s="90"/>
      <c r="F896" s="90"/>
      <c r="G896" s="90"/>
      <c r="H896" s="73" t="s">
        <v>22</v>
      </c>
      <c r="I896" s="34">
        <v>0</v>
      </c>
      <c r="J896" s="34">
        <v>0</v>
      </c>
      <c r="K896" s="34">
        <v>0</v>
      </c>
      <c r="L896" s="31">
        <v>0</v>
      </c>
      <c r="M896" s="31">
        <v>0</v>
      </c>
      <c r="N896" s="32">
        <v>0</v>
      </c>
      <c r="O896" s="32">
        <v>0</v>
      </c>
      <c r="P896" s="32">
        <v>0</v>
      </c>
    </row>
    <row r="897" spans="3:16" s="41" customFormat="1" ht="18" customHeight="1">
      <c r="C897" s="124"/>
      <c r="D897" s="86"/>
      <c r="E897" s="90"/>
      <c r="F897" s="90"/>
      <c r="G897" s="90"/>
      <c r="H897" s="73" t="s">
        <v>249</v>
      </c>
      <c r="I897" s="34">
        <v>0</v>
      </c>
      <c r="J897" s="34">
        <v>0</v>
      </c>
      <c r="K897" s="34">
        <v>0</v>
      </c>
      <c r="L897" s="31">
        <v>0</v>
      </c>
      <c r="M897" s="31">
        <v>0</v>
      </c>
      <c r="N897" s="32">
        <v>0</v>
      </c>
      <c r="O897" s="32">
        <v>0</v>
      </c>
      <c r="P897" s="32">
        <v>0</v>
      </c>
    </row>
    <row r="898" spans="3:16" s="41" customFormat="1" ht="30">
      <c r="C898" s="124"/>
      <c r="D898" s="86"/>
      <c r="E898" s="90"/>
      <c r="F898" s="90"/>
      <c r="G898" s="90"/>
      <c r="H898" s="73" t="s">
        <v>23</v>
      </c>
      <c r="I898" s="34">
        <v>0</v>
      </c>
      <c r="J898" s="34">
        <v>0</v>
      </c>
      <c r="K898" s="34">
        <v>0</v>
      </c>
      <c r="L898" s="31">
        <v>0</v>
      </c>
      <c r="M898" s="31">
        <v>0</v>
      </c>
      <c r="N898" s="32">
        <v>0</v>
      </c>
      <c r="O898" s="32">
        <v>0</v>
      </c>
      <c r="P898" s="32">
        <v>0</v>
      </c>
    </row>
    <row r="899" spans="3:16" s="41" customFormat="1">
      <c r="C899" s="124"/>
      <c r="D899" s="86"/>
      <c r="E899" s="90"/>
      <c r="F899" s="90"/>
      <c r="G899" s="90"/>
      <c r="H899" s="73" t="s">
        <v>250</v>
      </c>
      <c r="I899" s="33">
        <v>0</v>
      </c>
      <c r="J899" s="33" t="s">
        <v>247</v>
      </c>
      <c r="K899" s="33" t="s">
        <v>247</v>
      </c>
      <c r="L899" s="33" t="s">
        <v>247</v>
      </c>
      <c r="M899" s="31">
        <v>0</v>
      </c>
      <c r="N899" s="32">
        <v>0</v>
      </c>
      <c r="O899" s="32" t="s">
        <v>247</v>
      </c>
      <c r="P899" s="32" t="s">
        <v>247</v>
      </c>
    </row>
    <row r="900" spans="3:16" s="41" customFormat="1" ht="18" customHeight="1">
      <c r="C900" s="125"/>
      <c r="D900" s="86"/>
      <c r="E900" s="91"/>
      <c r="F900" s="91"/>
      <c r="G900" s="91"/>
      <c r="H900" s="73" t="s">
        <v>252</v>
      </c>
      <c r="I900" s="33">
        <v>0</v>
      </c>
      <c r="J900" s="33" t="s">
        <v>247</v>
      </c>
      <c r="K900" s="33" t="s">
        <v>247</v>
      </c>
      <c r="L900" s="33" t="s">
        <v>247</v>
      </c>
      <c r="M900" s="31">
        <v>0</v>
      </c>
      <c r="N900" s="32">
        <v>0</v>
      </c>
      <c r="O900" s="32" t="s">
        <v>247</v>
      </c>
      <c r="P900" s="32" t="s">
        <v>247</v>
      </c>
    </row>
    <row r="901" spans="3:16" s="41" customFormat="1" ht="15" customHeight="1">
      <c r="C901" s="123" t="s">
        <v>61</v>
      </c>
      <c r="D901" s="86" t="s">
        <v>602</v>
      </c>
      <c r="E901" s="92" t="s">
        <v>161</v>
      </c>
      <c r="F901" s="92" t="s">
        <v>425</v>
      </c>
      <c r="G901" s="92" t="s">
        <v>426</v>
      </c>
      <c r="H901" s="73" t="s">
        <v>112</v>
      </c>
      <c r="I901" s="31">
        <f>I902+I904+I906+I907</f>
        <v>95</v>
      </c>
      <c r="J901" s="31">
        <f>J902+J904</f>
        <v>95</v>
      </c>
      <c r="K901" s="31">
        <f>K902+K904</f>
        <v>47.5</v>
      </c>
      <c r="L901" s="31">
        <f>L902+L904</f>
        <v>47.5</v>
      </c>
      <c r="M901" s="31">
        <f t="shared" ref="M901" si="279">M902+M904+M906+M907</f>
        <v>47.5</v>
      </c>
      <c r="N901" s="16">
        <f>M901/I901*100</f>
        <v>50</v>
      </c>
      <c r="O901" s="16">
        <f>L901/J901*100</f>
        <v>50</v>
      </c>
      <c r="P901" s="16">
        <f>L901/K901*100</f>
        <v>100</v>
      </c>
    </row>
    <row r="902" spans="3:16" s="41" customFormat="1">
      <c r="C902" s="124"/>
      <c r="D902" s="86"/>
      <c r="E902" s="92"/>
      <c r="F902" s="92"/>
      <c r="G902" s="92"/>
      <c r="H902" s="73" t="s">
        <v>113</v>
      </c>
      <c r="I902" s="33">
        <v>95</v>
      </c>
      <c r="J902" s="33">
        <v>95</v>
      </c>
      <c r="K902" s="33">
        <v>47.5</v>
      </c>
      <c r="L902" s="31">
        <v>47.5</v>
      </c>
      <c r="M902" s="31">
        <v>47.5</v>
      </c>
      <c r="N902" s="16">
        <f>M902/I902*100</f>
        <v>50</v>
      </c>
      <c r="O902" s="32">
        <f>L902/J902*100</f>
        <v>50</v>
      </c>
      <c r="P902" s="32">
        <f>L902/K902*100</f>
        <v>100</v>
      </c>
    </row>
    <row r="903" spans="3:16" s="41" customFormat="1" ht="30">
      <c r="C903" s="124"/>
      <c r="D903" s="86"/>
      <c r="E903" s="92"/>
      <c r="F903" s="92"/>
      <c r="G903" s="92"/>
      <c r="H903" s="73" t="s">
        <v>22</v>
      </c>
      <c r="I903" s="34">
        <v>0</v>
      </c>
      <c r="J903" s="34">
        <v>0</v>
      </c>
      <c r="K903" s="34">
        <v>0</v>
      </c>
      <c r="L903" s="31">
        <v>0</v>
      </c>
      <c r="M903" s="31">
        <v>0</v>
      </c>
      <c r="N903" s="32">
        <v>0</v>
      </c>
      <c r="O903" s="32">
        <v>0</v>
      </c>
      <c r="P903" s="32">
        <v>0</v>
      </c>
    </row>
    <row r="904" spans="3:16" s="41" customFormat="1">
      <c r="C904" s="124"/>
      <c r="D904" s="86"/>
      <c r="E904" s="92"/>
      <c r="F904" s="92"/>
      <c r="G904" s="92"/>
      <c r="H904" s="73" t="s">
        <v>249</v>
      </c>
      <c r="I904" s="34">
        <v>0</v>
      </c>
      <c r="J904" s="34">
        <v>0</v>
      </c>
      <c r="K904" s="34">
        <v>0</v>
      </c>
      <c r="L904" s="31">
        <v>0</v>
      </c>
      <c r="M904" s="31">
        <v>0</v>
      </c>
      <c r="N904" s="32">
        <v>0</v>
      </c>
      <c r="O904" s="32">
        <v>0</v>
      </c>
      <c r="P904" s="32">
        <v>0</v>
      </c>
    </row>
    <row r="905" spans="3:16" s="41" customFormat="1" ht="30">
      <c r="C905" s="124"/>
      <c r="D905" s="86"/>
      <c r="E905" s="92"/>
      <c r="F905" s="92"/>
      <c r="G905" s="92"/>
      <c r="H905" s="73" t="s">
        <v>23</v>
      </c>
      <c r="I905" s="34">
        <v>0</v>
      </c>
      <c r="J905" s="34">
        <v>0</v>
      </c>
      <c r="K905" s="34">
        <v>0</v>
      </c>
      <c r="L905" s="31">
        <v>0</v>
      </c>
      <c r="M905" s="31">
        <v>0</v>
      </c>
      <c r="N905" s="32">
        <v>0</v>
      </c>
      <c r="O905" s="32">
        <v>0</v>
      </c>
      <c r="P905" s="32">
        <v>0</v>
      </c>
    </row>
    <row r="906" spans="3:16" s="41" customFormat="1">
      <c r="C906" s="124"/>
      <c r="D906" s="86"/>
      <c r="E906" s="92"/>
      <c r="F906" s="92"/>
      <c r="G906" s="92"/>
      <c r="H906" s="73" t="s">
        <v>250</v>
      </c>
      <c r="I906" s="33">
        <v>0</v>
      </c>
      <c r="J906" s="33" t="s">
        <v>247</v>
      </c>
      <c r="K906" s="33" t="s">
        <v>247</v>
      </c>
      <c r="L906" s="33" t="s">
        <v>247</v>
      </c>
      <c r="M906" s="31">
        <v>0</v>
      </c>
      <c r="N906" s="32">
        <v>0</v>
      </c>
      <c r="O906" s="32" t="s">
        <v>247</v>
      </c>
      <c r="P906" s="32" t="s">
        <v>247</v>
      </c>
    </row>
    <row r="907" spans="3:16" s="41" customFormat="1">
      <c r="C907" s="125"/>
      <c r="D907" s="86"/>
      <c r="E907" s="92"/>
      <c r="F907" s="92"/>
      <c r="G907" s="92"/>
      <c r="H907" s="73" t="s">
        <v>252</v>
      </c>
      <c r="I907" s="33">
        <v>0</v>
      </c>
      <c r="J907" s="33" t="s">
        <v>247</v>
      </c>
      <c r="K907" s="33" t="s">
        <v>247</v>
      </c>
      <c r="L907" s="33" t="s">
        <v>247</v>
      </c>
      <c r="M907" s="31">
        <v>0</v>
      </c>
      <c r="N907" s="32">
        <v>0</v>
      </c>
      <c r="O907" s="32" t="s">
        <v>247</v>
      </c>
      <c r="P907" s="32" t="s">
        <v>247</v>
      </c>
    </row>
    <row r="908" spans="3:16" s="41" customFormat="1" ht="15" customHeight="1">
      <c r="C908" s="123" t="s">
        <v>62</v>
      </c>
      <c r="D908" s="86" t="s">
        <v>603</v>
      </c>
      <c r="E908" s="87" t="s">
        <v>11</v>
      </c>
      <c r="F908" s="87" t="s">
        <v>427</v>
      </c>
      <c r="G908" s="87" t="s">
        <v>428</v>
      </c>
      <c r="H908" s="73" t="s">
        <v>112</v>
      </c>
      <c r="I908" s="31">
        <f>I909+I911+I913+I914</f>
        <v>110</v>
      </c>
      <c r="J908" s="31">
        <f>J909+J911</f>
        <v>110</v>
      </c>
      <c r="K908" s="31">
        <f>K909+K911</f>
        <v>55</v>
      </c>
      <c r="L908" s="31">
        <f>L909+L911</f>
        <v>55</v>
      </c>
      <c r="M908" s="31">
        <f t="shared" ref="M908" si="280">M909+M911+M913+M914</f>
        <v>55</v>
      </c>
      <c r="N908" s="16">
        <f>M908/I908*100</f>
        <v>50</v>
      </c>
      <c r="O908" s="16">
        <f>L908/J908*100</f>
        <v>50</v>
      </c>
      <c r="P908" s="16">
        <f>L908/K908*100</f>
        <v>100</v>
      </c>
    </row>
    <row r="909" spans="3:16" s="41" customFormat="1" ht="18.75" customHeight="1">
      <c r="C909" s="124"/>
      <c r="D909" s="86"/>
      <c r="E909" s="90"/>
      <c r="F909" s="90"/>
      <c r="G909" s="90"/>
      <c r="H909" s="73" t="s">
        <v>113</v>
      </c>
      <c r="I909" s="33">
        <v>110</v>
      </c>
      <c r="J909" s="33">
        <v>110</v>
      </c>
      <c r="K909" s="33">
        <v>55</v>
      </c>
      <c r="L909" s="31">
        <v>55</v>
      </c>
      <c r="M909" s="31">
        <v>55</v>
      </c>
      <c r="N909" s="16">
        <f>M909/I909*100</f>
        <v>50</v>
      </c>
      <c r="O909" s="32">
        <f>L909/J909*100</f>
        <v>50</v>
      </c>
      <c r="P909" s="32">
        <f>L909/K909*100</f>
        <v>100</v>
      </c>
    </row>
    <row r="910" spans="3:16" s="41" customFormat="1" ht="15" customHeight="1">
      <c r="C910" s="124"/>
      <c r="D910" s="86"/>
      <c r="E910" s="90"/>
      <c r="F910" s="90"/>
      <c r="G910" s="90"/>
      <c r="H910" s="73" t="s">
        <v>22</v>
      </c>
      <c r="I910" s="34">
        <v>0</v>
      </c>
      <c r="J910" s="34">
        <v>0</v>
      </c>
      <c r="K910" s="34">
        <v>0</v>
      </c>
      <c r="L910" s="31">
        <v>0</v>
      </c>
      <c r="M910" s="31">
        <v>0</v>
      </c>
      <c r="N910" s="32">
        <v>0</v>
      </c>
      <c r="O910" s="32">
        <v>0</v>
      </c>
      <c r="P910" s="32">
        <v>0</v>
      </c>
    </row>
    <row r="911" spans="3:16" s="41" customFormat="1">
      <c r="C911" s="124"/>
      <c r="D911" s="86"/>
      <c r="E911" s="90"/>
      <c r="F911" s="90"/>
      <c r="G911" s="90"/>
      <c r="H911" s="73" t="s">
        <v>249</v>
      </c>
      <c r="I911" s="34">
        <v>0</v>
      </c>
      <c r="J911" s="34">
        <v>0</v>
      </c>
      <c r="K911" s="34">
        <v>0</v>
      </c>
      <c r="L911" s="31">
        <v>0</v>
      </c>
      <c r="M911" s="31">
        <v>0</v>
      </c>
      <c r="N911" s="32">
        <v>0</v>
      </c>
      <c r="O911" s="32">
        <v>0</v>
      </c>
      <c r="P911" s="32">
        <v>0</v>
      </c>
    </row>
    <row r="912" spans="3:16" s="41" customFormat="1" ht="30">
      <c r="C912" s="124"/>
      <c r="D912" s="86"/>
      <c r="E912" s="90"/>
      <c r="F912" s="90"/>
      <c r="G912" s="90"/>
      <c r="H912" s="73" t="s">
        <v>23</v>
      </c>
      <c r="I912" s="34">
        <v>0</v>
      </c>
      <c r="J912" s="34">
        <v>0</v>
      </c>
      <c r="K912" s="34">
        <v>0</v>
      </c>
      <c r="L912" s="31">
        <v>0</v>
      </c>
      <c r="M912" s="31">
        <v>0</v>
      </c>
      <c r="N912" s="32">
        <v>0</v>
      </c>
      <c r="O912" s="32">
        <v>0</v>
      </c>
      <c r="P912" s="32">
        <v>0</v>
      </c>
    </row>
    <row r="913" spans="3:16" s="41" customFormat="1" ht="15" customHeight="1">
      <c r="C913" s="124"/>
      <c r="D913" s="86"/>
      <c r="E913" s="90"/>
      <c r="F913" s="90"/>
      <c r="G913" s="90"/>
      <c r="H913" s="73" t="s">
        <v>250</v>
      </c>
      <c r="I913" s="33">
        <v>0</v>
      </c>
      <c r="J913" s="33" t="s">
        <v>247</v>
      </c>
      <c r="K913" s="33" t="s">
        <v>247</v>
      </c>
      <c r="L913" s="33" t="s">
        <v>247</v>
      </c>
      <c r="M913" s="31">
        <v>0</v>
      </c>
      <c r="N913" s="32">
        <v>0</v>
      </c>
      <c r="O913" s="32" t="s">
        <v>247</v>
      </c>
      <c r="P913" s="32" t="s">
        <v>247</v>
      </c>
    </row>
    <row r="914" spans="3:16" s="41" customFormat="1" ht="14.25" customHeight="1">
      <c r="C914" s="124"/>
      <c r="D914" s="86"/>
      <c r="E914" s="90"/>
      <c r="F914" s="90"/>
      <c r="G914" s="90"/>
      <c r="H914" s="73" t="s">
        <v>252</v>
      </c>
      <c r="I914" s="33">
        <v>0</v>
      </c>
      <c r="J914" s="33" t="s">
        <v>247</v>
      </c>
      <c r="K914" s="33" t="s">
        <v>247</v>
      </c>
      <c r="L914" s="33" t="s">
        <v>247</v>
      </c>
      <c r="M914" s="31">
        <v>0</v>
      </c>
      <c r="N914" s="32">
        <v>0</v>
      </c>
      <c r="O914" s="32" t="s">
        <v>247</v>
      </c>
      <c r="P914" s="32" t="s">
        <v>247</v>
      </c>
    </row>
    <row r="915" spans="3:16" s="41" customFormat="1" ht="18.75" customHeight="1">
      <c r="C915" s="123" t="s">
        <v>63</v>
      </c>
      <c r="D915" s="86" t="s">
        <v>604</v>
      </c>
      <c r="E915" s="87" t="s">
        <v>11</v>
      </c>
      <c r="F915" s="87" t="s">
        <v>429</v>
      </c>
      <c r="G915" s="87" t="s">
        <v>428</v>
      </c>
      <c r="H915" s="73" t="s">
        <v>112</v>
      </c>
      <c r="I915" s="31">
        <f>I916+I918+I920+I921</f>
        <v>150</v>
      </c>
      <c r="J915" s="31">
        <f>J916+J918</f>
        <v>150</v>
      </c>
      <c r="K915" s="31">
        <f>K916+K918</f>
        <v>75</v>
      </c>
      <c r="L915" s="31">
        <f>L916+L918</f>
        <v>75</v>
      </c>
      <c r="M915" s="31">
        <f t="shared" ref="M915" si="281">M916+M918+M920+M921</f>
        <v>75</v>
      </c>
      <c r="N915" s="16">
        <f>M915/I915*100</f>
        <v>50</v>
      </c>
      <c r="O915" s="16">
        <f>L915/J915*100</f>
        <v>50</v>
      </c>
      <c r="P915" s="16">
        <f>L915/K915*100</f>
        <v>100</v>
      </c>
    </row>
    <row r="916" spans="3:16" s="41" customFormat="1">
      <c r="C916" s="124"/>
      <c r="D916" s="86"/>
      <c r="E916" s="90"/>
      <c r="F916" s="90"/>
      <c r="G916" s="90"/>
      <c r="H916" s="73" t="s">
        <v>113</v>
      </c>
      <c r="I916" s="33">
        <v>150</v>
      </c>
      <c r="J916" s="33">
        <v>150</v>
      </c>
      <c r="K916" s="33">
        <v>75</v>
      </c>
      <c r="L916" s="31">
        <v>75</v>
      </c>
      <c r="M916" s="31">
        <v>75</v>
      </c>
      <c r="N916" s="16">
        <f>M916/I916*100</f>
        <v>50</v>
      </c>
      <c r="O916" s="32">
        <f>L916/J916*100</f>
        <v>50</v>
      </c>
      <c r="P916" s="32">
        <f>L916/K916*100</f>
        <v>100</v>
      </c>
    </row>
    <row r="917" spans="3:16" s="41" customFormat="1" ht="15.75" customHeight="1">
      <c r="C917" s="124"/>
      <c r="D917" s="86"/>
      <c r="E917" s="90"/>
      <c r="F917" s="90"/>
      <c r="G917" s="90"/>
      <c r="H917" s="73" t="s">
        <v>22</v>
      </c>
      <c r="I917" s="34">
        <v>0</v>
      </c>
      <c r="J917" s="34">
        <v>0</v>
      </c>
      <c r="K917" s="34">
        <v>0</v>
      </c>
      <c r="L917" s="31">
        <v>0</v>
      </c>
      <c r="M917" s="31">
        <v>0</v>
      </c>
      <c r="N917" s="32">
        <v>0</v>
      </c>
      <c r="O917" s="32">
        <v>0</v>
      </c>
      <c r="P917" s="32">
        <v>0</v>
      </c>
    </row>
    <row r="918" spans="3:16" s="41" customFormat="1">
      <c r="C918" s="124"/>
      <c r="D918" s="86"/>
      <c r="E918" s="90"/>
      <c r="F918" s="90"/>
      <c r="G918" s="90"/>
      <c r="H918" s="73" t="s">
        <v>249</v>
      </c>
      <c r="I918" s="34">
        <v>0</v>
      </c>
      <c r="J918" s="34">
        <v>0</v>
      </c>
      <c r="K918" s="34">
        <v>0</v>
      </c>
      <c r="L918" s="31">
        <v>0</v>
      </c>
      <c r="M918" s="31">
        <v>0</v>
      </c>
      <c r="N918" s="32">
        <v>0</v>
      </c>
      <c r="O918" s="32">
        <v>0</v>
      </c>
      <c r="P918" s="32">
        <v>0</v>
      </c>
    </row>
    <row r="919" spans="3:16" s="41" customFormat="1" ht="30">
      <c r="C919" s="124"/>
      <c r="D919" s="86"/>
      <c r="E919" s="90"/>
      <c r="F919" s="90"/>
      <c r="G919" s="90"/>
      <c r="H919" s="73" t="s">
        <v>23</v>
      </c>
      <c r="I919" s="34">
        <v>0</v>
      </c>
      <c r="J919" s="34">
        <v>0</v>
      </c>
      <c r="K919" s="34">
        <v>0</v>
      </c>
      <c r="L919" s="31">
        <v>0</v>
      </c>
      <c r="M919" s="31">
        <v>0</v>
      </c>
      <c r="N919" s="32">
        <v>0</v>
      </c>
      <c r="O919" s="32">
        <v>0</v>
      </c>
      <c r="P919" s="32">
        <v>0</v>
      </c>
    </row>
    <row r="920" spans="3:16" s="41" customFormat="1">
      <c r="C920" s="124"/>
      <c r="D920" s="86"/>
      <c r="E920" s="90"/>
      <c r="F920" s="90"/>
      <c r="G920" s="90"/>
      <c r="H920" s="73" t="s">
        <v>250</v>
      </c>
      <c r="I920" s="33">
        <v>0</v>
      </c>
      <c r="J920" s="33" t="s">
        <v>247</v>
      </c>
      <c r="K920" s="33" t="s">
        <v>247</v>
      </c>
      <c r="L920" s="33" t="s">
        <v>247</v>
      </c>
      <c r="M920" s="31">
        <v>0</v>
      </c>
      <c r="N920" s="32">
        <v>0</v>
      </c>
      <c r="O920" s="32" t="s">
        <v>247</v>
      </c>
      <c r="P920" s="32" t="s">
        <v>247</v>
      </c>
    </row>
    <row r="921" spans="3:16" s="41" customFormat="1" ht="18" customHeight="1">
      <c r="C921" s="125"/>
      <c r="D921" s="86"/>
      <c r="E921" s="91"/>
      <c r="F921" s="91"/>
      <c r="G921" s="91"/>
      <c r="H921" s="73" t="s">
        <v>252</v>
      </c>
      <c r="I921" s="33">
        <v>0</v>
      </c>
      <c r="J921" s="33" t="s">
        <v>247</v>
      </c>
      <c r="K921" s="33" t="s">
        <v>247</v>
      </c>
      <c r="L921" s="33" t="s">
        <v>247</v>
      </c>
      <c r="M921" s="31">
        <v>0</v>
      </c>
      <c r="N921" s="32">
        <v>0</v>
      </c>
      <c r="O921" s="32" t="s">
        <v>247</v>
      </c>
      <c r="P921" s="32" t="s">
        <v>247</v>
      </c>
    </row>
    <row r="922" spans="3:16" s="41" customFormat="1" ht="16.5" customHeight="1">
      <c r="C922" s="123" t="s">
        <v>64</v>
      </c>
      <c r="D922" s="86" t="s">
        <v>605</v>
      </c>
      <c r="E922" s="87" t="s">
        <v>11</v>
      </c>
      <c r="F922" s="87" t="s">
        <v>394</v>
      </c>
      <c r="G922" s="87" t="s">
        <v>394</v>
      </c>
      <c r="H922" s="73" t="s">
        <v>112</v>
      </c>
      <c r="I922" s="31">
        <f>I923+I925+I927+I928</f>
        <v>70</v>
      </c>
      <c r="J922" s="31">
        <f>J923+J925</f>
        <v>70</v>
      </c>
      <c r="K922" s="31">
        <f>K923+K925</f>
        <v>35</v>
      </c>
      <c r="L922" s="31">
        <f>L923+L925</f>
        <v>0</v>
      </c>
      <c r="M922" s="31">
        <f t="shared" ref="M922" si="282">M923+M925+M927+M928</f>
        <v>0</v>
      </c>
      <c r="N922" s="16">
        <f>M922/I922*100</f>
        <v>0</v>
      </c>
      <c r="O922" s="16">
        <f>L922/J922*100</f>
        <v>0</v>
      </c>
      <c r="P922" s="16">
        <f>L922/K922*100</f>
        <v>0</v>
      </c>
    </row>
    <row r="923" spans="3:16" s="41" customFormat="1" ht="16.5" customHeight="1">
      <c r="C923" s="124"/>
      <c r="D923" s="86"/>
      <c r="E923" s="90"/>
      <c r="F923" s="90"/>
      <c r="G923" s="90"/>
      <c r="H923" s="73" t="s">
        <v>113</v>
      </c>
      <c r="I923" s="33">
        <v>70</v>
      </c>
      <c r="J923" s="33">
        <v>70</v>
      </c>
      <c r="K923" s="33">
        <v>35</v>
      </c>
      <c r="L923" s="31">
        <v>0</v>
      </c>
      <c r="M923" s="31">
        <v>0</v>
      </c>
      <c r="N923" s="32">
        <f>L923/I923*100</f>
        <v>0</v>
      </c>
      <c r="O923" s="32">
        <f>L923/J923*100</f>
        <v>0</v>
      </c>
      <c r="P923" s="32">
        <f>L923/K923*100</f>
        <v>0</v>
      </c>
    </row>
    <row r="924" spans="3:16" s="41" customFormat="1" ht="16.5" customHeight="1">
      <c r="C924" s="124"/>
      <c r="D924" s="86"/>
      <c r="E924" s="90"/>
      <c r="F924" s="90"/>
      <c r="G924" s="90"/>
      <c r="H924" s="73" t="s">
        <v>22</v>
      </c>
      <c r="I924" s="34">
        <v>0</v>
      </c>
      <c r="J924" s="34">
        <v>0</v>
      </c>
      <c r="K924" s="34">
        <v>0</v>
      </c>
      <c r="L924" s="31">
        <v>0</v>
      </c>
      <c r="M924" s="31">
        <v>0</v>
      </c>
      <c r="N924" s="32">
        <v>0</v>
      </c>
      <c r="O924" s="32">
        <v>0</v>
      </c>
      <c r="P924" s="32">
        <v>0</v>
      </c>
    </row>
    <row r="925" spans="3:16" s="41" customFormat="1" ht="16.5" customHeight="1">
      <c r="C925" s="124"/>
      <c r="D925" s="86"/>
      <c r="E925" s="90"/>
      <c r="F925" s="90"/>
      <c r="G925" s="90"/>
      <c r="H925" s="73" t="s">
        <v>249</v>
      </c>
      <c r="I925" s="34">
        <v>0</v>
      </c>
      <c r="J925" s="34">
        <v>0</v>
      </c>
      <c r="K925" s="34">
        <v>0</v>
      </c>
      <c r="L925" s="31">
        <v>0</v>
      </c>
      <c r="M925" s="31">
        <v>0</v>
      </c>
      <c r="N925" s="32">
        <v>0</v>
      </c>
      <c r="O925" s="32">
        <v>0</v>
      </c>
      <c r="P925" s="32">
        <v>0</v>
      </c>
    </row>
    <row r="926" spans="3:16" s="41" customFormat="1" ht="30">
      <c r="C926" s="124"/>
      <c r="D926" s="86"/>
      <c r="E926" s="90"/>
      <c r="F926" s="90"/>
      <c r="G926" s="90"/>
      <c r="H926" s="73" t="s">
        <v>23</v>
      </c>
      <c r="I926" s="34">
        <v>0</v>
      </c>
      <c r="J926" s="34">
        <v>0</v>
      </c>
      <c r="K926" s="34">
        <v>0</v>
      </c>
      <c r="L926" s="31">
        <v>0</v>
      </c>
      <c r="M926" s="31">
        <v>0</v>
      </c>
      <c r="N926" s="32">
        <v>0</v>
      </c>
      <c r="O926" s="32">
        <v>0</v>
      </c>
      <c r="P926" s="32">
        <v>0</v>
      </c>
    </row>
    <row r="927" spans="3:16" s="41" customFormat="1">
      <c r="C927" s="124"/>
      <c r="D927" s="86"/>
      <c r="E927" s="90"/>
      <c r="F927" s="90"/>
      <c r="G927" s="90"/>
      <c r="H927" s="73" t="s">
        <v>250</v>
      </c>
      <c r="I927" s="33">
        <v>0</v>
      </c>
      <c r="J927" s="33" t="s">
        <v>247</v>
      </c>
      <c r="K927" s="33" t="s">
        <v>247</v>
      </c>
      <c r="L927" s="33" t="s">
        <v>247</v>
      </c>
      <c r="M927" s="31">
        <v>0</v>
      </c>
      <c r="N927" s="32">
        <v>0</v>
      </c>
      <c r="O927" s="32" t="s">
        <v>247</v>
      </c>
      <c r="P927" s="32" t="s">
        <v>247</v>
      </c>
    </row>
    <row r="928" spans="3:16" s="41" customFormat="1" ht="16.5" customHeight="1">
      <c r="C928" s="125"/>
      <c r="D928" s="86"/>
      <c r="E928" s="91"/>
      <c r="F928" s="91"/>
      <c r="G928" s="91"/>
      <c r="H928" s="73" t="s">
        <v>252</v>
      </c>
      <c r="I928" s="33">
        <v>0</v>
      </c>
      <c r="J928" s="33" t="s">
        <v>247</v>
      </c>
      <c r="K928" s="33" t="s">
        <v>247</v>
      </c>
      <c r="L928" s="33" t="s">
        <v>247</v>
      </c>
      <c r="M928" s="31">
        <v>0</v>
      </c>
      <c r="N928" s="32">
        <v>0</v>
      </c>
      <c r="O928" s="32" t="s">
        <v>247</v>
      </c>
      <c r="P928" s="32" t="s">
        <v>247</v>
      </c>
    </row>
    <row r="929" spans="3:16" s="41" customFormat="1" ht="16.5" customHeight="1">
      <c r="C929" s="119" t="s">
        <v>431</v>
      </c>
      <c r="D929" s="86" t="s">
        <v>606</v>
      </c>
      <c r="E929" s="87" t="s">
        <v>430</v>
      </c>
      <c r="F929" s="87" t="s">
        <v>432</v>
      </c>
      <c r="G929" s="92" t="s">
        <v>433</v>
      </c>
      <c r="H929" s="73" t="s">
        <v>112</v>
      </c>
      <c r="I929" s="31">
        <f>I930+I932+I934+I935</f>
        <v>1405</v>
      </c>
      <c r="J929" s="31">
        <f>J930+J932</f>
        <v>1405</v>
      </c>
      <c r="K929" s="31">
        <f>K930+K932</f>
        <v>702.5</v>
      </c>
      <c r="L929" s="31">
        <f>L930+L932</f>
        <v>702.5</v>
      </c>
      <c r="M929" s="31">
        <f t="shared" ref="M929" si="283">M930+M932+M934+M935</f>
        <v>702.5</v>
      </c>
      <c r="N929" s="16">
        <f>M929/I929*100</f>
        <v>50</v>
      </c>
      <c r="O929" s="16">
        <f>L929/J929*100</f>
        <v>50</v>
      </c>
      <c r="P929" s="16">
        <f>L929/K929*100</f>
        <v>100</v>
      </c>
    </row>
    <row r="930" spans="3:16" s="41" customFormat="1" ht="16.5" customHeight="1">
      <c r="C930" s="120"/>
      <c r="D930" s="86"/>
      <c r="E930" s="90"/>
      <c r="F930" s="90"/>
      <c r="G930" s="92"/>
      <c r="H930" s="73" t="s">
        <v>113</v>
      </c>
      <c r="I930" s="33">
        <v>1405</v>
      </c>
      <c r="J930" s="33">
        <v>1405</v>
      </c>
      <c r="K930" s="33">
        <v>702.5</v>
      </c>
      <c r="L930" s="31">
        <v>702.5</v>
      </c>
      <c r="M930" s="31">
        <v>702.5</v>
      </c>
      <c r="N930" s="32">
        <f>L930/I930*100</f>
        <v>50</v>
      </c>
      <c r="O930" s="32">
        <f>L930/J930*100</f>
        <v>50</v>
      </c>
      <c r="P930" s="32">
        <f>L930/K930*100</f>
        <v>100</v>
      </c>
    </row>
    <row r="931" spans="3:16" s="41" customFormat="1" ht="16.5" customHeight="1">
      <c r="C931" s="120"/>
      <c r="D931" s="86"/>
      <c r="E931" s="90"/>
      <c r="F931" s="90"/>
      <c r="G931" s="92"/>
      <c r="H931" s="73" t="s">
        <v>22</v>
      </c>
      <c r="I931" s="34">
        <v>0</v>
      </c>
      <c r="J931" s="34">
        <v>0</v>
      </c>
      <c r="K931" s="34">
        <v>0</v>
      </c>
      <c r="L931" s="31">
        <v>0</v>
      </c>
      <c r="M931" s="31">
        <v>0</v>
      </c>
      <c r="N931" s="32">
        <v>0</v>
      </c>
      <c r="O931" s="32">
        <v>0</v>
      </c>
      <c r="P931" s="32">
        <v>0</v>
      </c>
    </row>
    <row r="932" spans="3:16" s="41" customFormat="1" ht="16.5" customHeight="1">
      <c r="C932" s="120"/>
      <c r="D932" s="86"/>
      <c r="E932" s="90"/>
      <c r="F932" s="90"/>
      <c r="G932" s="92"/>
      <c r="H932" s="73" t="s">
        <v>249</v>
      </c>
      <c r="I932" s="34">
        <v>0</v>
      </c>
      <c r="J932" s="34">
        <v>0</v>
      </c>
      <c r="K932" s="34">
        <v>0</v>
      </c>
      <c r="L932" s="31">
        <v>0</v>
      </c>
      <c r="M932" s="31">
        <v>0</v>
      </c>
      <c r="N932" s="32">
        <v>0</v>
      </c>
      <c r="O932" s="32">
        <v>0</v>
      </c>
      <c r="P932" s="32">
        <v>0</v>
      </c>
    </row>
    <row r="933" spans="3:16" s="41" customFormat="1" ht="30">
      <c r="C933" s="120"/>
      <c r="D933" s="86"/>
      <c r="E933" s="90"/>
      <c r="F933" s="90"/>
      <c r="G933" s="92"/>
      <c r="H933" s="73" t="s">
        <v>23</v>
      </c>
      <c r="I933" s="34">
        <v>0</v>
      </c>
      <c r="J933" s="34">
        <v>0</v>
      </c>
      <c r="K933" s="34">
        <v>0</v>
      </c>
      <c r="L933" s="31">
        <v>0</v>
      </c>
      <c r="M933" s="31">
        <v>0</v>
      </c>
      <c r="N933" s="32">
        <v>0</v>
      </c>
      <c r="O933" s="32">
        <v>0</v>
      </c>
      <c r="P933" s="32">
        <v>0</v>
      </c>
    </row>
    <row r="934" spans="3:16" s="41" customFormat="1">
      <c r="C934" s="120"/>
      <c r="D934" s="86"/>
      <c r="E934" s="90"/>
      <c r="F934" s="90"/>
      <c r="G934" s="92"/>
      <c r="H934" s="73" t="s">
        <v>250</v>
      </c>
      <c r="I934" s="33">
        <v>0</v>
      </c>
      <c r="J934" s="33" t="s">
        <v>247</v>
      </c>
      <c r="K934" s="33" t="s">
        <v>247</v>
      </c>
      <c r="L934" s="33" t="s">
        <v>247</v>
      </c>
      <c r="M934" s="31">
        <v>0</v>
      </c>
      <c r="N934" s="32">
        <v>0</v>
      </c>
      <c r="O934" s="32" t="s">
        <v>247</v>
      </c>
      <c r="P934" s="32" t="s">
        <v>247</v>
      </c>
    </row>
    <row r="935" spans="3:16" s="41" customFormat="1">
      <c r="C935" s="121"/>
      <c r="D935" s="86"/>
      <c r="E935" s="91"/>
      <c r="F935" s="91"/>
      <c r="G935" s="92"/>
      <c r="H935" s="73" t="s">
        <v>252</v>
      </c>
      <c r="I935" s="33">
        <v>0</v>
      </c>
      <c r="J935" s="33" t="s">
        <v>247</v>
      </c>
      <c r="K935" s="33" t="s">
        <v>247</v>
      </c>
      <c r="L935" s="33" t="s">
        <v>247</v>
      </c>
      <c r="M935" s="31">
        <v>0</v>
      </c>
      <c r="N935" s="32">
        <v>0</v>
      </c>
      <c r="O935" s="32" t="s">
        <v>247</v>
      </c>
      <c r="P935" s="32" t="s">
        <v>247</v>
      </c>
    </row>
    <row r="936" spans="3:16" s="43" customFormat="1" ht="15" customHeight="1">
      <c r="C936" s="123" t="s">
        <v>434</v>
      </c>
      <c r="D936" s="86" t="s">
        <v>607</v>
      </c>
      <c r="E936" s="87" t="s">
        <v>608</v>
      </c>
      <c r="F936" s="87">
        <v>2018</v>
      </c>
      <c r="G936" s="87">
        <v>2020</v>
      </c>
      <c r="H936" s="73" t="s">
        <v>112</v>
      </c>
      <c r="I936" s="31">
        <f>I937+I939+I941+I942</f>
        <v>220</v>
      </c>
      <c r="J936" s="31">
        <f>J937+J939</f>
        <v>220</v>
      </c>
      <c r="K936" s="31">
        <f>K937+K939</f>
        <v>110</v>
      </c>
      <c r="L936" s="31">
        <f>L937+L939</f>
        <v>0</v>
      </c>
      <c r="M936" s="31">
        <f t="shared" ref="M936" si="284">M937+M939+M941+M942</f>
        <v>0</v>
      </c>
      <c r="N936" s="16">
        <f>M936/I936*100</f>
        <v>0</v>
      </c>
      <c r="O936" s="16">
        <f>L936/J936*100</f>
        <v>0</v>
      </c>
      <c r="P936" s="16">
        <f>L936/K936*100</f>
        <v>0</v>
      </c>
    </row>
    <row r="937" spans="3:16" s="43" customFormat="1">
      <c r="C937" s="124"/>
      <c r="D937" s="86"/>
      <c r="E937" s="90"/>
      <c r="F937" s="90"/>
      <c r="G937" s="90"/>
      <c r="H937" s="73" t="s">
        <v>113</v>
      </c>
      <c r="I937" s="33">
        <v>220</v>
      </c>
      <c r="J937" s="33">
        <v>220</v>
      </c>
      <c r="K937" s="33">
        <v>110</v>
      </c>
      <c r="L937" s="31"/>
      <c r="M937" s="31"/>
      <c r="N937" s="32">
        <f>L937/I937*100</f>
        <v>0</v>
      </c>
      <c r="O937" s="32">
        <f>L937/J937*100</f>
        <v>0</v>
      </c>
      <c r="P937" s="32">
        <f>L937/K937*100</f>
        <v>0</v>
      </c>
    </row>
    <row r="938" spans="3:16" s="43" customFormat="1" ht="30">
      <c r="C938" s="124"/>
      <c r="D938" s="86"/>
      <c r="E938" s="90"/>
      <c r="F938" s="90"/>
      <c r="G938" s="90"/>
      <c r="H938" s="73" t="s">
        <v>22</v>
      </c>
      <c r="I938" s="34">
        <v>0</v>
      </c>
      <c r="J938" s="34">
        <v>0</v>
      </c>
      <c r="K938" s="34">
        <v>0</v>
      </c>
      <c r="L938" s="31">
        <v>0</v>
      </c>
      <c r="M938" s="31">
        <v>0</v>
      </c>
      <c r="N938" s="32">
        <v>0</v>
      </c>
      <c r="O938" s="32">
        <v>0</v>
      </c>
      <c r="P938" s="32">
        <v>0</v>
      </c>
    </row>
    <row r="939" spans="3:16" s="43" customFormat="1" ht="15.75" customHeight="1">
      <c r="C939" s="124"/>
      <c r="D939" s="86"/>
      <c r="E939" s="90"/>
      <c r="F939" s="90"/>
      <c r="G939" s="90"/>
      <c r="H939" s="73" t="s">
        <v>249</v>
      </c>
      <c r="I939" s="34">
        <v>0</v>
      </c>
      <c r="J939" s="34">
        <v>0</v>
      </c>
      <c r="K939" s="34">
        <v>0</v>
      </c>
      <c r="L939" s="31">
        <v>0</v>
      </c>
      <c r="M939" s="31">
        <v>0</v>
      </c>
      <c r="N939" s="32">
        <v>0</v>
      </c>
      <c r="O939" s="32">
        <v>0</v>
      </c>
      <c r="P939" s="32">
        <v>0</v>
      </c>
    </row>
    <row r="940" spans="3:16" s="41" customFormat="1" ht="30">
      <c r="C940" s="124"/>
      <c r="D940" s="86"/>
      <c r="E940" s="90"/>
      <c r="F940" s="90"/>
      <c r="G940" s="90"/>
      <c r="H940" s="73" t="s">
        <v>23</v>
      </c>
      <c r="I940" s="34">
        <v>0</v>
      </c>
      <c r="J940" s="34">
        <v>0</v>
      </c>
      <c r="K940" s="34">
        <v>0</v>
      </c>
      <c r="L940" s="31">
        <v>0</v>
      </c>
      <c r="M940" s="31">
        <v>0</v>
      </c>
      <c r="N940" s="32">
        <v>0</v>
      </c>
      <c r="O940" s="32">
        <v>0</v>
      </c>
      <c r="P940" s="32">
        <v>0</v>
      </c>
    </row>
    <row r="941" spans="3:16" s="41" customFormat="1">
      <c r="C941" s="124"/>
      <c r="D941" s="86"/>
      <c r="E941" s="90"/>
      <c r="F941" s="90"/>
      <c r="G941" s="90"/>
      <c r="H941" s="73" t="s">
        <v>250</v>
      </c>
      <c r="I941" s="33">
        <v>0</v>
      </c>
      <c r="J941" s="33" t="s">
        <v>247</v>
      </c>
      <c r="K941" s="33" t="s">
        <v>247</v>
      </c>
      <c r="L941" s="33" t="s">
        <v>247</v>
      </c>
      <c r="M941" s="31">
        <v>0</v>
      </c>
      <c r="N941" s="32">
        <v>0</v>
      </c>
      <c r="O941" s="32" t="s">
        <v>247</v>
      </c>
      <c r="P941" s="32" t="s">
        <v>247</v>
      </c>
    </row>
    <row r="942" spans="3:16" s="43" customFormat="1" ht="19.5" customHeight="1">
      <c r="C942" s="125"/>
      <c r="D942" s="86"/>
      <c r="E942" s="91"/>
      <c r="F942" s="91"/>
      <c r="G942" s="91"/>
      <c r="H942" s="73" t="s">
        <v>252</v>
      </c>
      <c r="I942" s="33">
        <v>0</v>
      </c>
      <c r="J942" s="33" t="s">
        <v>247</v>
      </c>
      <c r="K942" s="33" t="s">
        <v>247</v>
      </c>
      <c r="L942" s="33" t="s">
        <v>247</v>
      </c>
      <c r="M942" s="31">
        <v>0</v>
      </c>
      <c r="N942" s="32">
        <v>0</v>
      </c>
      <c r="O942" s="32" t="s">
        <v>247</v>
      </c>
      <c r="P942" s="32" t="s">
        <v>247</v>
      </c>
    </row>
    <row r="943" spans="3:16" s="41" customFormat="1" ht="15" customHeight="1">
      <c r="C943" s="119" t="s">
        <v>435</v>
      </c>
      <c r="D943" s="86" t="s">
        <v>609</v>
      </c>
      <c r="E943" s="87" t="s">
        <v>128</v>
      </c>
      <c r="F943" s="87">
        <v>2018</v>
      </c>
      <c r="G943" s="87">
        <v>2020</v>
      </c>
      <c r="H943" s="73" t="s">
        <v>112</v>
      </c>
      <c r="I943" s="31">
        <f>I944+I946+I948+I949</f>
        <v>3040</v>
      </c>
      <c r="J943" s="31">
        <f>J944+J946</f>
        <v>3040</v>
      </c>
      <c r="K943" s="31">
        <f>K944+K946</f>
        <v>1592.4</v>
      </c>
      <c r="L943" s="31">
        <f>L944+L946</f>
        <v>1592.3</v>
      </c>
      <c r="M943" s="31">
        <f t="shared" ref="M943" si="285">M944+M946+M948+M949</f>
        <v>1592.3</v>
      </c>
      <c r="N943" s="16">
        <f>M943/I943*100</f>
        <v>52.378289473684212</v>
      </c>
      <c r="O943" s="16">
        <f>L943/J943*100</f>
        <v>52.378289473684212</v>
      </c>
      <c r="P943" s="16">
        <f>L943/K943*100</f>
        <v>99.993720170811343</v>
      </c>
    </row>
    <row r="944" spans="3:16" s="41" customFormat="1">
      <c r="C944" s="120"/>
      <c r="D944" s="86"/>
      <c r="E944" s="90"/>
      <c r="F944" s="90"/>
      <c r="G944" s="90"/>
      <c r="H944" s="73" t="s">
        <v>113</v>
      </c>
      <c r="I944" s="33">
        <v>3040</v>
      </c>
      <c r="J944" s="33">
        <v>3040</v>
      </c>
      <c r="K944" s="33">
        <v>1592.4</v>
      </c>
      <c r="L944" s="31">
        <v>1592.3</v>
      </c>
      <c r="M944" s="31">
        <v>1592.3</v>
      </c>
      <c r="N944" s="32">
        <f>L944/I944*100</f>
        <v>52.378289473684212</v>
      </c>
      <c r="O944" s="32">
        <f>L944/J944*100</f>
        <v>52.378289473684212</v>
      </c>
      <c r="P944" s="32">
        <f>L944/K944*100</f>
        <v>99.993720170811343</v>
      </c>
    </row>
    <row r="945" spans="3:16" s="41" customFormat="1" ht="18" customHeight="1">
      <c r="C945" s="120"/>
      <c r="D945" s="86"/>
      <c r="E945" s="90"/>
      <c r="F945" s="90"/>
      <c r="G945" s="90"/>
      <c r="H945" s="73" t="s">
        <v>22</v>
      </c>
      <c r="I945" s="34">
        <v>0</v>
      </c>
      <c r="J945" s="34">
        <v>0</v>
      </c>
      <c r="K945" s="34">
        <v>0</v>
      </c>
      <c r="L945" s="31">
        <v>0</v>
      </c>
      <c r="M945" s="31">
        <v>0</v>
      </c>
      <c r="N945" s="32">
        <v>0</v>
      </c>
      <c r="O945" s="32">
        <v>0</v>
      </c>
      <c r="P945" s="32">
        <v>0</v>
      </c>
    </row>
    <row r="946" spans="3:16" s="41" customFormat="1" ht="15" customHeight="1">
      <c r="C946" s="120"/>
      <c r="D946" s="86"/>
      <c r="E946" s="90"/>
      <c r="F946" s="90"/>
      <c r="G946" s="90"/>
      <c r="H946" s="73" t="s">
        <v>249</v>
      </c>
      <c r="I946" s="34">
        <v>0</v>
      </c>
      <c r="J946" s="34">
        <v>0</v>
      </c>
      <c r="K946" s="34">
        <v>0</v>
      </c>
      <c r="L946" s="31">
        <v>0</v>
      </c>
      <c r="M946" s="31">
        <v>0</v>
      </c>
      <c r="N946" s="32">
        <v>0</v>
      </c>
      <c r="O946" s="32">
        <v>0</v>
      </c>
      <c r="P946" s="32">
        <v>0</v>
      </c>
    </row>
    <row r="947" spans="3:16" s="41" customFormat="1" ht="30">
      <c r="C947" s="120"/>
      <c r="D947" s="86"/>
      <c r="E947" s="90"/>
      <c r="F947" s="90"/>
      <c r="G947" s="90"/>
      <c r="H947" s="73" t="s">
        <v>23</v>
      </c>
      <c r="I947" s="34">
        <v>0</v>
      </c>
      <c r="J947" s="34">
        <v>0</v>
      </c>
      <c r="K947" s="34">
        <v>0</v>
      </c>
      <c r="L947" s="31">
        <v>0</v>
      </c>
      <c r="M947" s="31">
        <v>0</v>
      </c>
      <c r="N947" s="32">
        <v>0</v>
      </c>
      <c r="O947" s="32">
        <v>0</v>
      </c>
      <c r="P947" s="32">
        <v>0</v>
      </c>
    </row>
    <row r="948" spans="3:16" s="41" customFormat="1">
      <c r="C948" s="120"/>
      <c r="D948" s="86"/>
      <c r="E948" s="90"/>
      <c r="F948" s="90"/>
      <c r="G948" s="90"/>
      <c r="H948" s="73" t="s">
        <v>250</v>
      </c>
      <c r="I948" s="33">
        <v>0</v>
      </c>
      <c r="J948" s="33" t="s">
        <v>247</v>
      </c>
      <c r="K948" s="33" t="s">
        <v>247</v>
      </c>
      <c r="L948" s="33" t="s">
        <v>247</v>
      </c>
      <c r="M948" s="31">
        <v>0</v>
      </c>
      <c r="N948" s="32">
        <v>0</v>
      </c>
      <c r="O948" s="32" t="s">
        <v>247</v>
      </c>
      <c r="P948" s="32" t="s">
        <v>247</v>
      </c>
    </row>
    <row r="949" spans="3:16" s="41" customFormat="1" ht="19.5" customHeight="1">
      <c r="C949" s="121"/>
      <c r="D949" s="86"/>
      <c r="E949" s="91"/>
      <c r="F949" s="91"/>
      <c r="G949" s="91"/>
      <c r="H949" s="73" t="s">
        <v>252</v>
      </c>
      <c r="I949" s="33">
        <v>0</v>
      </c>
      <c r="J949" s="33" t="s">
        <v>247</v>
      </c>
      <c r="K949" s="33" t="s">
        <v>247</v>
      </c>
      <c r="L949" s="33" t="s">
        <v>247</v>
      </c>
      <c r="M949" s="31">
        <v>0</v>
      </c>
      <c r="N949" s="32">
        <v>0</v>
      </c>
      <c r="O949" s="32" t="s">
        <v>247</v>
      </c>
      <c r="P949" s="32" t="s">
        <v>247</v>
      </c>
    </row>
    <row r="950" spans="3:16" s="41" customFormat="1" ht="15" customHeight="1">
      <c r="C950" s="119" t="s">
        <v>435</v>
      </c>
      <c r="D950" s="86" t="s">
        <v>610</v>
      </c>
      <c r="E950" s="87" t="s">
        <v>128</v>
      </c>
      <c r="F950" s="87">
        <v>2018</v>
      </c>
      <c r="G950" s="87">
        <v>2020</v>
      </c>
      <c r="H950" s="73" t="s">
        <v>112</v>
      </c>
      <c r="I950" s="31">
        <f>I951+I953+I955+I956</f>
        <v>750</v>
      </c>
      <c r="J950" s="31">
        <f>J951+J953</f>
        <v>750</v>
      </c>
      <c r="K950" s="31">
        <f>K951+K953</f>
        <v>375</v>
      </c>
      <c r="L950" s="31">
        <f>L951+L953</f>
        <v>375</v>
      </c>
      <c r="M950" s="31">
        <f t="shared" ref="M950" si="286">M951+M953+M955+M956</f>
        <v>375</v>
      </c>
      <c r="N950" s="16">
        <f>M950/I950*100</f>
        <v>50</v>
      </c>
      <c r="O950" s="16">
        <f>L950/J950*100</f>
        <v>50</v>
      </c>
      <c r="P950" s="16">
        <f>L950/K950*100</f>
        <v>100</v>
      </c>
    </row>
    <row r="951" spans="3:16" s="41" customFormat="1">
      <c r="C951" s="120"/>
      <c r="D951" s="86"/>
      <c r="E951" s="90"/>
      <c r="F951" s="90"/>
      <c r="G951" s="90"/>
      <c r="H951" s="73" t="s">
        <v>113</v>
      </c>
      <c r="I951" s="33">
        <v>750</v>
      </c>
      <c r="J951" s="33">
        <v>750</v>
      </c>
      <c r="K951" s="33">
        <v>375</v>
      </c>
      <c r="L951" s="31">
        <v>375</v>
      </c>
      <c r="M951" s="31">
        <v>375</v>
      </c>
      <c r="N951" s="32">
        <f>L951/I951*100</f>
        <v>50</v>
      </c>
      <c r="O951" s="32">
        <f>L951/J951*100</f>
        <v>50</v>
      </c>
      <c r="P951" s="32">
        <f>L951/K951*100</f>
        <v>100</v>
      </c>
    </row>
    <row r="952" spans="3:16" s="41" customFormat="1" ht="18" customHeight="1">
      <c r="C952" s="120"/>
      <c r="D952" s="86"/>
      <c r="E952" s="90"/>
      <c r="F952" s="90"/>
      <c r="G952" s="90"/>
      <c r="H952" s="73" t="s">
        <v>22</v>
      </c>
      <c r="I952" s="34">
        <v>0</v>
      </c>
      <c r="J952" s="34">
        <v>0</v>
      </c>
      <c r="K952" s="34">
        <v>0</v>
      </c>
      <c r="L952" s="31">
        <v>0</v>
      </c>
      <c r="M952" s="31">
        <v>0</v>
      </c>
      <c r="N952" s="32">
        <v>0</v>
      </c>
      <c r="O952" s="32">
        <v>0</v>
      </c>
      <c r="P952" s="32">
        <v>0</v>
      </c>
    </row>
    <row r="953" spans="3:16" s="41" customFormat="1" ht="15" customHeight="1">
      <c r="C953" s="120"/>
      <c r="D953" s="86"/>
      <c r="E953" s="90"/>
      <c r="F953" s="90"/>
      <c r="G953" s="90"/>
      <c r="H953" s="73" t="s">
        <v>249</v>
      </c>
      <c r="I953" s="34">
        <v>0</v>
      </c>
      <c r="J953" s="34">
        <v>0</v>
      </c>
      <c r="K953" s="34">
        <v>0</v>
      </c>
      <c r="L953" s="31">
        <v>0</v>
      </c>
      <c r="M953" s="31">
        <v>0</v>
      </c>
      <c r="N953" s="32">
        <v>0</v>
      </c>
      <c r="O953" s="32">
        <v>0</v>
      </c>
      <c r="P953" s="32">
        <v>0</v>
      </c>
    </row>
    <row r="954" spans="3:16" s="41" customFormat="1" ht="30">
      <c r="C954" s="120"/>
      <c r="D954" s="86"/>
      <c r="E954" s="90"/>
      <c r="F954" s="90"/>
      <c r="G954" s="90"/>
      <c r="H954" s="73" t="s">
        <v>23</v>
      </c>
      <c r="I954" s="34">
        <v>0</v>
      </c>
      <c r="J954" s="34">
        <v>0</v>
      </c>
      <c r="K954" s="34">
        <v>0</v>
      </c>
      <c r="L954" s="31">
        <v>0</v>
      </c>
      <c r="M954" s="31">
        <v>0</v>
      </c>
      <c r="N954" s="32">
        <v>0</v>
      </c>
      <c r="O954" s="32">
        <v>0</v>
      </c>
      <c r="P954" s="32">
        <v>0</v>
      </c>
    </row>
    <row r="955" spans="3:16" s="41" customFormat="1">
      <c r="C955" s="120"/>
      <c r="D955" s="86"/>
      <c r="E955" s="90"/>
      <c r="F955" s="90"/>
      <c r="G955" s="90"/>
      <c r="H955" s="73" t="s">
        <v>250</v>
      </c>
      <c r="I955" s="33">
        <v>0</v>
      </c>
      <c r="J955" s="33" t="s">
        <v>247</v>
      </c>
      <c r="K955" s="33" t="s">
        <v>247</v>
      </c>
      <c r="L955" s="33" t="s">
        <v>247</v>
      </c>
      <c r="M955" s="31">
        <v>0</v>
      </c>
      <c r="N955" s="32">
        <v>0</v>
      </c>
      <c r="O955" s="32" t="s">
        <v>247</v>
      </c>
      <c r="P955" s="32" t="s">
        <v>247</v>
      </c>
    </row>
    <row r="956" spans="3:16" s="41" customFormat="1" ht="19.5" customHeight="1">
      <c r="C956" s="121"/>
      <c r="D956" s="86"/>
      <c r="E956" s="91"/>
      <c r="F956" s="91"/>
      <c r="G956" s="91"/>
      <c r="H956" s="73" t="s">
        <v>252</v>
      </c>
      <c r="I956" s="33">
        <v>0</v>
      </c>
      <c r="J956" s="33" t="s">
        <v>247</v>
      </c>
      <c r="K956" s="33" t="s">
        <v>247</v>
      </c>
      <c r="L956" s="33" t="s">
        <v>247</v>
      </c>
      <c r="M956" s="31">
        <v>0</v>
      </c>
      <c r="N956" s="32">
        <v>0</v>
      </c>
      <c r="O956" s="32" t="s">
        <v>247</v>
      </c>
      <c r="P956" s="32" t="s">
        <v>247</v>
      </c>
    </row>
    <row r="957" spans="3:16" s="41" customFormat="1" ht="15" customHeight="1">
      <c r="C957" s="119" t="s">
        <v>435</v>
      </c>
      <c r="D957" s="86" t="s">
        <v>611</v>
      </c>
      <c r="E957" s="87" t="s">
        <v>128</v>
      </c>
      <c r="F957" s="87">
        <v>2018</v>
      </c>
      <c r="G957" s="87">
        <v>2020</v>
      </c>
      <c r="H957" s="73" t="s">
        <v>112</v>
      </c>
      <c r="I957" s="31">
        <f>I958+I960+I962+I963</f>
        <v>460</v>
      </c>
      <c r="J957" s="31">
        <f>J958+J960</f>
        <v>460</v>
      </c>
      <c r="K957" s="31">
        <f>K958+K960</f>
        <v>230</v>
      </c>
      <c r="L957" s="31">
        <f>L958+L960</f>
        <v>230</v>
      </c>
      <c r="M957" s="31">
        <f t="shared" ref="M957" si="287">M958+M960+M962+M963</f>
        <v>230</v>
      </c>
      <c r="N957" s="16">
        <f>M957/I957*100</f>
        <v>50</v>
      </c>
      <c r="O957" s="16">
        <f>L957/J957*100</f>
        <v>50</v>
      </c>
      <c r="P957" s="16">
        <f>L957/K957*100</f>
        <v>100</v>
      </c>
    </row>
    <row r="958" spans="3:16" s="41" customFormat="1">
      <c r="C958" s="120"/>
      <c r="D958" s="86"/>
      <c r="E958" s="90"/>
      <c r="F958" s="90"/>
      <c r="G958" s="90"/>
      <c r="H958" s="73" t="s">
        <v>113</v>
      </c>
      <c r="I958" s="33">
        <v>460</v>
      </c>
      <c r="J958" s="33">
        <v>460</v>
      </c>
      <c r="K958" s="33">
        <v>230</v>
      </c>
      <c r="L958" s="31">
        <v>230</v>
      </c>
      <c r="M958" s="31">
        <v>230</v>
      </c>
      <c r="N958" s="16">
        <f>M958/I958*100</f>
        <v>50</v>
      </c>
      <c r="O958" s="32">
        <f>L958/J958*100</f>
        <v>50</v>
      </c>
      <c r="P958" s="32">
        <f>L958/K958*100</f>
        <v>100</v>
      </c>
    </row>
    <row r="959" spans="3:16" s="41" customFormat="1" ht="18" customHeight="1">
      <c r="C959" s="120"/>
      <c r="D959" s="86"/>
      <c r="E959" s="90"/>
      <c r="F959" s="90"/>
      <c r="G959" s="90"/>
      <c r="H959" s="73" t="s">
        <v>22</v>
      </c>
      <c r="I959" s="34">
        <v>0</v>
      </c>
      <c r="J959" s="34">
        <v>0</v>
      </c>
      <c r="K959" s="34">
        <v>0</v>
      </c>
      <c r="L959" s="31">
        <v>0</v>
      </c>
      <c r="M959" s="31">
        <v>0</v>
      </c>
      <c r="N959" s="32">
        <v>0</v>
      </c>
      <c r="O959" s="32">
        <v>0</v>
      </c>
      <c r="P959" s="32">
        <v>0</v>
      </c>
    </row>
    <row r="960" spans="3:16" s="41" customFormat="1" ht="15" customHeight="1">
      <c r="C960" s="120"/>
      <c r="D960" s="86"/>
      <c r="E960" s="90"/>
      <c r="F960" s="90"/>
      <c r="G960" s="90"/>
      <c r="H960" s="73" t="s">
        <v>249</v>
      </c>
      <c r="I960" s="34">
        <v>0</v>
      </c>
      <c r="J960" s="34">
        <v>0</v>
      </c>
      <c r="K960" s="34">
        <v>0</v>
      </c>
      <c r="L960" s="31">
        <v>0</v>
      </c>
      <c r="M960" s="31">
        <v>0</v>
      </c>
      <c r="N960" s="32">
        <v>0</v>
      </c>
      <c r="O960" s="32">
        <v>0</v>
      </c>
      <c r="P960" s="32">
        <v>0</v>
      </c>
    </row>
    <row r="961" spans="3:16" s="41" customFormat="1" ht="30">
      <c r="C961" s="120"/>
      <c r="D961" s="86"/>
      <c r="E961" s="90"/>
      <c r="F961" s="90"/>
      <c r="G961" s="90"/>
      <c r="H961" s="73" t="s">
        <v>23</v>
      </c>
      <c r="I961" s="34">
        <v>0</v>
      </c>
      <c r="J961" s="34">
        <v>0</v>
      </c>
      <c r="K961" s="34">
        <v>0</v>
      </c>
      <c r="L961" s="31">
        <v>0</v>
      </c>
      <c r="M961" s="31">
        <v>0</v>
      </c>
      <c r="N961" s="32">
        <v>0</v>
      </c>
      <c r="O961" s="32">
        <v>0</v>
      </c>
      <c r="P961" s="32">
        <v>0</v>
      </c>
    </row>
    <row r="962" spans="3:16" s="41" customFormat="1">
      <c r="C962" s="120"/>
      <c r="D962" s="86"/>
      <c r="E962" s="90"/>
      <c r="F962" s="90"/>
      <c r="G962" s="90"/>
      <c r="H962" s="73" t="s">
        <v>250</v>
      </c>
      <c r="I962" s="33">
        <v>0</v>
      </c>
      <c r="J962" s="33" t="s">
        <v>247</v>
      </c>
      <c r="K962" s="33" t="s">
        <v>247</v>
      </c>
      <c r="L962" s="33" t="s">
        <v>247</v>
      </c>
      <c r="M962" s="31">
        <v>0</v>
      </c>
      <c r="N962" s="32">
        <v>0</v>
      </c>
      <c r="O962" s="32" t="s">
        <v>247</v>
      </c>
      <c r="P962" s="32" t="s">
        <v>247</v>
      </c>
    </row>
    <row r="963" spans="3:16" s="41" customFormat="1" ht="19.5" customHeight="1">
      <c r="C963" s="121"/>
      <c r="D963" s="86"/>
      <c r="E963" s="91"/>
      <c r="F963" s="91"/>
      <c r="G963" s="91"/>
      <c r="H963" s="73" t="s">
        <v>252</v>
      </c>
      <c r="I963" s="33">
        <v>0</v>
      </c>
      <c r="J963" s="33" t="s">
        <v>247</v>
      </c>
      <c r="K963" s="33" t="s">
        <v>247</v>
      </c>
      <c r="L963" s="33" t="s">
        <v>247</v>
      </c>
      <c r="M963" s="31">
        <v>0</v>
      </c>
      <c r="N963" s="32">
        <v>0</v>
      </c>
      <c r="O963" s="32" t="s">
        <v>247</v>
      </c>
      <c r="P963" s="32" t="s">
        <v>247</v>
      </c>
    </row>
    <row r="964" spans="3:16" s="41" customFormat="1" ht="15" customHeight="1">
      <c r="C964" s="113" t="s">
        <v>436</v>
      </c>
      <c r="D964" s="86" t="s">
        <v>437</v>
      </c>
      <c r="E964" s="92" t="s">
        <v>36</v>
      </c>
      <c r="F964" s="216">
        <v>2018</v>
      </c>
      <c r="G964" s="92">
        <v>2020</v>
      </c>
      <c r="H964" s="73" t="s">
        <v>112</v>
      </c>
      <c r="I964" s="31">
        <f>I965+I967+I969+I970</f>
        <v>200</v>
      </c>
      <c r="J964" s="31">
        <f>J965+J967</f>
        <v>200</v>
      </c>
      <c r="K964" s="31">
        <f>K965+K967</f>
        <v>200</v>
      </c>
      <c r="L964" s="31">
        <f>L965+L967</f>
        <v>100</v>
      </c>
      <c r="M964" s="31">
        <f t="shared" ref="M964" si="288">M965+M967+M969+M970</f>
        <v>100</v>
      </c>
      <c r="N964" s="16">
        <f>M964/I964*100</f>
        <v>50</v>
      </c>
      <c r="O964" s="16">
        <f>L964/J964*100</f>
        <v>50</v>
      </c>
      <c r="P964" s="16">
        <f>L964/K964*100</f>
        <v>50</v>
      </c>
    </row>
    <row r="965" spans="3:16" s="41" customFormat="1" ht="18.75" customHeight="1">
      <c r="C965" s="113"/>
      <c r="D965" s="86"/>
      <c r="E965" s="92"/>
      <c r="F965" s="216"/>
      <c r="G965" s="92"/>
      <c r="H965" s="73" t="s">
        <v>113</v>
      </c>
      <c r="I965" s="33">
        <f>I972</f>
        <v>200</v>
      </c>
      <c r="J965" s="33">
        <f t="shared" ref="J965:M965" si="289">J972</f>
        <v>200</v>
      </c>
      <c r="K965" s="33">
        <f t="shared" si="289"/>
        <v>200</v>
      </c>
      <c r="L965" s="33">
        <f t="shared" si="289"/>
        <v>100</v>
      </c>
      <c r="M965" s="33">
        <f t="shared" si="289"/>
        <v>100</v>
      </c>
      <c r="N965" s="32">
        <f>L965/I965*100</f>
        <v>50</v>
      </c>
      <c r="O965" s="32">
        <f>L965/J965*100</f>
        <v>50</v>
      </c>
      <c r="P965" s="32">
        <f>L965/K965*100</f>
        <v>50</v>
      </c>
    </row>
    <row r="966" spans="3:16" s="41" customFormat="1" ht="19.5" customHeight="1">
      <c r="C966" s="113"/>
      <c r="D966" s="86"/>
      <c r="E966" s="92"/>
      <c r="F966" s="216"/>
      <c r="G966" s="92"/>
      <c r="H966" s="73" t="s">
        <v>22</v>
      </c>
      <c r="I966" s="34">
        <v>0</v>
      </c>
      <c r="J966" s="34">
        <v>0</v>
      </c>
      <c r="K966" s="34">
        <v>0</v>
      </c>
      <c r="L966" s="31">
        <v>0</v>
      </c>
      <c r="M966" s="31">
        <v>0</v>
      </c>
      <c r="N966" s="32">
        <v>0</v>
      </c>
      <c r="O966" s="32">
        <v>0</v>
      </c>
      <c r="P966" s="32">
        <v>0</v>
      </c>
    </row>
    <row r="967" spans="3:16" s="41" customFormat="1" ht="19.5" customHeight="1">
      <c r="C967" s="113"/>
      <c r="D967" s="86"/>
      <c r="E967" s="92"/>
      <c r="F967" s="216"/>
      <c r="G967" s="92"/>
      <c r="H967" s="73" t="s">
        <v>249</v>
      </c>
      <c r="I967" s="34">
        <v>0</v>
      </c>
      <c r="J967" s="34">
        <v>0</v>
      </c>
      <c r="K967" s="34">
        <v>0</v>
      </c>
      <c r="L967" s="31">
        <v>0</v>
      </c>
      <c r="M967" s="31">
        <v>0</v>
      </c>
      <c r="N967" s="32">
        <v>0</v>
      </c>
      <c r="O967" s="32">
        <v>0</v>
      </c>
      <c r="P967" s="32">
        <v>0</v>
      </c>
    </row>
    <row r="968" spans="3:16" s="41" customFormat="1" ht="30">
      <c r="C968" s="113"/>
      <c r="D968" s="86"/>
      <c r="E968" s="92"/>
      <c r="F968" s="216"/>
      <c r="G968" s="92"/>
      <c r="H968" s="73" t="s">
        <v>23</v>
      </c>
      <c r="I968" s="34">
        <v>0</v>
      </c>
      <c r="J968" s="34">
        <v>0</v>
      </c>
      <c r="K968" s="34">
        <v>0</v>
      </c>
      <c r="L968" s="31">
        <v>0</v>
      </c>
      <c r="M968" s="31">
        <v>0</v>
      </c>
      <c r="N968" s="32">
        <v>0</v>
      </c>
      <c r="O968" s="32">
        <v>0</v>
      </c>
      <c r="P968" s="32">
        <v>0</v>
      </c>
    </row>
    <row r="969" spans="3:16" s="41" customFormat="1">
      <c r="C969" s="113"/>
      <c r="D969" s="86"/>
      <c r="E969" s="92"/>
      <c r="F969" s="216"/>
      <c r="G969" s="92"/>
      <c r="H969" s="73" t="s">
        <v>250</v>
      </c>
      <c r="I969" s="33">
        <v>0</v>
      </c>
      <c r="J969" s="33" t="s">
        <v>247</v>
      </c>
      <c r="K969" s="33" t="s">
        <v>247</v>
      </c>
      <c r="L969" s="33" t="s">
        <v>247</v>
      </c>
      <c r="M969" s="31">
        <v>0</v>
      </c>
      <c r="N969" s="32">
        <v>0</v>
      </c>
      <c r="O969" s="32" t="s">
        <v>247</v>
      </c>
      <c r="P969" s="32" t="s">
        <v>247</v>
      </c>
    </row>
    <row r="970" spans="3:16" s="41" customFormat="1" ht="22.5" customHeight="1">
      <c r="C970" s="113"/>
      <c r="D970" s="86"/>
      <c r="E970" s="92"/>
      <c r="F970" s="216"/>
      <c r="G970" s="92"/>
      <c r="H970" s="73" t="s">
        <v>252</v>
      </c>
      <c r="I970" s="33">
        <v>0</v>
      </c>
      <c r="J970" s="33" t="s">
        <v>247</v>
      </c>
      <c r="K970" s="33" t="s">
        <v>247</v>
      </c>
      <c r="L970" s="33" t="s">
        <v>247</v>
      </c>
      <c r="M970" s="31">
        <v>0</v>
      </c>
      <c r="N970" s="32">
        <v>0</v>
      </c>
      <c r="O970" s="32" t="s">
        <v>247</v>
      </c>
      <c r="P970" s="32" t="s">
        <v>247</v>
      </c>
    </row>
    <row r="971" spans="3:16" s="41" customFormat="1" ht="15" customHeight="1">
      <c r="C971" s="119" t="s">
        <v>438</v>
      </c>
      <c r="D971" s="86" t="s">
        <v>129</v>
      </c>
      <c r="E971" s="92" t="s">
        <v>439</v>
      </c>
      <c r="F971" s="87">
        <v>2018</v>
      </c>
      <c r="G971" s="92">
        <v>2020</v>
      </c>
      <c r="H971" s="73" t="s">
        <v>112</v>
      </c>
      <c r="I971" s="31">
        <f>I972+I974+I976+I977</f>
        <v>200</v>
      </c>
      <c r="J971" s="31">
        <f>J972+J974</f>
        <v>200</v>
      </c>
      <c r="K971" s="31">
        <f>K972+K974</f>
        <v>200</v>
      </c>
      <c r="L971" s="31">
        <f>L972+L974</f>
        <v>100</v>
      </c>
      <c r="M971" s="31">
        <f t="shared" ref="M971" si="290">M972+M974+M976+M977</f>
        <v>100</v>
      </c>
      <c r="N971" s="16">
        <f>M971/I971*100</f>
        <v>50</v>
      </c>
      <c r="O971" s="16">
        <f>L971/J971*100</f>
        <v>50</v>
      </c>
      <c r="P971" s="16">
        <f>L971/K971*100</f>
        <v>50</v>
      </c>
    </row>
    <row r="972" spans="3:16" s="41" customFormat="1" ht="18.75" customHeight="1">
      <c r="C972" s="120"/>
      <c r="D972" s="86"/>
      <c r="E972" s="92"/>
      <c r="F972" s="90"/>
      <c r="G972" s="92"/>
      <c r="H972" s="73" t="s">
        <v>113</v>
      </c>
      <c r="I972" s="33">
        <v>200</v>
      </c>
      <c r="J972" s="33">
        <v>200</v>
      </c>
      <c r="K972" s="33">
        <v>200</v>
      </c>
      <c r="L972" s="31">
        <v>100</v>
      </c>
      <c r="M972" s="31">
        <v>100</v>
      </c>
      <c r="N972" s="32">
        <f>L972/I972*100</f>
        <v>50</v>
      </c>
      <c r="O972" s="32">
        <f>L972/J972*100</f>
        <v>50</v>
      </c>
      <c r="P972" s="32">
        <f>L972/K972*100</f>
        <v>50</v>
      </c>
    </row>
    <row r="973" spans="3:16" s="41" customFormat="1" ht="19.5" customHeight="1">
      <c r="C973" s="120"/>
      <c r="D973" s="86"/>
      <c r="E973" s="92"/>
      <c r="F973" s="90"/>
      <c r="G973" s="92"/>
      <c r="H973" s="73" t="s">
        <v>22</v>
      </c>
      <c r="I973" s="34">
        <v>0</v>
      </c>
      <c r="J973" s="34">
        <v>0</v>
      </c>
      <c r="K973" s="34">
        <v>0</v>
      </c>
      <c r="L973" s="31">
        <v>0</v>
      </c>
      <c r="M973" s="31">
        <v>0</v>
      </c>
      <c r="N973" s="32">
        <v>0</v>
      </c>
      <c r="O973" s="32">
        <v>0</v>
      </c>
      <c r="P973" s="32">
        <v>0</v>
      </c>
    </row>
    <row r="974" spans="3:16" s="41" customFormat="1" ht="19.5" customHeight="1">
      <c r="C974" s="120"/>
      <c r="D974" s="86"/>
      <c r="E974" s="92"/>
      <c r="F974" s="90"/>
      <c r="G974" s="92"/>
      <c r="H974" s="73" t="s">
        <v>249</v>
      </c>
      <c r="I974" s="34">
        <v>0</v>
      </c>
      <c r="J974" s="34">
        <v>0</v>
      </c>
      <c r="K974" s="34">
        <v>0</v>
      </c>
      <c r="L974" s="31">
        <v>0</v>
      </c>
      <c r="M974" s="31">
        <v>0</v>
      </c>
      <c r="N974" s="32">
        <v>0</v>
      </c>
      <c r="O974" s="32">
        <v>0</v>
      </c>
      <c r="P974" s="32">
        <v>0</v>
      </c>
    </row>
    <row r="975" spans="3:16" s="41" customFormat="1" ht="30">
      <c r="C975" s="120"/>
      <c r="D975" s="86"/>
      <c r="E975" s="92"/>
      <c r="F975" s="90"/>
      <c r="G975" s="92"/>
      <c r="H975" s="73" t="s">
        <v>23</v>
      </c>
      <c r="I975" s="34">
        <v>0</v>
      </c>
      <c r="J975" s="34">
        <v>0</v>
      </c>
      <c r="K975" s="34">
        <v>0</v>
      </c>
      <c r="L975" s="31">
        <v>0</v>
      </c>
      <c r="M975" s="31">
        <v>0</v>
      </c>
      <c r="N975" s="32">
        <v>0</v>
      </c>
      <c r="O975" s="32">
        <v>0</v>
      </c>
      <c r="P975" s="32">
        <v>0</v>
      </c>
    </row>
    <row r="976" spans="3:16" s="41" customFormat="1">
      <c r="C976" s="120"/>
      <c r="D976" s="86"/>
      <c r="E976" s="92"/>
      <c r="F976" s="90"/>
      <c r="G976" s="92"/>
      <c r="H976" s="73" t="s">
        <v>250</v>
      </c>
      <c r="I976" s="33">
        <v>0</v>
      </c>
      <c r="J976" s="33" t="s">
        <v>247</v>
      </c>
      <c r="K976" s="33" t="s">
        <v>247</v>
      </c>
      <c r="L976" s="33" t="s">
        <v>247</v>
      </c>
      <c r="M976" s="31">
        <v>0</v>
      </c>
      <c r="N976" s="32">
        <v>0</v>
      </c>
      <c r="O976" s="32" t="s">
        <v>247</v>
      </c>
      <c r="P976" s="32" t="s">
        <v>247</v>
      </c>
    </row>
    <row r="977" spans="3:16" s="41" customFormat="1" ht="22.5" customHeight="1">
      <c r="C977" s="121"/>
      <c r="D977" s="86"/>
      <c r="E977" s="92"/>
      <c r="F977" s="91"/>
      <c r="G977" s="92"/>
      <c r="H977" s="73" t="s">
        <v>252</v>
      </c>
      <c r="I977" s="33">
        <v>0</v>
      </c>
      <c r="J977" s="33" t="s">
        <v>247</v>
      </c>
      <c r="K977" s="33" t="s">
        <v>247</v>
      </c>
      <c r="L977" s="33" t="s">
        <v>247</v>
      </c>
      <c r="M977" s="31">
        <v>0</v>
      </c>
      <c r="N977" s="32">
        <v>0</v>
      </c>
      <c r="O977" s="32" t="s">
        <v>247</v>
      </c>
      <c r="P977" s="32" t="s">
        <v>247</v>
      </c>
    </row>
    <row r="978" spans="3:16" s="41" customFormat="1" ht="16.5" customHeight="1">
      <c r="C978" s="113" t="s">
        <v>65</v>
      </c>
      <c r="D978" s="86" t="s">
        <v>130</v>
      </c>
      <c r="E978" s="92" t="s">
        <v>36</v>
      </c>
      <c r="F978" s="92">
        <v>2018</v>
      </c>
      <c r="G978" s="92">
        <v>2020</v>
      </c>
      <c r="H978" s="73" t="s">
        <v>112</v>
      </c>
      <c r="I978" s="31">
        <f>I979+I981+I983+I984</f>
        <v>200</v>
      </c>
      <c r="J978" s="31">
        <f>J979+J981</f>
        <v>200</v>
      </c>
      <c r="K978" s="31">
        <f>K979+K981</f>
        <v>105</v>
      </c>
      <c r="L978" s="31">
        <f>L979+L981</f>
        <v>65</v>
      </c>
      <c r="M978" s="31">
        <f t="shared" ref="M978" si="291">M979+M981+M983+M984</f>
        <v>65</v>
      </c>
      <c r="N978" s="16">
        <f>M978/I978*100</f>
        <v>32.5</v>
      </c>
      <c r="O978" s="16">
        <f>L978/J978*100</f>
        <v>32.5</v>
      </c>
      <c r="P978" s="16">
        <f>L978/K978*100</f>
        <v>61.904761904761905</v>
      </c>
    </row>
    <row r="979" spans="3:16" s="41" customFormat="1">
      <c r="C979" s="113"/>
      <c r="D979" s="86"/>
      <c r="E979" s="92"/>
      <c r="F979" s="92"/>
      <c r="G979" s="92"/>
      <c r="H979" s="73" t="s">
        <v>113</v>
      </c>
      <c r="I979" s="33">
        <f>I986</f>
        <v>200</v>
      </c>
      <c r="J979" s="33">
        <f t="shared" ref="J979:M979" si="292">J986</f>
        <v>200</v>
      </c>
      <c r="K979" s="33">
        <f t="shared" si="292"/>
        <v>105</v>
      </c>
      <c r="L979" s="33">
        <f t="shared" si="292"/>
        <v>65</v>
      </c>
      <c r="M979" s="33">
        <f t="shared" si="292"/>
        <v>65</v>
      </c>
      <c r="N979" s="32">
        <f>L979/I979*100</f>
        <v>32.5</v>
      </c>
      <c r="O979" s="32">
        <f>L979/J979*100</f>
        <v>32.5</v>
      </c>
      <c r="P979" s="32">
        <f>L979/K979*100</f>
        <v>61.904761904761905</v>
      </c>
    </row>
    <row r="980" spans="3:16" s="41" customFormat="1" ht="20.25" customHeight="1">
      <c r="C980" s="113"/>
      <c r="D980" s="86"/>
      <c r="E980" s="92"/>
      <c r="F980" s="92"/>
      <c r="G980" s="92"/>
      <c r="H980" s="73" t="s">
        <v>22</v>
      </c>
      <c r="I980" s="34">
        <v>0</v>
      </c>
      <c r="J980" s="34">
        <v>0</v>
      </c>
      <c r="K980" s="34">
        <v>0</v>
      </c>
      <c r="L980" s="31">
        <v>0</v>
      </c>
      <c r="M980" s="31">
        <v>0</v>
      </c>
      <c r="N980" s="32">
        <v>0</v>
      </c>
      <c r="O980" s="32">
        <v>0</v>
      </c>
      <c r="P980" s="32">
        <v>0</v>
      </c>
    </row>
    <row r="981" spans="3:16" s="41" customFormat="1">
      <c r="C981" s="113"/>
      <c r="D981" s="86"/>
      <c r="E981" s="92"/>
      <c r="F981" s="92"/>
      <c r="G981" s="92"/>
      <c r="H981" s="73" t="s">
        <v>249</v>
      </c>
      <c r="I981" s="34">
        <v>0</v>
      </c>
      <c r="J981" s="34">
        <v>0</v>
      </c>
      <c r="K981" s="34">
        <v>0</v>
      </c>
      <c r="L981" s="31">
        <v>0</v>
      </c>
      <c r="M981" s="31">
        <v>0</v>
      </c>
      <c r="N981" s="32">
        <v>0</v>
      </c>
      <c r="O981" s="32">
        <v>0</v>
      </c>
      <c r="P981" s="32">
        <v>0</v>
      </c>
    </row>
    <row r="982" spans="3:16" s="41" customFormat="1" ht="30">
      <c r="C982" s="113"/>
      <c r="D982" s="86"/>
      <c r="E982" s="92"/>
      <c r="F982" s="92"/>
      <c r="G982" s="92"/>
      <c r="H982" s="73" t="s">
        <v>23</v>
      </c>
      <c r="I982" s="34">
        <v>0</v>
      </c>
      <c r="J982" s="34">
        <v>0</v>
      </c>
      <c r="K982" s="34">
        <v>0</v>
      </c>
      <c r="L982" s="31">
        <v>0</v>
      </c>
      <c r="M982" s="31">
        <v>0</v>
      </c>
      <c r="N982" s="32">
        <v>0</v>
      </c>
      <c r="O982" s="32">
        <v>0</v>
      </c>
      <c r="P982" s="32">
        <v>0</v>
      </c>
    </row>
    <row r="983" spans="3:16" s="41" customFormat="1">
      <c r="C983" s="113"/>
      <c r="D983" s="86"/>
      <c r="E983" s="92"/>
      <c r="F983" s="92"/>
      <c r="G983" s="92"/>
      <c r="H983" s="73" t="s">
        <v>250</v>
      </c>
      <c r="I983" s="33">
        <v>0</v>
      </c>
      <c r="J983" s="33" t="s">
        <v>247</v>
      </c>
      <c r="K983" s="33" t="s">
        <v>247</v>
      </c>
      <c r="L983" s="33" t="s">
        <v>247</v>
      </c>
      <c r="M983" s="31">
        <v>0</v>
      </c>
      <c r="N983" s="32">
        <v>0</v>
      </c>
      <c r="O983" s="32" t="s">
        <v>247</v>
      </c>
      <c r="P983" s="32" t="s">
        <v>247</v>
      </c>
    </row>
    <row r="984" spans="3:16" s="41" customFormat="1" ht="16.5" customHeight="1">
      <c r="C984" s="113"/>
      <c r="D984" s="86"/>
      <c r="E984" s="92"/>
      <c r="F984" s="92"/>
      <c r="G984" s="92"/>
      <c r="H984" s="73" t="s">
        <v>252</v>
      </c>
      <c r="I984" s="33">
        <v>0</v>
      </c>
      <c r="J984" s="33" t="s">
        <v>247</v>
      </c>
      <c r="K984" s="33" t="s">
        <v>247</v>
      </c>
      <c r="L984" s="33" t="s">
        <v>247</v>
      </c>
      <c r="M984" s="31">
        <v>0</v>
      </c>
      <c r="N984" s="32">
        <v>0</v>
      </c>
      <c r="O984" s="32" t="s">
        <v>247</v>
      </c>
      <c r="P984" s="32" t="s">
        <v>247</v>
      </c>
    </row>
    <row r="985" spans="3:16" s="41" customFormat="1" ht="22.5" customHeight="1">
      <c r="C985" s="113" t="s">
        <v>66</v>
      </c>
      <c r="D985" s="86" t="s">
        <v>131</v>
      </c>
      <c r="E985" s="92" t="s">
        <v>12</v>
      </c>
      <c r="F985" s="92" t="s">
        <v>422</v>
      </c>
      <c r="G985" s="92" t="s">
        <v>327</v>
      </c>
      <c r="H985" s="73" t="s">
        <v>112</v>
      </c>
      <c r="I985" s="31">
        <f>I986+I988+I990+I991</f>
        <v>200</v>
      </c>
      <c r="J985" s="31">
        <f>J986+J988</f>
        <v>200</v>
      </c>
      <c r="K985" s="31">
        <f>K986+K988</f>
        <v>105</v>
      </c>
      <c r="L985" s="31">
        <f>L986+L988</f>
        <v>65</v>
      </c>
      <c r="M985" s="31">
        <f t="shared" ref="M985" si="293">M986+M988+M990+M991</f>
        <v>65</v>
      </c>
      <c r="N985" s="16">
        <f>M985/I985*100</f>
        <v>32.5</v>
      </c>
      <c r="O985" s="16">
        <f>L985/J985*100</f>
        <v>32.5</v>
      </c>
      <c r="P985" s="16">
        <f>L985/K985*100</f>
        <v>61.904761904761905</v>
      </c>
    </row>
    <row r="986" spans="3:16" s="41" customFormat="1" ht="22.5" customHeight="1">
      <c r="C986" s="113"/>
      <c r="D986" s="86"/>
      <c r="E986" s="92"/>
      <c r="F986" s="92"/>
      <c r="G986" s="92"/>
      <c r="H986" s="73" t="s">
        <v>113</v>
      </c>
      <c r="I986" s="33">
        <v>200</v>
      </c>
      <c r="J986" s="33">
        <v>200</v>
      </c>
      <c r="K986" s="33">
        <v>105</v>
      </c>
      <c r="L986" s="31">
        <v>65</v>
      </c>
      <c r="M986" s="31">
        <v>65</v>
      </c>
      <c r="N986" s="16">
        <f>M986/I986*100</f>
        <v>32.5</v>
      </c>
      <c r="O986" s="32">
        <f>L986/J986*100</f>
        <v>32.5</v>
      </c>
      <c r="P986" s="32">
        <f>L986/K986*100</f>
        <v>61.904761904761905</v>
      </c>
    </row>
    <row r="987" spans="3:16" s="41" customFormat="1" ht="30">
      <c r="C987" s="113"/>
      <c r="D987" s="86"/>
      <c r="E987" s="92"/>
      <c r="F987" s="92"/>
      <c r="G987" s="92"/>
      <c r="H987" s="73" t="s">
        <v>22</v>
      </c>
      <c r="I987" s="34">
        <v>0</v>
      </c>
      <c r="J987" s="34">
        <v>0</v>
      </c>
      <c r="K987" s="34">
        <v>0</v>
      </c>
      <c r="L987" s="31">
        <v>0</v>
      </c>
      <c r="M987" s="31">
        <v>0</v>
      </c>
      <c r="N987" s="32">
        <v>0</v>
      </c>
      <c r="O987" s="32">
        <v>0</v>
      </c>
      <c r="P987" s="32">
        <v>0</v>
      </c>
    </row>
    <row r="988" spans="3:16" s="41" customFormat="1" ht="18" customHeight="1">
      <c r="C988" s="113"/>
      <c r="D988" s="86"/>
      <c r="E988" s="92"/>
      <c r="F988" s="92"/>
      <c r="G988" s="92"/>
      <c r="H988" s="73" t="s">
        <v>249</v>
      </c>
      <c r="I988" s="34">
        <v>0</v>
      </c>
      <c r="J988" s="34">
        <v>0</v>
      </c>
      <c r="K988" s="34">
        <v>0</v>
      </c>
      <c r="L988" s="31">
        <v>0</v>
      </c>
      <c r="M988" s="31">
        <v>0</v>
      </c>
      <c r="N988" s="32">
        <v>0</v>
      </c>
      <c r="O988" s="32">
        <v>0</v>
      </c>
      <c r="P988" s="32">
        <v>0</v>
      </c>
    </row>
    <row r="989" spans="3:16" s="41" customFormat="1" ht="30">
      <c r="C989" s="113"/>
      <c r="D989" s="86"/>
      <c r="E989" s="92"/>
      <c r="F989" s="92"/>
      <c r="G989" s="92"/>
      <c r="H989" s="73" t="s">
        <v>23</v>
      </c>
      <c r="I989" s="34">
        <v>0</v>
      </c>
      <c r="J989" s="34">
        <v>0</v>
      </c>
      <c r="K989" s="34">
        <v>0</v>
      </c>
      <c r="L989" s="31">
        <v>0</v>
      </c>
      <c r="M989" s="31">
        <v>0</v>
      </c>
      <c r="N989" s="32">
        <v>0</v>
      </c>
      <c r="O989" s="32">
        <v>0</v>
      </c>
      <c r="P989" s="32">
        <v>0</v>
      </c>
    </row>
    <row r="990" spans="3:16" s="41" customFormat="1">
      <c r="C990" s="113"/>
      <c r="D990" s="86"/>
      <c r="E990" s="92"/>
      <c r="F990" s="92"/>
      <c r="G990" s="92"/>
      <c r="H990" s="73" t="s">
        <v>250</v>
      </c>
      <c r="I990" s="33">
        <v>0</v>
      </c>
      <c r="J990" s="33" t="s">
        <v>247</v>
      </c>
      <c r="K990" s="33" t="s">
        <v>247</v>
      </c>
      <c r="L990" s="33" t="s">
        <v>247</v>
      </c>
      <c r="M990" s="31">
        <v>0</v>
      </c>
      <c r="N990" s="32">
        <v>0</v>
      </c>
      <c r="O990" s="32" t="s">
        <v>247</v>
      </c>
      <c r="P990" s="32" t="s">
        <v>247</v>
      </c>
    </row>
    <row r="991" spans="3:16" s="41" customFormat="1" ht="14.25" customHeight="1">
      <c r="C991" s="113"/>
      <c r="D991" s="86"/>
      <c r="E991" s="92"/>
      <c r="F991" s="92"/>
      <c r="G991" s="92"/>
      <c r="H991" s="73" t="s">
        <v>252</v>
      </c>
      <c r="I991" s="33">
        <v>0</v>
      </c>
      <c r="J991" s="33" t="s">
        <v>247</v>
      </c>
      <c r="K991" s="33" t="s">
        <v>247</v>
      </c>
      <c r="L991" s="33" t="s">
        <v>247</v>
      </c>
      <c r="M991" s="31">
        <v>0</v>
      </c>
      <c r="N991" s="32">
        <v>0</v>
      </c>
      <c r="O991" s="32" t="s">
        <v>247</v>
      </c>
      <c r="P991" s="32" t="s">
        <v>247</v>
      </c>
    </row>
    <row r="992" spans="3:16" s="41" customFormat="1">
      <c r="C992" s="106" t="s">
        <v>67</v>
      </c>
      <c r="D992" s="86" t="s">
        <v>440</v>
      </c>
      <c r="E992" s="92" t="s">
        <v>36</v>
      </c>
      <c r="F992" s="92">
        <v>2018</v>
      </c>
      <c r="G992" s="92">
        <v>2020</v>
      </c>
      <c r="H992" s="73" t="s">
        <v>112</v>
      </c>
      <c r="I992" s="31">
        <f>I993+I995+I997+I998</f>
        <v>1200</v>
      </c>
      <c r="J992" s="31">
        <f>J993+J995</f>
        <v>1200</v>
      </c>
      <c r="K992" s="31">
        <f>K993+K995</f>
        <v>995</v>
      </c>
      <c r="L992" s="31">
        <f>L993+L995</f>
        <v>680</v>
      </c>
      <c r="M992" s="31">
        <f t="shared" ref="M992" si="294">M993+M995+M997+M998</f>
        <v>680</v>
      </c>
      <c r="N992" s="16">
        <f>M992/I992*100</f>
        <v>56.666666666666664</v>
      </c>
      <c r="O992" s="16">
        <f>L992/J992*100</f>
        <v>56.666666666666664</v>
      </c>
      <c r="P992" s="16">
        <f>L992/K992*100</f>
        <v>68.341708542713562</v>
      </c>
    </row>
    <row r="993" spans="3:16" s="41" customFormat="1" ht="17.25" customHeight="1">
      <c r="C993" s="106"/>
      <c r="D993" s="86"/>
      <c r="E993" s="92"/>
      <c r="F993" s="92"/>
      <c r="G993" s="92"/>
      <c r="H993" s="73" t="s">
        <v>113</v>
      </c>
      <c r="I993" s="33">
        <f>I1000+I1007+I1014+I1021</f>
        <v>1200</v>
      </c>
      <c r="J993" s="33">
        <f t="shared" ref="J993:M993" si="295">J1000+J1007+J1014+J1021</f>
        <v>1200</v>
      </c>
      <c r="K993" s="33">
        <f t="shared" si="295"/>
        <v>995</v>
      </c>
      <c r="L993" s="33">
        <f t="shared" si="295"/>
        <v>680</v>
      </c>
      <c r="M993" s="33">
        <f t="shared" si="295"/>
        <v>680</v>
      </c>
      <c r="N993" s="32">
        <f>L993/I993*100</f>
        <v>56.666666666666664</v>
      </c>
      <c r="O993" s="32">
        <f>L993/J993*100</f>
        <v>56.666666666666664</v>
      </c>
      <c r="P993" s="32">
        <f>L993/K993*100</f>
        <v>68.341708542713562</v>
      </c>
    </row>
    <row r="994" spans="3:16" s="41" customFormat="1" ht="30">
      <c r="C994" s="106"/>
      <c r="D994" s="86"/>
      <c r="E994" s="92"/>
      <c r="F994" s="92"/>
      <c r="G994" s="92"/>
      <c r="H994" s="73" t="s">
        <v>22</v>
      </c>
      <c r="I994" s="34">
        <v>0</v>
      </c>
      <c r="J994" s="34">
        <v>0</v>
      </c>
      <c r="K994" s="34">
        <v>0</v>
      </c>
      <c r="L994" s="31">
        <v>0</v>
      </c>
      <c r="M994" s="31">
        <v>0</v>
      </c>
      <c r="N994" s="32">
        <v>0</v>
      </c>
      <c r="O994" s="32">
        <v>0</v>
      </c>
      <c r="P994" s="32">
        <v>0</v>
      </c>
    </row>
    <row r="995" spans="3:16" s="41" customFormat="1" ht="18.75" customHeight="1">
      <c r="C995" s="106"/>
      <c r="D995" s="86"/>
      <c r="E995" s="92"/>
      <c r="F995" s="92"/>
      <c r="G995" s="92"/>
      <c r="H995" s="73" t="s">
        <v>249</v>
      </c>
      <c r="I995" s="34">
        <v>0</v>
      </c>
      <c r="J995" s="34">
        <v>0</v>
      </c>
      <c r="K995" s="34">
        <v>0</v>
      </c>
      <c r="L995" s="31">
        <v>0</v>
      </c>
      <c r="M995" s="31">
        <v>0</v>
      </c>
      <c r="N995" s="32">
        <v>0</v>
      </c>
      <c r="O995" s="32">
        <v>0</v>
      </c>
      <c r="P995" s="32">
        <v>0</v>
      </c>
    </row>
    <row r="996" spans="3:16" s="41" customFormat="1" ht="30">
      <c r="C996" s="106"/>
      <c r="D996" s="86"/>
      <c r="E996" s="92"/>
      <c r="F996" s="92"/>
      <c r="G996" s="92"/>
      <c r="H996" s="73" t="s">
        <v>23</v>
      </c>
      <c r="I996" s="34">
        <v>0</v>
      </c>
      <c r="J996" s="34">
        <v>0</v>
      </c>
      <c r="K996" s="34">
        <v>0</v>
      </c>
      <c r="L996" s="31">
        <v>0</v>
      </c>
      <c r="M996" s="31">
        <v>0</v>
      </c>
      <c r="N996" s="32">
        <v>0</v>
      </c>
      <c r="O996" s="32">
        <v>0</v>
      </c>
      <c r="P996" s="32">
        <v>0</v>
      </c>
    </row>
    <row r="997" spans="3:16" s="41" customFormat="1">
      <c r="C997" s="106"/>
      <c r="D997" s="86"/>
      <c r="E997" s="92"/>
      <c r="F997" s="92"/>
      <c r="G997" s="92"/>
      <c r="H997" s="73" t="s">
        <v>250</v>
      </c>
      <c r="I997" s="33">
        <v>0</v>
      </c>
      <c r="J997" s="33" t="s">
        <v>247</v>
      </c>
      <c r="K997" s="33" t="s">
        <v>247</v>
      </c>
      <c r="L997" s="33" t="s">
        <v>247</v>
      </c>
      <c r="M997" s="31">
        <v>0</v>
      </c>
      <c r="N997" s="32">
        <v>0</v>
      </c>
      <c r="O997" s="32" t="s">
        <v>247</v>
      </c>
      <c r="P997" s="32" t="s">
        <v>247</v>
      </c>
    </row>
    <row r="998" spans="3:16" s="41" customFormat="1" ht="21" customHeight="1">
      <c r="C998" s="106"/>
      <c r="D998" s="86"/>
      <c r="E998" s="92"/>
      <c r="F998" s="92"/>
      <c r="G998" s="92"/>
      <c r="H998" s="73" t="s">
        <v>252</v>
      </c>
      <c r="I998" s="33">
        <v>0</v>
      </c>
      <c r="J998" s="33" t="s">
        <v>247</v>
      </c>
      <c r="K998" s="33" t="s">
        <v>247</v>
      </c>
      <c r="L998" s="33" t="s">
        <v>247</v>
      </c>
      <c r="M998" s="31">
        <v>0</v>
      </c>
      <c r="N998" s="32">
        <v>0</v>
      </c>
      <c r="O998" s="32" t="s">
        <v>247</v>
      </c>
      <c r="P998" s="32" t="s">
        <v>247</v>
      </c>
    </row>
    <row r="999" spans="3:16" s="41" customFormat="1" ht="19.5" customHeight="1">
      <c r="C999" s="113" t="s">
        <v>68</v>
      </c>
      <c r="D999" s="86" t="s">
        <v>441</v>
      </c>
      <c r="E999" s="92" t="s">
        <v>12</v>
      </c>
      <c r="F999" s="92" t="s">
        <v>393</v>
      </c>
      <c r="G999" s="92" t="s">
        <v>442</v>
      </c>
      <c r="H999" s="73" t="s">
        <v>112</v>
      </c>
      <c r="I999" s="31">
        <f>I1000+I1002+I1004+I1005</f>
        <v>400</v>
      </c>
      <c r="J999" s="31">
        <f>J1000+J1002</f>
        <v>400</v>
      </c>
      <c r="K999" s="31">
        <f>K1000+K1002</f>
        <v>315</v>
      </c>
      <c r="L999" s="31">
        <f>L1000+L1002</f>
        <v>0</v>
      </c>
      <c r="M999" s="31">
        <f t="shared" ref="M999" si="296">M1000+M1002+M1004+M1005</f>
        <v>0</v>
      </c>
      <c r="N999" s="16">
        <f>M999/I999*100</f>
        <v>0</v>
      </c>
      <c r="O999" s="16">
        <f>L999/J999*100</f>
        <v>0</v>
      </c>
      <c r="P999" s="16">
        <f>L999/K999*100</f>
        <v>0</v>
      </c>
    </row>
    <row r="1000" spans="3:16" s="41" customFormat="1" ht="15" customHeight="1">
      <c r="C1000" s="113"/>
      <c r="D1000" s="86"/>
      <c r="E1000" s="92"/>
      <c r="F1000" s="92"/>
      <c r="G1000" s="92"/>
      <c r="H1000" s="73" t="s">
        <v>113</v>
      </c>
      <c r="I1000" s="33">
        <v>400</v>
      </c>
      <c r="J1000" s="33">
        <v>400</v>
      </c>
      <c r="K1000" s="33">
        <v>315</v>
      </c>
      <c r="L1000" s="31">
        <v>0</v>
      </c>
      <c r="M1000" s="31">
        <v>0</v>
      </c>
      <c r="N1000" s="32">
        <f>L1000/I1000*100</f>
        <v>0</v>
      </c>
      <c r="O1000" s="32">
        <f>L1000/J1000*100</f>
        <v>0</v>
      </c>
      <c r="P1000" s="32">
        <f>L1000/K1000*100</f>
        <v>0</v>
      </c>
    </row>
    <row r="1001" spans="3:16" s="41" customFormat="1" ht="17.25" customHeight="1">
      <c r="C1001" s="113"/>
      <c r="D1001" s="86"/>
      <c r="E1001" s="92"/>
      <c r="F1001" s="92"/>
      <c r="G1001" s="92"/>
      <c r="H1001" s="73" t="s">
        <v>22</v>
      </c>
      <c r="I1001" s="34">
        <v>0</v>
      </c>
      <c r="J1001" s="34">
        <v>0</v>
      </c>
      <c r="K1001" s="34">
        <v>0</v>
      </c>
      <c r="L1001" s="31">
        <v>0</v>
      </c>
      <c r="M1001" s="31">
        <v>0</v>
      </c>
      <c r="N1001" s="32">
        <v>0</v>
      </c>
      <c r="O1001" s="32">
        <v>0</v>
      </c>
      <c r="P1001" s="32">
        <v>0</v>
      </c>
    </row>
    <row r="1002" spans="3:16" s="41" customFormat="1">
      <c r="C1002" s="113"/>
      <c r="D1002" s="86"/>
      <c r="E1002" s="92"/>
      <c r="F1002" s="92"/>
      <c r="G1002" s="92"/>
      <c r="H1002" s="73" t="s">
        <v>249</v>
      </c>
      <c r="I1002" s="34">
        <v>0</v>
      </c>
      <c r="J1002" s="34">
        <v>0</v>
      </c>
      <c r="K1002" s="34">
        <v>0</v>
      </c>
      <c r="L1002" s="31">
        <v>0</v>
      </c>
      <c r="M1002" s="31">
        <v>0</v>
      </c>
      <c r="N1002" s="32">
        <v>0</v>
      </c>
      <c r="O1002" s="32">
        <v>0</v>
      </c>
      <c r="P1002" s="32">
        <v>0</v>
      </c>
    </row>
    <row r="1003" spans="3:16" s="41" customFormat="1" ht="30">
      <c r="C1003" s="113"/>
      <c r="D1003" s="86"/>
      <c r="E1003" s="92"/>
      <c r="F1003" s="92"/>
      <c r="G1003" s="92"/>
      <c r="H1003" s="73" t="s">
        <v>23</v>
      </c>
      <c r="I1003" s="34">
        <v>0</v>
      </c>
      <c r="J1003" s="34">
        <v>0</v>
      </c>
      <c r="K1003" s="34">
        <v>0</v>
      </c>
      <c r="L1003" s="31">
        <v>0</v>
      </c>
      <c r="M1003" s="31">
        <v>0</v>
      </c>
      <c r="N1003" s="32">
        <v>0</v>
      </c>
      <c r="O1003" s="32">
        <v>0</v>
      </c>
      <c r="P1003" s="32">
        <v>0</v>
      </c>
    </row>
    <row r="1004" spans="3:16" s="41" customFormat="1" ht="16.5" customHeight="1">
      <c r="C1004" s="113"/>
      <c r="D1004" s="86"/>
      <c r="E1004" s="92"/>
      <c r="F1004" s="92"/>
      <c r="G1004" s="92"/>
      <c r="H1004" s="73" t="s">
        <v>250</v>
      </c>
      <c r="I1004" s="33">
        <v>0</v>
      </c>
      <c r="J1004" s="33" t="s">
        <v>247</v>
      </c>
      <c r="K1004" s="33" t="s">
        <v>247</v>
      </c>
      <c r="L1004" s="33" t="s">
        <v>247</v>
      </c>
      <c r="M1004" s="31">
        <v>0</v>
      </c>
      <c r="N1004" s="32">
        <v>0</v>
      </c>
      <c r="O1004" s="32" t="s">
        <v>247</v>
      </c>
      <c r="P1004" s="32" t="s">
        <v>247</v>
      </c>
    </row>
    <row r="1005" spans="3:16" s="41" customFormat="1" ht="17.25" customHeight="1">
      <c r="C1005" s="113"/>
      <c r="D1005" s="86"/>
      <c r="E1005" s="92"/>
      <c r="F1005" s="92"/>
      <c r="G1005" s="92"/>
      <c r="H1005" s="73" t="s">
        <v>252</v>
      </c>
      <c r="I1005" s="33">
        <v>0</v>
      </c>
      <c r="J1005" s="33" t="s">
        <v>247</v>
      </c>
      <c r="K1005" s="33" t="s">
        <v>247</v>
      </c>
      <c r="L1005" s="33" t="s">
        <v>247</v>
      </c>
      <c r="M1005" s="31">
        <v>0</v>
      </c>
      <c r="N1005" s="32">
        <v>0</v>
      </c>
      <c r="O1005" s="32" t="s">
        <v>247</v>
      </c>
      <c r="P1005" s="32" t="s">
        <v>247</v>
      </c>
    </row>
    <row r="1006" spans="3:16" s="41" customFormat="1" ht="16.5" customHeight="1">
      <c r="C1006" s="113" t="s">
        <v>69</v>
      </c>
      <c r="D1006" s="86" t="s">
        <v>443</v>
      </c>
      <c r="E1006" s="92" t="s">
        <v>12</v>
      </c>
      <c r="F1006" s="92" t="s">
        <v>393</v>
      </c>
      <c r="G1006" s="92" t="s">
        <v>442</v>
      </c>
      <c r="H1006" s="73" t="s">
        <v>112</v>
      </c>
      <c r="I1006" s="31">
        <f>I1007+I1009+I1011+I1012</f>
        <v>100</v>
      </c>
      <c r="J1006" s="31">
        <f>J1007+J1009</f>
        <v>100</v>
      </c>
      <c r="K1006" s="31">
        <f>K1007+K1009</f>
        <v>80</v>
      </c>
      <c r="L1006" s="31">
        <f>L1007+L1009</f>
        <v>80</v>
      </c>
      <c r="M1006" s="31">
        <f t="shared" ref="M1006" si="297">M1007+M1009+M1011+M1012</f>
        <v>80</v>
      </c>
      <c r="N1006" s="16">
        <f>M1006/I1006*100</f>
        <v>80</v>
      </c>
      <c r="O1006" s="16">
        <f>L1006/J1006*100</f>
        <v>80</v>
      </c>
      <c r="P1006" s="16">
        <f>L1006/K1006*100</f>
        <v>100</v>
      </c>
    </row>
    <row r="1007" spans="3:16" s="41" customFormat="1" ht="18" customHeight="1">
      <c r="C1007" s="113"/>
      <c r="D1007" s="86"/>
      <c r="E1007" s="92"/>
      <c r="F1007" s="92"/>
      <c r="G1007" s="92"/>
      <c r="H1007" s="73" t="s">
        <v>113</v>
      </c>
      <c r="I1007" s="33">
        <v>100</v>
      </c>
      <c r="J1007" s="33">
        <v>100</v>
      </c>
      <c r="K1007" s="33">
        <v>80</v>
      </c>
      <c r="L1007" s="31">
        <v>80</v>
      </c>
      <c r="M1007" s="31">
        <v>80</v>
      </c>
      <c r="N1007" s="32">
        <f>L1007/I1007*100</f>
        <v>80</v>
      </c>
      <c r="O1007" s="32">
        <f>L1007/J1007*100</f>
        <v>80</v>
      </c>
      <c r="P1007" s="32">
        <f>L1007/K1007*100</f>
        <v>100</v>
      </c>
    </row>
    <row r="1008" spans="3:16" s="41" customFormat="1" ht="16.5" customHeight="1">
      <c r="C1008" s="113"/>
      <c r="D1008" s="86"/>
      <c r="E1008" s="92"/>
      <c r="F1008" s="92"/>
      <c r="G1008" s="92"/>
      <c r="H1008" s="73" t="s">
        <v>22</v>
      </c>
      <c r="I1008" s="34">
        <v>0</v>
      </c>
      <c r="J1008" s="34">
        <v>0</v>
      </c>
      <c r="K1008" s="34">
        <v>0</v>
      </c>
      <c r="L1008" s="31">
        <v>0</v>
      </c>
      <c r="M1008" s="31">
        <v>0</v>
      </c>
      <c r="N1008" s="32">
        <v>0</v>
      </c>
      <c r="O1008" s="32">
        <v>0</v>
      </c>
      <c r="P1008" s="32">
        <v>0</v>
      </c>
    </row>
    <row r="1009" spans="3:16" s="41" customFormat="1" ht="16.5" customHeight="1">
      <c r="C1009" s="113"/>
      <c r="D1009" s="86"/>
      <c r="E1009" s="92"/>
      <c r="F1009" s="92"/>
      <c r="G1009" s="92"/>
      <c r="H1009" s="73" t="s">
        <v>249</v>
      </c>
      <c r="I1009" s="34">
        <v>0</v>
      </c>
      <c r="J1009" s="34">
        <v>0</v>
      </c>
      <c r="K1009" s="34">
        <v>0</v>
      </c>
      <c r="L1009" s="31">
        <v>0</v>
      </c>
      <c r="M1009" s="31">
        <v>0</v>
      </c>
      <c r="N1009" s="32">
        <v>0</v>
      </c>
      <c r="O1009" s="32">
        <v>0</v>
      </c>
      <c r="P1009" s="32">
        <v>0</v>
      </c>
    </row>
    <row r="1010" spans="3:16" s="41" customFormat="1" ht="30">
      <c r="C1010" s="113"/>
      <c r="D1010" s="86"/>
      <c r="E1010" s="92"/>
      <c r="F1010" s="92"/>
      <c r="G1010" s="92"/>
      <c r="H1010" s="73" t="s">
        <v>23</v>
      </c>
      <c r="I1010" s="34">
        <v>0</v>
      </c>
      <c r="J1010" s="34">
        <v>0</v>
      </c>
      <c r="K1010" s="34">
        <v>0</v>
      </c>
      <c r="L1010" s="31">
        <v>0</v>
      </c>
      <c r="M1010" s="31">
        <v>0</v>
      </c>
      <c r="N1010" s="32">
        <v>0</v>
      </c>
      <c r="O1010" s="32">
        <v>0</v>
      </c>
      <c r="P1010" s="32">
        <v>0</v>
      </c>
    </row>
    <row r="1011" spans="3:16" s="41" customFormat="1">
      <c r="C1011" s="113"/>
      <c r="D1011" s="86"/>
      <c r="E1011" s="92"/>
      <c r="F1011" s="92"/>
      <c r="G1011" s="92"/>
      <c r="H1011" s="73" t="s">
        <v>250</v>
      </c>
      <c r="I1011" s="33">
        <v>0</v>
      </c>
      <c r="J1011" s="33" t="s">
        <v>247</v>
      </c>
      <c r="K1011" s="33" t="s">
        <v>247</v>
      </c>
      <c r="L1011" s="33" t="s">
        <v>247</v>
      </c>
      <c r="M1011" s="31">
        <v>0</v>
      </c>
      <c r="N1011" s="32">
        <v>0</v>
      </c>
      <c r="O1011" s="32" t="s">
        <v>247</v>
      </c>
      <c r="P1011" s="32" t="s">
        <v>247</v>
      </c>
    </row>
    <row r="1012" spans="3:16" s="41" customFormat="1" ht="17.25" customHeight="1">
      <c r="C1012" s="113"/>
      <c r="D1012" s="86"/>
      <c r="E1012" s="92"/>
      <c r="F1012" s="92"/>
      <c r="G1012" s="92"/>
      <c r="H1012" s="73" t="s">
        <v>252</v>
      </c>
      <c r="I1012" s="33">
        <v>0</v>
      </c>
      <c r="J1012" s="33" t="s">
        <v>247</v>
      </c>
      <c r="K1012" s="33" t="s">
        <v>247</v>
      </c>
      <c r="L1012" s="33" t="s">
        <v>247</v>
      </c>
      <c r="M1012" s="31">
        <v>0</v>
      </c>
      <c r="N1012" s="32">
        <v>0</v>
      </c>
      <c r="O1012" s="32" t="s">
        <v>247</v>
      </c>
      <c r="P1012" s="32" t="s">
        <v>247</v>
      </c>
    </row>
    <row r="1013" spans="3:16" s="41" customFormat="1" ht="16.5" customHeight="1">
      <c r="C1013" s="113" t="s">
        <v>69</v>
      </c>
      <c r="D1013" s="86" t="s">
        <v>612</v>
      </c>
      <c r="E1013" s="92" t="s">
        <v>12</v>
      </c>
      <c r="F1013" s="92" t="s">
        <v>393</v>
      </c>
      <c r="G1013" s="92" t="s">
        <v>442</v>
      </c>
      <c r="H1013" s="73" t="s">
        <v>112</v>
      </c>
      <c r="I1013" s="31">
        <f>I1014+I1016+I1018+I1019</f>
        <v>100</v>
      </c>
      <c r="J1013" s="31">
        <f>J1014+J1016</f>
        <v>100</v>
      </c>
      <c r="K1013" s="31">
        <f>K1014+K1016</f>
        <v>0</v>
      </c>
      <c r="L1013" s="31">
        <f>L1014+L1016</f>
        <v>0</v>
      </c>
      <c r="M1013" s="31">
        <f t="shared" ref="M1013" si="298">M1014+M1016+M1018+M1019</f>
        <v>0</v>
      </c>
      <c r="N1013" s="16">
        <f>M1013/I1013*100</f>
        <v>0</v>
      </c>
      <c r="O1013" s="16">
        <f>L1013/J1013*100</f>
        <v>0</v>
      </c>
      <c r="P1013" s="16" t="e">
        <f>L1013/K1013*100</f>
        <v>#DIV/0!</v>
      </c>
    </row>
    <row r="1014" spans="3:16" s="41" customFormat="1" ht="18" customHeight="1">
      <c r="C1014" s="113"/>
      <c r="D1014" s="86"/>
      <c r="E1014" s="92"/>
      <c r="F1014" s="92"/>
      <c r="G1014" s="92"/>
      <c r="H1014" s="73" t="s">
        <v>113</v>
      </c>
      <c r="I1014" s="33">
        <v>100</v>
      </c>
      <c r="J1014" s="33">
        <v>100</v>
      </c>
      <c r="K1014" s="33">
        <v>0</v>
      </c>
      <c r="L1014" s="31">
        <v>0</v>
      </c>
      <c r="M1014" s="31">
        <v>0</v>
      </c>
      <c r="N1014" s="32">
        <f>L1014/I1014*100</f>
        <v>0</v>
      </c>
      <c r="O1014" s="32">
        <f>L1014/J1014*100</f>
        <v>0</v>
      </c>
      <c r="P1014" s="32" t="e">
        <f>L1014/K1014*100</f>
        <v>#DIV/0!</v>
      </c>
    </row>
    <row r="1015" spans="3:16" s="41" customFormat="1" ht="16.5" customHeight="1">
      <c r="C1015" s="113"/>
      <c r="D1015" s="86"/>
      <c r="E1015" s="92"/>
      <c r="F1015" s="92"/>
      <c r="G1015" s="92"/>
      <c r="H1015" s="73" t="s">
        <v>22</v>
      </c>
      <c r="I1015" s="34">
        <v>0</v>
      </c>
      <c r="J1015" s="34">
        <v>0</v>
      </c>
      <c r="K1015" s="34">
        <v>0</v>
      </c>
      <c r="L1015" s="31">
        <v>0</v>
      </c>
      <c r="M1015" s="31">
        <v>0</v>
      </c>
      <c r="N1015" s="32">
        <v>0</v>
      </c>
      <c r="O1015" s="32">
        <v>0</v>
      </c>
      <c r="P1015" s="32">
        <v>0</v>
      </c>
    </row>
    <row r="1016" spans="3:16" s="41" customFormat="1" ht="16.5" customHeight="1">
      <c r="C1016" s="113"/>
      <c r="D1016" s="86"/>
      <c r="E1016" s="92"/>
      <c r="F1016" s="92"/>
      <c r="G1016" s="92"/>
      <c r="H1016" s="73" t="s">
        <v>249</v>
      </c>
      <c r="I1016" s="34">
        <v>0</v>
      </c>
      <c r="J1016" s="34">
        <v>0</v>
      </c>
      <c r="K1016" s="34">
        <v>0</v>
      </c>
      <c r="L1016" s="31">
        <v>0</v>
      </c>
      <c r="M1016" s="31">
        <v>0</v>
      </c>
      <c r="N1016" s="32">
        <v>0</v>
      </c>
      <c r="O1016" s="32">
        <v>0</v>
      </c>
      <c r="P1016" s="32">
        <v>0</v>
      </c>
    </row>
    <row r="1017" spans="3:16" s="41" customFormat="1" ht="30">
      <c r="C1017" s="113"/>
      <c r="D1017" s="86"/>
      <c r="E1017" s="92"/>
      <c r="F1017" s="92"/>
      <c r="G1017" s="92"/>
      <c r="H1017" s="73" t="s">
        <v>23</v>
      </c>
      <c r="I1017" s="34">
        <v>0</v>
      </c>
      <c r="J1017" s="34">
        <v>0</v>
      </c>
      <c r="K1017" s="34">
        <v>0</v>
      </c>
      <c r="L1017" s="31">
        <v>0</v>
      </c>
      <c r="M1017" s="31">
        <v>0</v>
      </c>
      <c r="N1017" s="32">
        <v>0</v>
      </c>
      <c r="O1017" s="32">
        <v>0</v>
      </c>
      <c r="P1017" s="32">
        <v>0</v>
      </c>
    </row>
    <row r="1018" spans="3:16" s="41" customFormat="1">
      <c r="C1018" s="113"/>
      <c r="D1018" s="86"/>
      <c r="E1018" s="92"/>
      <c r="F1018" s="92"/>
      <c r="G1018" s="92"/>
      <c r="H1018" s="73" t="s">
        <v>250</v>
      </c>
      <c r="I1018" s="33">
        <v>0</v>
      </c>
      <c r="J1018" s="33" t="s">
        <v>247</v>
      </c>
      <c r="K1018" s="33" t="s">
        <v>247</v>
      </c>
      <c r="L1018" s="33" t="s">
        <v>247</v>
      </c>
      <c r="M1018" s="31">
        <v>0</v>
      </c>
      <c r="N1018" s="32">
        <v>0</v>
      </c>
      <c r="O1018" s="32" t="s">
        <v>247</v>
      </c>
      <c r="P1018" s="32" t="s">
        <v>247</v>
      </c>
    </row>
    <row r="1019" spans="3:16" s="41" customFormat="1" ht="17.25" customHeight="1">
      <c r="C1019" s="113"/>
      <c r="D1019" s="86"/>
      <c r="E1019" s="92"/>
      <c r="F1019" s="92"/>
      <c r="G1019" s="92"/>
      <c r="H1019" s="73" t="s">
        <v>252</v>
      </c>
      <c r="I1019" s="33">
        <v>0</v>
      </c>
      <c r="J1019" s="33" t="s">
        <v>247</v>
      </c>
      <c r="K1019" s="33" t="s">
        <v>247</v>
      </c>
      <c r="L1019" s="33" t="s">
        <v>247</v>
      </c>
      <c r="M1019" s="31">
        <v>0</v>
      </c>
      <c r="N1019" s="32">
        <v>0</v>
      </c>
      <c r="O1019" s="32" t="s">
        <v>247</v>
      </c>
      <c r="P1019" s="32" t="s">
        <v>247</v>
      </c>
    </row>
    <row r="1020" spans="3:16" s="41" customFormat="1" ht="18" customHeight="1">
      <c r="C1020" s="119" t="s">
        <v>70</v>
      </c>
      <c r="D1020" s="93" t="s">
        <v>613</v>
      </c>
      <c r="E1020" s="87" t="s">
        <v>292</v>
      </c>
      <c r="F1020" s="87" t="s">
        <v>444</v>
      </c>
      <c r="G1020" s="87" t="s">
        <v>445</v>
      </c>
      <c r="H1020" s="73" t="s">
        <v>112</v>
      </c>
      <c r="I1020" s="31">
        <f>I1021+I1023+I1025+I1026</f>
        <v>600</v>
      </c>
      <c r="J1020" s="31">
        <f>J1021+J1023</f>
        <v>600</v>
      </c>
      <c r="K1020" s="31">
        <f>K1021+K1023</f>
        <v>600</v>
      </c>
      <c r="L1020" s="31">
        <f>L1021+L1023</f>
        <v>600</v>
      </c>
      <c r="M1020" s="31">
        <f t="shared" ref="M1020" si="299">M1021+M1023+M1025+M1026</f>
        <v>600</v>
      </c>
      <c r="N1020" s="16">
        <f>M1020/I1020*100</f>
        <v>100</v>
      </c>
      <c r="O1020" s="16">
        <f>L1020/J1020*100</f>
        <v>100</v>
      </c>
      <c r="P1020" s="16">
        <f>L1020/K1020*100</f>
        <v>100</v>
      </c>
    </row>
    <row r="1021" spans="3:16" s="41" customFormat="1" ht="16.5" customHeight="1">
      <c r="C1021" s="120"/>
      <c r="D1021" s="94"/>
      <c r="E1021" s="90"/>
      <c r="F1021" s="90"/>
      <c r="G1021" s="90"/>
      <c r="H1021" s="73" t="s">
        <v>113</v>
      </c>
      <c r="I1021" s="33">
        <v>600</v>
      </c>
      <c r="J1021" s="33">
        <v>600</v>
      </c>
      <c r="K1021" s="33">
        <v>600</v>
      </c>
      <c r="L1021" s="31">
        <v>600</v>
      </c>
      <c r="M1021" s="31">
        <v>600</v>
      </c>
      <c r="N1021" s="16">
        <f>M1021/I1021*100</f>
        <v>100</v>
      </c>
      <c r="O1021" s="32">
        <f>L1021/J1021*100</f>
        <v>100</v>
      </c>
      <c r="P1021" s="32">
        <f>L1021/K1021*100</f>
        <v>100</v>
      </c>
    </row>
    <row r="1022" spans="3:16" s="41" customFormat="1" ht="24" customHeight="1">
      <c r="C1022" s="120"/>
      <c r="D1022" s="94"/>
      <c r="E1022" s="90"/>
      <c r="F1022" s="90"/>
      <c r="G1022" s="90"/>
      <c r="H1022" s="73" t="s">
        <v>22</v>
      </c>
      <c r="I1022" s="34">
        <v>0</v>
      </c>
      <c r="J1022" s="34">
        <v>0</v>
      </c>
      <c r="K1022" s="34">
        <v>0</v>
      </c>
      <c r="L1022" s="31">
        <v>0</v>
      </c>
      <c r="M1022" s="31">
        <v>0</v>
      </c>
      <c r="N1022" s="32">
        <v>0</v>
      </c>
      <c r="O1022" s="32">
        <v>0</v>
      </c>
      <c r="P1022" s="32">
        <v>0</v>
      </c>
    </row>
    <row r="1023" spans="3:16" s="41" customFormat="1" ht="19.5" customHeight="1">
      <c r="C1023" s="120"/>
      <c r="D1023" s="94"/>
      <c r="E1023" s="90"/>
      <c r="F1023" s="90"/>
      <c r="G1023" s="90"/>
      <c r="H1023" s="73" t="s">
        <v>249</v>
      </c>
      <c r="I1023" s="34">
        <v>0</v>
      </c>
      <c r="J1023" s="34">
        <v>0</v>
      </c>
      <c r="K1023" s="34">
        <v>0</v>
      </c>
      <c r="L1023" s="31">
        <v>0</v>
      </c>
      <c r="M1023" s="31">
        <v>0</v>
      </c>
      <c r="N1023" s="32">
        <v>0</v>
      </c>
      <c r="O1023" s="32">
        <v>0</v>
      </c>
      <c r="P1023" s="32">
        <v>0</v>
      </c>
    </row>
    <row r="1024" spans="3:16" s="41" customFormat="1" ht="30">
      <c r="C1024" s="120"/>
      <c r="D1024" s="94"/>
      <c r="E1024" s="90"/>
      <c r="F1024" s="90"/>
      <c r="G1024" s="90"/>
      <c r="H1024" s="73" t="s">
        <v>23</v>
      </c>
      <c r="I1024" s="34">
        <v>0</v>
      </c>
      <c r="J1024" s="34">
        <v>0</v>
      </c>
      <c r="K1024" s="34">
        <v>0</v>
      </c>
      <c r="L1024" s="31">
        <v>0</v>
      </c>
      <c r="M1024" s="31">
        <v>0</v>
      </c>
      <c r="N1024" s="32">
        <v>0</v>
      </c>
      <c r="O1024" s="32">
        <v>0</v>
      </c>
      <c r="P1024" s="32">
        <v>0</v>
      </c>
    </row>
    <row r="1025" spans="3:16" s="41" customFormat="1" ht="17.25" customHeight="1">
      <c r="C1025" s="120"/>
      <c r="D1025" s="94"/>
      <c r="E1025" s="90"/>
      <c r="F1025" s="90"/>
      <c r="G1025" s="90"/>
      <c r="H1025" s="73" t="s">
        <v>250</v>
      </c>
      <c r="I1025" s="33">
        <v>0</v>
      </c>
      <c r="J1025" s="33" t="s">
        <v>247</v>
      </c>
      <c r="K1025" s="33" t="s">
        <v>247</v>
      </c>
      <c r="L1025" s="33" t="s">
        <v>247</v>
      </c>
      <c r="M1025" s="31">
        <v>0</v>
      </c>
      <c r="N1025" s="32">
        <v>0</v>
      </c>
      <c r="O1025" s="32" t="s">
        <v>247</v>
      </c>
      <c r="P1025" s="32" t="s">
        <v>247</v>
      </c>
    </row>
    <row r="1026" spans="3:16" s="41" customFormat="1" ht="17.25" customHeight="1">
      <c r="C1026" s="121"/>
      <c r="D1026" s="95"/>
      <c r="E1026" s="91"/>
      <c r="F1026" s="91"/>
      <c r="G1026" s="91"/>
      <c r="H1026" s="73" t="s">
        <v>252</v>
      </c>
      <c r="I1026" s="33">
        <v>0</v>
      </c>
      <c r="J1026" s="33" t="s">
        <v>247</v>
      </c>
      <c r="K1026" s="33" t="s">
        <v>247</v>
      </c>
      <c r="L1026" s="33" t="s">
        <v>247</v>
      </c>
      <c r="M1026" s="31">
        <v>0</v>
      </c>
      <c r="N1026" s="32">
        <v>0</v>
      </c>
      <c r="O1026" s="32" t="s">
        <v>247</v>
      </c>
      <c r="P1026" s="32" t="s">
        <v>247</v>
      </c>
    </row>
    <row r="1027" spans="3:16" s="41" customFormat="1" ht="18.75" customHeight="1">
      <c r="C1027" s="113" t="s">
        <v>71</v>
      </c>
      <c r="D1027" s="86" t="s">
        <v>13</v>
      </c>
      <c r="E1027" s="92" t="s">
        <v>36</v>
      </c>
      <c r="F1027" s="92">
        <v>2018</v>
      </c>
      <c r="G1027" s="92">
        <v>2020</v>
      </c>
      <c r="H1027" s="73" t="s">
        <v>112</v>
      </c>
      <c r="I1027" s="31">
        <f>I1028+I1030+I1032+I1033</f>
        <v>1200</v>
      </c>
      <c r="J1027" s="31">
        <f>J1028+J1030</f>
        <v>1400</v>
      </c>
      <c r="K1027" s="31">
        <f>K1028+K1030</f>
        <v>800</v>
      </c>
      <c r="L1027" s="31">
        <f>L1028+L1030</f>
        <v>550.70000000000005</v>
      </c>
      <c r="M1027" s="31">
        <f t="shared" ref="M1027" si="300">M1028+M1030+M1032+M1033</f>
        <v>550.70000000000005</v>
      </c>
      <c r="N1027" s="16">
        <f>M1027/I1027*100</f>
        <v>45.891666666666673</v>
      </c>
      <c r="O1027" s="16">
        <f>L1027/J1027*100</f>
        <v>39.335714285714289</v>
      </c>
      <c r="P1027" s="16">
        <f>L1027/K1027*100</f>
        <v>68.837500000000006</v>
      </c>
    </row>
    <row r="1028" spans="3:16" s="41" customFormat="1" ht="15.75" customHeight="1">
      <c r="C1028" s="113"/>
      <c r="D1028" s="86"/>
      <c r="E1028" s="92"/>
      <c r="F1028" s="92"/>
      <c r="G1028" s="92"/>
      <c r="H1028" s="73" t="s">
        <v>113</v>
      </c>
      <c r="I1028" s="33">
        <f>I1035+I1042+I1049+I1056+I1063+I1070+I1077</f>
        <v>1200</v>
      </c>
      <c r="J1028" s="33">
        <f t="shared" ref="J1028:M1028" si="301">J1035+J1042+J1049+J1056+J1063+J1070+J1077</f>
        <v>1400</v>
      </c>
      <c r="K1028" s="33">
        <f t="shared" si="301"/>
        <v>800</v>
      </c>
      <c r="L1028" s="33">
        <f t="shared" si="301"/>
        <v>550.70000000000005</v>
      </c>
      <c r="M1028" s="33">
        <f t="shared" si="301"/>
        <v>550.70000000000005</v>
      </c>
      <c r="N1028" s="16">
        <f>M1028/I1028*100</f>
        <v>45.891666666666673</v>
      </c>
      <c r="O1028" s="32">
        <f>L1028/J1028*100</f>
        <v>39.335714285714289</v>
      </c>
      <c r="P1028" s="32">
        <f>L1028/K1028*100</f>
        <v>68.837500000000006</v>
      </c>
    </row>
    <row r="1029" spans="3:16" s="41" customFormat="1" ht="30">
      <c r="C1029" s="113"/>
      <c r="D1029" s="86"/>
      <c r="E1029" s="92"/>
      <c r="F1029" s="92"/>
      <c r="G1029" s="92"/>
      <c r="H1029" s="73" t="s">
        <v>22</v>
      </c>
      <c r="I1029" s="34">
        <v>0</v>
      </c>
      <c r="J1029" s="34">
        <v>0</v>
      </c>
      <c r="K1029" s="34">
        <v>0</v>
      </c>
      <c r="L1029" s="31">
        <v>0</v>
      </c>
      <c r="M1029" s="31">
        <v>0</v>
      </c>
      <c r="N1029" s="32">
        <v>0</v>
      </c>
      <c r="O1029" s="32">
        <v>0</v>
      </c>
      <c r="P1029" s="32">
        <v>0</v>
      </c>
    </row>
    <row r="1030" spans="3:16" s="41" customFormat="1" ht="17.25" customHeight="1">
      <c r="C1030" s="113"/>
      <c r="D1030" s="86"/>
      <c r="E1030" s="92"/>
      <c r="F1030" s="92"/>
      <c r="G1030" s="92"/>
      <c r="H1030" s="73" t="s">
        <v>249</v>
      </c>
      <c r="I1030" s="34">
        <v>0</v>
      </c>
      <c r="J1030" s="34">
        <v>0</v>
      </c>
      <c r="K1030" s="34">
        <v>0</v>
      </c>
      <c r="L1030" s="31">
        <v>0</v>
      </c>
      <c r="M1030" s="31">
        <v>0</v>
      </c>
      <c r="N1030" s="32">
        <v>0</v>
      </c>
      <c r="O1030" s="32">
        <v>0</v>
      </c>
      <c r="P1030" s="32">
        <v>0</v>
      </c>
    </row>
    <row r="1031" spans="3:16" s="41" customFormat="1" ht="30">
      <c r="C1031" s="113"/>
      <c r="D1031" s="86"/>
      <c r="E1031" s="92"/>
      <c r="F1031" s="92"/>
      <c r="G1031" s="92"/>
      <c r="H1031" s="73" t="s">
        <v>23</v>
      </c>
      <c r="I1031" s="34">
        <v>0</v>
      </c>
      <c r="J1031" s="34">
        <v>0</v>
      </c>
      <c r="K1031" s="34">
        <v>0</v>
      </c>
      <c r="L1031" s="31">
        <v>0</v>
      </c>
      <c r="M1031" s="31">
        <v>0</v>
      </c>
      <c r="N1031" s="32">
        <v>0</v>
      </c>
      <c r="O1031" s="32">
        <v>0</v>
      </c>
      <c r="P1031" s="32">
        <v>0</v>
      </c>
    </row>
    <row r="1032" spans="3:16" s="41" customFormat="1">
      <c r="C1032" s="113"/>
      <c r="D1032" s="86"/>
      <c r="E1032" s="92"/>
      <c r="F1032" s="92"/>
      <c r="G1032" s="92"/>
      <c r="H1032" s="73" t="s">
        <v>250</v>
      </c>
      <c r="I1032" s="33">
        <v>0</v>
      </c>
      <c r="J1032" s="33" t="s">
        <v>247</v>
      </c>
      <c r="K1032" s="33" t="s">
        <v>247</v>
      </c>
      <c r="L1032" s="33" t="s">
        <v>247</v>
      </c>
      <c r="M1032" s="31">
        <v>0</v>
      </c>
      <c r="N1032" s="32">
        <v>0</v>
      </c>
      <c r="O1032" s="32" t="s">
        <v>247</v>
      </c>
      <c r="P1032" s="32" t="s">
        <v>247</v>
      </c>
    </row>
    <row r="1033" spans="3:16" s="41" customFormat="1" ht="16.5" customHeight="1">
      <c r="C1033" s="113"/>
      <c r="D1033" s="86"/>
      <c r="E1033" s="92"/>
      <c r="F1033" s="92"/>
      <c r="G1033" s="92"/>
      <c r="H1033" s="73" t="s">
        <v>252</v>
      </c>
      <c r="I1033" s="33">
        <v>0</v>
      </c>
      <c r="J1033" s="33" t="s">
        <v>247</v>
      </c>
      <c r="K1033" s="33" t="s">
        <v>247</v>
      </c>
      <c r="L1033" s="33" t="s">
        <v>247</v>
      </c>
      <c r="M1033" s="31">
        <v>0</v>
      </c>
      <c r="N1033" s="32">
        <v>0</v>
      </c>
      <c r="O1033" s="32" t="s">
        <v>247</v>
      </c>
      <c r="P1033" s="32" t="s">
        <v>247</v>
      </c>
    </row>
    <row r="1034" spans="3:16" s="41" customFormat="1" ht="16.5" customHeight="1">
      <c r="C1034" s="106" t="s">
        <v>72</v>
      </c>
      <c r="D1034" s="86" t="s">
        <v>446</v>
      </c>
      <c r="E1034" s="92" t="s">
        <v>162</v>
      </c>
      <c r="F1034" s="87" t="s">
        <v>335</v>
      </c>
      <c r="G1034" s="92" t="s">
        <v>447</v>
      </c>
      <c r="H1034" s="73" t="s">
        <v>112</v>
      </c>
      <c r="I1034" s="31">
        <f>I1035+I1037+I1039+I1040</f>
        <v>800</v>
      </c>
      <c r="J1034" s="31">
        <f>J1035+J1037</f>
        <v>800</v>
      </c>
      <c r="K1034" s="31">
        <f>K1035+K1037</f>
        <v>400</v>
      </c>
      <c r="L1034" s="31">
        <f>L1035+L1037</f>
        <v>400</v>
      </c>
      <c r="M1034" s="31">
        <f t="shared" ref="M1034" si="302">M1035+M1037+M1039+M1040</f>
        <v>400</v>
      </c>
      <c r="N1034" s="16">
        <f>M1034/I1034*100</f>
        <v>50</v>
      </c>
      <c r="O1034" s="16">
        <f>L1034/J1034*100</f>
        <v>50</v>
      </c>
      <c r="P1034" s="16">
        <f>L1034/K1034*100</f>
        <v>100</v>
      </c>
    </row>
    <row r="1035" spans="3:16" s="41" customFormat="1" ht="16.5" customHeight="1">
      <c r="C1035" s="106"/>
      <c r="D1035" s="86"/>
      <c r="E1035" s="92"/>
      <c r="F1035" s="90"/>
      <c r="G1035" s="92"/>
      <c r="H1035" s="73" t="s">
        <v>113</v>
      </c>
      <c r="I1035" s="33">
        <v>800</v>
      </c>
      <c r="J1035" s="33">
        <v>800</v>
      </c>
      <c r="K1035" s="33">
        <v>400</v>
      </c>
      <c r="L1035" s="31">
        <v>400</v>
      </c>
      <c r="M1035" s="31">
        <v>400</v>
      </c>
      <c r="N1035" s="32">
        <f>L1035/I1035*100</f>
        <v>50</v>
      </c>
      <c r="O1035" s="32">
        <f>L1035/J1035*100</f>
        <v>50</v>
      </c>
      <c r="P1035" s="32">
        <f>L1035/K1035*100</f>
        <v>100</v>
      </c>
    </row>
    <row r="1036" spans="3:16" s="41" customFormat="1" ht="20.25" customHeight="1">
      <c r="C1036" s="106"/>
      <c r="D1036" s="86"/>
      <c r="E1036" s="92"/>
      <c r="F1036" s="90"/>
      <c r="G1036" s="92"/>
      <c r="H1036" s="73" t="s">
        <v>22</v>
      </c>
      <c r="I1036" s="34">
        <v>0</v>
      </c>
      <c r="J1036" s="34">
        <v>0</v>
      </c>
      <c r="K1036" s="34">
        <v>0</v>
      </c>
      <c r="L1036" s="31">
        <v>0</v>
      </c>
      <c r="M1036" s="31">
        <v>0</v>
      </c>
      <c r="N1036" s="32">
        <v>0</v>
      </c>
      <c r="O1036" s="32">
        <v>0</v>
      </c>
      <c r="P1036" s="32">
        <v>0</v>
      </c>
    </row>
    <row r="1037" spans="3:16" s="41" customFormat="1" ht="17.25" customHeight="1">
      <c r="C1037" s="106"/>
      <c r="D1037" s="86"/>
      <c r="E1037" s="92"/>
      <c r="F1037" s="90"/>
      <c r="G1037" s="92"/>
      <c r="H1037" s="73" t="s">
        <v>249</v>
      </c>
      <c r="I1037" s="34">
        <v>0</v>
      </c>
      <c r="J1037" s="34">
        <v>0</v>
      </c>
      <c r="K1037" s="34">
        <v>0</v>
      </c>
      <c r="L1037" s="31">
        <v>0</v>
      </c>
      <c r="M1037" s="31">
        <v>0</v>
      </c>
      <c r="N1037" s="32">
        <v>0</v>
      </c>
      <c r="O1037" s="32">
        <v>0</v>
      </c>
      <c r="P1037" s="32">
        <v>0</v>
      </c>
    </row>
    <row r="1038" spans="3:16" s="41" customFormat="1" ht="30">
      <c r="C1038" s="106"/>
      <c r="D1038" s="86"/>
      <c r="E1038" s="92"/>
      <c r="F1038" s="90"/>
      <c r="G1038" s="92"/>
      <c r="H1038" s="73" t="s">
        <v>23</v>
      </c>
      <c r="I1038" s="34">
        <v>0</v>
      </c>
      <c r="J1038" s="34">
        <v>0</v>
      </c>
      <c r="K1038" s="34">
        <v>0</v>
      </c>
      <c r="L1038" s="31">
        <v>0</v>
      </c>
      <c r="M1038" s="31">
        <v>0</v>
      </c>
      <c r="N1038" s="32">
        <v>0</v>
      </c>
      <c r="O1038" s="32">
        <v>0</v>
      </c>
      <c r="P1038" s="32">
        <v>0</v>
      </c>
    </row>
    <row r="1039" spans="3:16" s="41" customFormat="1">
      <c r="C1039" s="106"/>
      <c r="D1039" s="86"/>
      <c r="E1039" s="92"/>
      <c r="F1039" s="90"/>
      <c r="G1039" s="92"/>
      <c r="H1039" s="73" t="s">
        <v>250</v>
      </c>
      <c r="I1039" s="33">
        <v>0</v>
      </c>
      <c r="J1039" s="33" t="s">
        <v>247</v>
      </c>
      <c r="K1039" s="33" t="s">
        <v>247</v>
      </c>
      <c r="L1039" s="33" t="s">
        <v>247</v>
      </c>
      <c r="M1039" s="31">
        <v>0</v>
      </c>
      <c r="N1039" s="32">
        <v>0</v>
      </c>
      <c r="O1039" s="32" t="s">
        <v>247</v>
      </c>
      <c r="P1039" s="32" t="s">
        <v>247</v>
      </c>
    </row>
    <row r="1040" spans="3:16" s="41" customFormat="1" ht="16.5" customHeight="1">
      <c r="C1040" s="106"/>
      <c r="D1040" s="86"/>
      <c r="E1040" s="92"/>
      <c r="F1040" s="91"/>
      <c r="G1040" s="92"/>
      <c r="H1040" s="73" t="s">
        <v>252</v>
      </c>
      <c r="I1040" s="33">
        <v>0</v>
      </c>
      <c r="J1040" s="33" t="s">
        <v>247</v>
      </c>
      <c r="K1040" s="33" t="s">
        <v>247</v>
      </c>
      <c r="L1040" s="33" t="s">
        <v>247</v>
      </c>
      <c r="M1040" s="31">
        <v>0</v>
      </c>
      <c r="N1040" s="32">
        <v>0</v>
      </c>
      <c r="O1040" s="32" t="s">
        <v>247</v>
      </c>
      <c r="P1040" s="32" t="s">
        <v>247</v>
      </c>
    </row>
    <row r="1041" spans="3:16" s="41" customFormat="1" ht="18.75" customHeight="1">
      <c r="C1041" s="190" t="s">
        <v>448</v>
      </c>
      <c r="D1041" s="86" t="s">
        <v>449</v>
      </c>
      <c r="E1041" s="87" t="s">
        <v>450</v>
      </c>
      <c r="F1041" s="217">
        <v>2018</v>
      </c>
      <c r="G1041" s="217">
        <v>2020</v>
      </c>
      <c r="H1041" s="73" t="s">
        <v>112</v>
      </c>
      <c r="I1041" s="31">
        <f>I1042+I1044+I1046+I1047</f>
        <v>113.2</v>
      </c>
      <c r="J1041" s="31">
        <f>J1042+J1044</f>
        <v>113.2</v>
      </c>
      <c r="K1041" s="31">
        <f>K1042+K1044</f>
        <v>56.6</v>
      </c>
      <c r="L1041" s="31">
        <f>L1042+L1044</f>
        <v>56.6</v>
      </c>
      <c r="M1041" s="31">
        <f t="shared" ref="M1041" si="303">M1042+M1044+M1046+M1047</f>
        <v>56.6</v>
      </c>
      <c r="N1041" s="16">
        <f>M1041/I1041*100</f>
        <v>50</v>
      </c>
      <c r="O1041" s="16">
        <f>L1041/J1041*100</f>
        <v>50</v>
      </c>
      <c r="P1041" s="16">
        <f>L1041/K1041*100</f>
        <v>100</v>
      </c>
    </row>
    <row r="1042" spans="3:16" s="41" customFormat="1" ht="17.25" customHeight="1">
      <c r="C1042" s="191"/>
      <c r="D1042" s="86"/>
      <c r="E1042" s="90"/>
      <c r="F1042" s="88"/>
      <c r="G1042" s="88"/>
      <c r="H1042" s="73" t="s">
        <v>113</v>
      </c>
      <c r="I1042" s="33">
        <v>113.2</v>
      </c>
      <c r="J1042" s="33">
        <v>113.2</v>
      </c>
      <c r="K1042" s="33">
        <v>56.6</v>
      </c>
      <c r="L1042" s="31">
        <v>56.6</v>
      </c>
      <c r="M1042" s="31">
        <v>56.6</v>
      </c>
      <c r="N1042" s="32">
        <f>L1042/I1042*100</f>
        <v>50</v>
      </c>
      <c r="O1042" s="32">
        <f>L1042/J1042*100</f>
        <v>50</v>
      </c>
      <c r="P1042" s="32">
        <f>L1042/K1042*100</f>
        <v>100</v>
      </c>
    </row>
    <row r="1043" spans="3:16" s="41" customFormat="1" ht="30">
      <c r="C1043" s="191"/>
      <c r="D1043" s="86"/>
      <c r="E1043" s="90"/>
      <c r="F1043" s="88"/>
      <c r="G1043" s="88"/>
      <c r="H1043" s="73" t="s">
        <v>22</v>
      </c>
      <c r="I1043" s="34">
        <v>0</v>
      </c>
      <c r="J1043" s="34">
        <v>0</v>
      </c>
      <c r="K1043" s="34">
        <v>0</v>
      </c>
      <c r="L1043" s="31">
        <v>0</v>
      </c>
      <c r="M1043" s="31">
        <v>0</v>
      </c>
      <c r="N1043" s="32">
        <v>0</v>
      </c>
      <c r="O1043" s="32">
        <v>0</v>
      </c>
      <c r="P1043" s="32">
        <v>0</v>
      </c>
    </row>
    <row r="1044" spans="3:16" s="41" customFormat="1" ht="18.75" customHeight="1">
      <c r="C1044" s="191"/>
      <c r="D1044" s="86"/>
      <c r="E1044" s="90"/>
      <c r="F1044" s="88"/>
      <c r="G1044" s="88"/>
      <c r="H1044" s="73" t="s">
        <v>249</v>
      </c>
      <c r="I1044" s="34">
        <v>0</v>
      </c>
      <c r="J1044" s="34">
        <v>0</v>
      </c>
      <c r="K1044" s="34">
        <v>0</v>
      </c>
      <c r="L1044" s="31">
        <v>0</v>
      </c>
      <c r="M1044" s="31">
        <v>0</v>
      </c>
      <c r="N1044" s="32">
        <v>0</v>
      </c>
      <c r="O1044" s="32">
        <v>0</v>
      </c>
      <c r="P1044" s="32">
        <v>0</v>
      </c>
    </row>
    <row r="1045" spans="3:16" s="41" customFormat="1" ht="30">
      <c r="C1045" s="191"/>
      <c r="D1045" s="86"/>
      <c r="E1045" s="90"/>
      <c r="F1045" s="88"/>
      <c r="G1045" s="88"/>
      <c r="H1045" s="73" t="s">
        <v>23</v>
      </c>
      <c r="I1045" s="34">
        <v>0</v>
      </c>
      <c r="J1045" s="34">
        <v>0</v>
      </c>
      <c r="K1045" s="34">
        <v>0</v>
      </c>
      <c r="L1045" s="31">
        <v>0</v>
      </c>
      <c r="M1045" s="31">
        <v>0</v>
      </c>
      <c r="N1045" s="32">
        <v>0</v>
      </c>
      <c r="O1045" s="32">
        <v>0</v>
      </c>
      <c r="P1045" s="32">
        <v>0</v>
      </c>
    </row>
    <row r="1046" spans="3:16" s="41" customFormat="1">
      <c r="C1046" s="191"/>
      <c r="D1046" s="86"/>
      <c r="E1046" s="90"/>
      <c r="F1046" s="88"/>
      <c r="G1046" s="88"/>
      <c r="H1046" s="73" t="s">
        <v>250</v>
      </c>
      <c r="I1046" s="33">
        <v>0</v>
      </c>
      <c r="J1046" s="33" t="s">
        <v>247</v>
      </c>
      <c r="K1046" s="33" t="s">
        <v>247</v>
      </c>
      <c r="L1046" s="33" t="s">
        <v>247</v>
      </c>
      <c r="M1046" s="31">
        <v>0</v>
      </c>
      <c r="N1046" s="32">
        <v>0</v>
      </c>
      <c r="O1046" s="32" t="s">
        <v>247</v>
      </c>
      <c r="P1046" s="32" t="s">
        <v>247</v>
      </c>
    </row>
    <row r="1047" spans="3:16" s="41" customFormat="1" ht="21" customHeight="1">
      <c r="C1047" s="192"/>
      <c r="D1047" s="86"/>
      <c r="E1047" s="91"/>
      <c r="F1047" s="89"/>
      <c r="G1047" s="89"/>
      <c r="H1047" s="73" t="s">
        <v>252</v>
      </c>
      <c r="I1047" s="33">
        <v>0</v>
      </c>
      <c r="J1047" s="33" t="s">
        <v>247</v>
      </c>
      <c r="K1047" s="33" t="s">
        <v>247</v>
      </c>
      <c r="L1047" s="33" t="s">
        <v>247</v>
      </c>
      <c r="M1047" s="31">
        <v>0</v>
      </c>
      <c r="N1047" s="32">
        <v>0</v>
      </c>
      <c r="O1047" s="32" t="s">
        <v>247</v>
      </c>
      <c r="P1047" s="32" t="s">
        <v>247</v>
      </c>
    </row>
    <row r="1048" spans="3:16" s="43" customFormat="1" ht="15" customHeight="1">
      <c r="C1048" s="190" t="s">
        <v>451</v>
      </c>
      <c r="D1048" s="86" t="s">
        <v>452</v>
      </c>
      <c r="E1048" s="92" t="s">
        <v>450</v>
      </c>
      <c r="F1048" s="217">
        <v>2018</v>
      </c>
      <c r="G1048" s="217">
        <v>2020</v>
      </c>
      <c r="H1048" s="73" t="s">
        <v>112</v>
      </c>
      <c r="I1048" s="31">
        <f>I1049+I1051+I1053+I1054</f>
        <v>68.7</v>
      </c>
      <c r="J1048" s="31">
        <f>J1049+J1051</f>
        <v>68.7</v>
      </c>
      <c r="K1048" s="31">
        <f>K1049+K1051</f>
        <v>0</v>
      </c>
      <c r="L1048" s="31">
        <f>L1049+L1051</f>
        <v>0</v>
      </c>
      <c r="M1048" s="31">
        <f t="shared" ref="M1048" si="304">M1049+M1051+M1053+M1054</f>
        <v>0</v>
      </c>
      <c r="N1048" s="16">
        <f>M1048/I1048*100</f>
        <v>0</v>
      </c>
      <c r="O1048" s="16">
        <f>L1048/J1048*100</f>
        <v>0</v>
      </c>
      <c r="P1048" s="16">
        <v>0</v>
      </c>
    </row>
    <row r="1049" spans="3:16" s="43" customFormat="1">
      <c r="C1049" s="191"/>
      <c r="D1049" s="86"/>
      <c r="E1049" s="92"/>
      <c r="F1049" s="88"/>
      <c r="G1049" s="88"/>
      <c r="H1049" s="73" t="s">
        <v>113</v>
      </c>
      <c r="I1049" s="33">
        <v>68.7</v>
      </c>
      <c r="J1049" s="33">
        <v>68.7</v>
      </c>
      <c r="K1049" s="33">
        <v>0</v>
      </c>
      <c r="L1049" s="31">
        <v>0</v>
      </c>
      <c r="M1049" s="31">
        <v>0</v>
      </c>
      <c r="N1049" s="32">
        <f>L1049/I1049*100</f>
        <v>0</v>
      </c>
      <c r="O1049" s="32">
        <f>L1049/J1049*100</f>
        <v>0</v>
      </c>
      <c r="P1049" s="32">
        <v>0</v>
      </c>
    </row>
    <row r="1050" spans="3:16" s="43" customFormat="1" ht="30">
      <c r="C1050" s="191"/>
      <c r="D1050" s="86"/>
      <c r="E1050" s="92"/>
      <c r="F1050" s="88"/>
      <c r="G1050" s="88"/>
      <c r="H1050" s="73" t="s">
        <v>22</v>
      </c>
      <c r="I1050" s="34">
        <v>0</v>
      </c>
      <c r="J1050" s="34">
        <v>0</v>
      </c>
      <c r="K1050" s="34">
        <v>0</v>
      </c>
      <c r="L1050" s="31">
        <v>0</v>
      </c>
      <c r="M1050" s="31">
        <v>0</v>
      </c>
      <c r="N1050" s="32">
        <v>0</v>
      </c>
      <c r="O1050" s="32">
        <v>0</v>
      </c>
      <c r="P1050" s="32">
        <v>0</v>
      </c>
    </row>
    <row r="1051" spans="3:16" s="43" customFormat="1" ht="24.75" customHeight="1">
      <c r="C1051" s="191"/>
      <c r="D1051" s="86"/>
      <c r="E1051" s="92"/>
      <c r="F1051" s="88"/>
      <c r="G1051" s="88"/>
      <c r="H1051" s="73" t="s">
        <v>249</v>
      </c>
      <c r="I1051" s="34">
        <v>0</v>
      </c>
      <c r="J1051" s="34">
        <v>0</v>
      </c>
      <c r="K1051" s="34">
        <v>0</v>
      </c>
      <c r="L1051" s="31">
        <v>0</v>
      </c>
      <c r="M1051" s="31">
        <v>0</v>
      </c>
      <c r="N1051" s="32">
        <v>0</v>
      </c>
      <c r="O1051" s="32">
        <v>0</v>
      </c>
      <c r="P1051" s="32">
        <v>0</v>
      </c>
    </row>
    <row r="1052" spans="3:16" s="41" customFormat="1" ht="30">
      <c r="C1052" s="191"/>
      <c r="D1052" s="86"/>
      <c r="E1052" s="92"/>
      <c r="F1052" s="88"/>
      <c r="G1052" s="88"/>
      <c r="H1052" s="73" t="s">
        <v>23</v>
      </c>
      <c r="I1052" s="34">
        <v>0</v>
      </c>
      <c r="J1052" s="34">
        <v>0</v>
      </c>
      <c r="K1052" s="34">
        <v>0</v>
      </c>
      <c r="L1052" s="31">
        <v>0</v>
      </c>
      <c r="M1052" s="31">
        <v>0</v>
      </c>
      <c r="N1052" s="32">
        <v>0</v>
      </c>
      <c r="O1052" s="32">
        <v>0</v>
      </c>
      <c r="P1052" s="32">
        <v>0</v>
      </c>
    </row>
    <row r="1053" spans="3:16" s="41" customFormat="1">
      <c r="C1053" s="191"/>
      <c r="D1053" s="86"/>
      <c r="E1053" s="92"/>
      <c r="F1053" s="88"/>
      <c r="G1053" s="88"/>
      <c r="H1053" s="73" t="s">
        <v>250</v>
      </c>
      <c r="I1053" s="33">
        <v>0</v>
      </c>
      <c r="J1053" s="33" t="s">
        <v>247</v>
      </c>
      <c r="K1053" s="33" t="s">
        <v>247</v>
      </c>
      <c r="L1053" s="33" t="s">
        <v>247</v>
      </c>
      <c r="M1053" s="31">
        <v>0</v>
      </c>
      <c r="N1053" s="32">
        <v>0</v>
      </c>
      <c r="O1053" s="32" t="s">
        <v>247</v>
      </c>
      <c r="P1053" s="32" t="s">
        <v>247</v>
      </c>
    </row>
    <row r="1054" spans="3:16" s="43" customFormat="1" ht="23.25" customHeight="1">
      <c r="C1054" s="192"/>
      <c r="D1054" s="86"/>
      <c r="E1054" s="92"/>
      <c r="F1054" s="89"/>
      <c r="G1054" s="89"/>
      <c r="H1054" s="73" t="s">
        <v>252</v>
      </c>
      <c r="I1054" s="33">
        <v>0</v>
      </c>
      <c r="J1054" s="33" t="s">
        <v>247</v>
      </c>
      <c r="K1054" s="33" t="s">
        <v>247</v>
      </c>
      <c r="L1054" s="33" t="s">
        <v>247</v>
      </c>
      <c r="M1054" s="31">
        <v>0</v>
      </c>
      <c r="N1054" s="32">
        <v>0</v>
      </c>
      <c r="O1054" s="32" t="s">
        <v>247</v>
      </c>
      <c r="P1054" s="32" t="s">
        <v>247</v>
      </c>
    </row>
    <row r="1055" spans="3:16" s="43" customFormat="1" ht="22.5" customHeight="1">
      <c r="C1055" s="123" t="s">
        <v>453</v>
      </c>
      <c r="D1055" s="86" t="s">
        <v>454</v>
      </c>
      <c r="E1055" s="92" t="s">
        <v>450</v>
      </c>
      <c r="F1055" s="217">
        <v>2018</v>
      </c>
      <c r="G1055" s="217">
        <v>2020</v>
      </c>
      <c r="H1055" s="73" t="s">
        <v>112</v>
      </c>
      <c r="I1055" s="31">
        <f>I1056+I1058+I1060+I1061</f>
        <v>68.599999999999994</v>
      </c>
      <c r="J1055" s="31">
        <f>J1056+J1058</f>
        <v>68.599999999999994</v>
      </c>
      <c r="K1055" s="31">
        <f>K1056+K1058</f>
        <v>68.599999999999994</v>
      </c>
      <c r="L1055" s="31">
        <f>L1056+L1058</f>
        <v>68.599999999999994</v>
      </c>
      <c r="M1055" s="31">
        <f t="shared" ref="M1055" si="305">M1056+M1058+M1060+M1061</f>
        <v>68.599999999999994</v>
      </c>
      <c r="N1055" s="16">
        <f>M1055/I1055*100</f>
        <v>100</v>
      </c>
      <c r="O1055" s="16">
        <f>L1055/J1055*100</f>
        <v>100</v>
      </c>
      <c r="P1055" s="16">
        <f>L1055/K1055*100</f>
        <v>100</v>
      </c>
    </row>
    <row r="1056" spans="3:16" s="43" customFormat="1">
      <c r="C1056" s="124"/>
      <c r="D1056" s="86"/>
      <c r="E1056" s="92"/>
      <c r="F1056" s="88"/>
      <c r="G1056" s="88"/>
      <c r="H1056" s="73" t="s">
        <v>113</v>
      </c>
      <c r="I1056" s="33">
        <v>68.599999999999994</v>
      </c>
      <c r="J1056" s="33">
        <v>68.599999999999994</v>
      </c>
      <c r="K1056" s="33">
        <v>68.599999999999994</v>
      </c>
      <c r="L1056" s="31">
        <v>68.599999999999994</v>
      </c>
      <c r="M1056" s="31">
        <v>68.599999999999994</v>
      </c>
      <c r="N1056" s="16">
        <f>M1056/I1056*100</f>
        <v>100</v>
      </c>
      <c r="O1056" s="32">
        <f>L1056/J1056*100</f>
        <v>100</v>
      </c>
      <c r="P1056" s="32">
        <f>L1056/K1056*100</f>
        <v>100</v>
      </c>
    </row>
    <row r="1057" spans="3:16" s="43" customFormat="1" ht="20.25" customHeight="1">
      <c r="C1057" s="124"/>
      <c r="D1057" s="86"/>
      <c r="E1057" s="92"/>
      <c r="F1057" s="88"/>
      <c r="G1057" s="88"/>
      <c r="H1057" s="73" t="s">
        <v>22</v>
      </c>
      <c r="I1057" s="34">
        <v>0</v>
      </c>
      <c r="J1057" s="34">
        <v>0</v>
      </c>
      <c r="K1057" s="34">
        <v>0</v>
      </c>
      <c r="L1057" s="31">
        <v>0</v>
      </c>
      <c r="M1057" s="31">
        <v>0</v>
      </c>
      <c r="N1057" s="32">
        <v>0</v>
      </c>
      <c r="O1057" s="32">
        <v>0</v>
      </c>
      <c r="P1057" s="32">
        <v>0</v>
      </c>
    </row>
    <row r="1058" spans="3:16" s="43" customFormat="1" ht="16.5" customHeight="1">
      <c r="C1058" s="124"/>
      <c r="D1058" s="86"/>
      <c r="E1058" s="92"/>
      <c r="F1058" s="88"/>
      <c r="G1058" s="88"/>
      <c r="H1058" s="73" t="s">
        <v>249</v>
      </c>
      <c r="I1058" s="34">
        <v>0</v>
      </c>
      <c r="J1058" s="34">
        <v>0</v>
      </c>
      <c r="K1058" s="34">
        <v>0</v>
      </c>
      <c r="L1058" s="31">
        <v>0</v>
      </c>
      <c r="M1058" s="31">
        <v>0</v>
      </c>
      <c r="N1058" s="32">
        <v>0</v>
      </c>
      <c r="O1058" s="32">
        <v>0</v>
      </c>
      <c r="P1058" s="32">
        <v>0</v>
      </c>
    </row>
    <row r="1059" spans="3:16" s="41" customFormat="1" ht="30">
      <c r="C1059" s="124"/>
      <c r="D1059" s="86"/>
      <c r="E1059" s="92"/>
      <c r="F1059" s="88"/>
      <c r="G1059" s="88"/>
      <c r="H1059" s="73" t="s">
        <v>23</v>
      </c>
      <c r="I1059" s="34">
        <v>0</v>
      </c>
      <c r="J1059" s="34">
        <v>0</v>
      </c>
      <c r="K1059" s="34">
        <v>0</v>
      </c>
      <c r="L1059" s="31">
        <v>0</v>
      </c>
      <c r="M1059" s="31">
        <v>0</v>
      </c>
      <c r="N1059" s="32">
        <v>0</v>
      </c>
      <c r="O1059" s="32">
        <v>0</v>
      </c>
      <c r="P1059" s="32">
        <v>0</v>
      </c>
    </row>
    <row r="1060" spans="3:16" s="41" customFormat="1" ht="25.5" customHeight="1">
      <c r="C1060" s="124"/>
      <c r="D1060" s="86"/>
      <c r="E1060" s="92"/>
      <c r="F1060" s="88"/>
      <c r="G1060" s="88"/>
      <c r="H1060" s="73" t="s">
        <v>250</v>
      </c>
      <c r="I1060" s="33">
        <v>0</v>
      </c>
      <c r="J1060" s="33" t="s">
        <v>247</v>
      </c>
      <c r="K1060" s="33" t="s">
        <v>247</v>
      </c>
      <c r="L1060" s="33" t="s">
        <v>247</v>
      </c>
      <c r="M1060" s="31">
        <v>0</v>
      </c>
      <c r="N1060" s="32">
        <v>0</v>
      </c>
      <c r="O1060" s="32" t="s">
        <v>247</v>
      </c>
      <c r="P1060" s="32" t="s">
        <v>247</v>
      </c>
    </row>
    <row r="1061" spans="3:16" s="43" customFormat="1">
      <c r="C1061" s="125"/>
      <c r="D1061" s="86"/>
      <c r="E1061" s="92"/>
      <c r="F1061" s="89"/>
      <c r="G1061" s="89"/>
      <c r="H1061" s="73" t="s">
        <v>252</v>
      </c>
      <c r="I1061" s="33">
        <v>0</v>
      </c>
      <c r="J1061" s="33" t="s">
        <v>247</v>
      </c>
      <c r="K1061" s="33" t="s">
        <v>247</v>
      </c>
      <c r="L1061" s="33" t="s">
        <v>247</v>
      </c>
      <c r="M1061" s="31">
        <v>0</v>
      </c>
      <c r="N1061" s="32">
        <v>0</v>
      </c>
      <c r="O1061" s="32" t="s">
        <v>247</v>
      </c>
      <c r="P1061" s="32" t="s">
        <v>247</v>
      </c>
    </row>
    <row r="1062" spans="3:16" s="43" customFormat="1" ht="15" customHeight="1">
      <c r="C1062" s="190" t="s">
        <v>455</v>
      </c>
      <c r="D1062" s="86" t="s">
        <v>456</v>
      </c>
      <c r="E1062" s="92" t="s">
        <v>450</v>
      </c>
      <c r="F1062" s="217">
        <v>2018</v>
      </c>
      <c r="G1062" s="217">
        <v>2020</v>
      </c>
      <c r="H1062" s="73" t="s">
        <v>112</v>
      </c>
      <c r="I1062" s="31">
        <f>I1063+I1065+I1067+I1068</f>
        <v>51</v>
      </c>
      <c r="J1062" s="31">
        <f>J1063+J1065</f>
        <v>51</v>
      </c>
      <c r="K1062" s="31">
        <f>K1063+K1065</f>
        <v>25.5</v>
      </c>
      <c r="L1062" s="31">
        <f>L1063+L1065</f>
        <v>25.5</v>
      </c>
      <c r="M1062" s="31">
        <f t="shared" ref="M1062" si="306">M1063+M1065+M1067+M1068</f>
        <v>25.5</v>
      </c>
      <c r="N1062" s="16">
        <f>M1062/I1062*100</f>
        <v>50</v>
      </c>
      <c r="O1062" s="16">
        <f>L1062/J1062*100</f>
        <v>50</v>
      </c>
      <c r="P1062" s="16">
        <f>L1062/K1062*100</f>
        <v>100</v>
      </c>
    </row>
    <row r="1063" spans="3:16" s="43" customFormat="1" ht="21" customHeight="1">
      <c r="C1063" s="191"/>
      <c r="D1063" s="86"/>
      <c r="E1063" s="92"/>
      <c r="F1063" s="88"/>
      <c r="G1063" s="88"/>
      <c r="H1063" s="73" t="s">
        <v>113</v>
      </c>
      <c r="I1063" s="33">
        <v>51</v>
      </c>
      <c r="J1063" s="33">
        <v>51</v>
      </c>
      <c r="K1063" s="33">
        <v>25.5</v>
      </c>
      <c r="L1063" s="31">
        <v>25.5</v>
      </c>
      <c r="M1063" s="31">
        <v>25.5</v>
      </c>
      <c r="N1063" s="16">
        <f>M1063/I1063*100</f>
        <v>50</v>
      </c>
      <c r="O1063" s="32">
        <f>L1063/J1063*100</f>
        <v>50</v>
      </c>
      <c r="P1063" s="32">
        <f>L1063/K1063*100</f>
        <v>100</v>
      </c>
    </row>
    <row r="1064" spans="3:16" s="43" customFormat="1" ht="30">
      <c r="C1064" s="191"/>
      <c r="D1064" s="86"/>
      <c r="E1064" s="92"/>
      <c r="F1064" s="88"/>
      <c r="G1064" s="88"/>
      <c r="H1064" s="73" t="s">
        <v>22</v>
      </c>
      <c r="I1064" s="34">
        <v>0</v>
      </c>
      <c r="J1064" s="34">
        <v>0</v>
      </c>
      <c r="K1064" s="34">
        <v>0</v>
      </c>
      <c r="L1064" s="31">
        <v>0</v>
      </c>
      <c r="M1064" s="31">
        <v>0</v>
      </c>
      <c r="N1064" s="32">
        <v>0</v>
      </c>
      <c r="O1064" s="32">
        <v>0</v>
      </c>
      <c r="P1064" s="32">
        <v>0</v>
      </c>
    </row>
    <row r="1065" spans="3:16" s="43" customFormat="1" ht="17.25" customHeight="1">
      <c r="C1065" s="191"/>
      <c r="D1065" s="86"/>
      <c r="E1065" s="92"/>
      <c r="F1065" s="88"/>
      <c r="G1065" s="88"/>
      <c r="H1065" s="73" t="s">
        <v>249</v>
      </c>
      <c r="I1065" s="34">
        <v>0</v>
      </c>
      <c r="J1065" s="34">
        <v>0</v>
      </c>
      <c r="K1065" s="34">
        <v>0</v>
      </c>
      <c r="L1065" s="31">
        <v>0</v>
      </c>
      <c r="M1065" s="31">
        <v>0</v>
      </c>
      <c r="N1065" s="32">
        <v>0</v>
      </c>
      <c r="O1065" s="32">
        <v>0</v>
      </c>
      <c r="P1065" s="32">
        <v>0</v>
      </c>
    </row>
    <row r="1066" spans="3:16" s="41" customFormat="1" ht="30">
      <c r="C1066" s="191"/>
      <c r="D1066" s="86"/>
      <c r="E1066" s="92"/>
      <c r="F1066" s="88"/>
      <c r="G1066" s="88"/>
      <c r="H1066" s="73" t="s">
        <v>23</v>
      </c>
      <c r="I1066" s="34">
        <v>0</v>
      </c>
      <c r="J1066" s="34">
        <v>0</v>
      </c>
      <c r="K1066" s="34">
        <v>0</v>
      </c>
      <c r="L1066" s="31">
        <v>0</v>
      </c>
      <c r="M1066" s="31">
        <v>0</v>
      </c>
      <c r="N1066" s="32">
        <v>0</v>
      </c>
      <c r="O1066" s="32">
        <v>0</v>
      </c>
      <c r="P1066" s="32">
        <v>0</v>
      </c>
    </row>
    <row r="1067" spans="3:16" s="41" customFormat="1" ht="21" customHeight="1">
      <c r="C1067" s="191"/>
      <c r="D1067" s="86"/>
      <c r="E1067" s="92"/>
      <c r="F1067" s="88"/>
      <c r="G1067" s="88"/>
      <c r="H1067" s="73" t="s">
        <v>250</v>
      </c>
      <c r="I1067" s="33">
        <v>0</v>
      </c>
      <c r="J1067" s="33" t="s">
        <v>247</v>
      </c>
      <c r="K1067" s="33" t="s">
        <v>247</v>
      </c>
      <c r="L1067" s="33" t="s">
        <v>247</v>
      </c>
      <c r="M1067" s="31">
        <v>0</v>
      </c>
      <c r="N1067" s="32">
        <v>0</v>
      </c>
      <c r="O1067" s="32" t="s">
        <v>247</v>
      </c>
      <c r="P1067" s="32" t="s">
        <v>247</v>
      </c>
    </row>
    <row r="1068" spans="3:16" s="43" customFormat="1" ht="22.5" customHeight="1">
      <c r="C1068" s="192"/>
      <c r="D1068" s="86"/>
      <c r="E1068" s="92"/>
      <c r="F1068" s="89"/>
      <c r="G1068" s="89"/>
      <c r="H1068" s="73" t="s">
        <v>252</v>
      </c>
      <c r="I1068" s="33">
        <v>0</v>
      </c>
      <c r="J1068" s="33" t="s">
        <v>247</v>
      </c>
      <c r="K1068" s="33" t="s">
        <v>247</v>
      </c>
      <c r="L1068" s="33" t="s">
        <v>247</v>
      </c>
      <c r="M1068" s="31">
        <v>0</v>
      </c>
      <c r="N1068" s="32">
        <v>0</v>
      </c>
      <c r="O1068" s="32" t="s">
        <v>247</v>
      </c>
      <c r="P1068" s="32" t="s">
        <v>247</v>
      </c>
    </row>
    <row r="1069" spans="3:16" s="43" customFormat="1" ht="15" customHeight="1">
      <c r="C1069" s="190" t="s">
        <v>457</v>
      </c>
      <c r="D1069" s="86" t="s">
        <v>458</v>
      </c>
      <c r="E1069" s="92" t="s">
        <v>450</v>
      </c>
      <c r="F1069" s="217">
        <v>2018</v>
      </c>
      <c r="G1069" s="217">
        <v>2020</v>
      </c>
      <c r="H1069" s="73" t="s">
        <v>112</v>
      </c>
      <c r="I1069" s="31">
        <f>I1070+I1072+I1074+I1075</f>
        <v>98.5</v>
      </c>
      <c r="J1069" s="31">
        <f>J1070+J1072</f>
        <v>98.5</v>
      </c>
      <c r="K1069" s="31">
        <f>K1070+K1072</f>
        <v>49.3</v>
      </c>
      <c r="L1069" s="31">
        <f>L1070+L1072</f>
        <v>0</v>
      </c>
      <c r="M1069" s="31">
        <f t="shared" ref="M1069" si="307">M1070+M1072+M1074+M1075</f>
        <v>0</v>
      </c>
      <c r="N1069" s="16">
        <f>M1069/I1069*100</f>
        <v>0</v>
      </c>
      <c r="O1069" s="16">
        <f>L1069/J1069*100</f>
        <v>0</v>
      </c>
      <c r="P1069" s="16">
        <f>L1069/K1069*100</f>
        <v>0</v>
      </c>
    </row>
    <row r="1070" spans="3:16" s="43" customFormat="1">
      <c r="C1070" s="191"/>
      <c r="D1070" s="86"/>
      <c r="E1070" s="92"/>
      <c r="F1070" s="88"/>
      <c r="G1070" s="88"/>
      <c r="H1070" s="73" t="s">
        <v>113</v>
      </c>
      <c r="I1070" s="33">
        <v>98.5</v>
      </c>
      <c r="J1070" s="33">
        <v>98.5</v>
      </c>
      <c r="K1070" s="33">
        <v>49.3</v>
      </c>
      <c r="L1070" s="31">
        <v>0</v>
      </c>
      <c r="M1070" s="31">
        <v>0</v>
      </c>
      <c r="N1070" s="16">
        <f>M1070/I1070*100</f>
        <v>0</v>
      </c>
      <c r="O1070" s="32">
        <f>L1070/J1070*100</f>
        <v>0</v>
      </c>
      <c r="P1070" s="32">
        <f>L1070/K1070*100</f>
        <v>0</v>
      </c>
    </row>
    <row r="1071" spans="3:16" s="43" customFormat="1" ht="17.25" customHeight="1">
      <c r="C1071" s="191"/>
      <c r="D1071" s="86"/>
      <c r="E1071" s="92"/>
      <c r="F1071" s="88"/>
      <c r="G1071" s="88"/>
      <c r="H1071" s="73" t="s">
        <v>22</v>
      </c>
      <c r="I1071" s="34">
        <v>0</v>
      </c>
      <c r="J1071" s="34">
        <v>0</v>
      </c>
      <c r="K1071" s="34">
        <v>0</v>
      </c>
      <c r="L1071" s="31">
        <v>0</v>
      </c>
      <c r="M1071" s="31">
        <v>0</v>
      </c>
      <c r="N1071" s="32">
        <v>0</v>
      </c>
      <c r="O1071" s="32">
        <v>0</v>
      </c>
      <c r="P1071" s="32">
        <v>0</v>
      </c>
    </row>
    <row r="1072" spans="3:16" s="43" customFormat="1" ht="21.75" customHeight="1">
      <c r="C1072" s="191"/>
      <c r="D1072" s="86"/>
      <c r="E1072" s="92"/>
      <c r="F1072" s="88"/>
      <c r="G1072" s="88"/>
      <c r="H1072" s="73" t="s">
        <v>249</v>
      </c>
      <c r="I1072" s="34">
        <v>0</v>
      </c>
      <c r="J1072" s="34">
        <v>0</v>
      </c>
      <c r="K1072" s="34">
        <v>0</v>
      </c>
      <c r="L1072" s="31">
        <v>0</v>
      </c>
      <c r="M1072" s="31">
        <v>0</v>
      </c>
      <c r="N1072" s="32">
        <v>0</v>
      </c>
      <c r="O1072" s="32">
        <v>0</v>
      </c>
      <c r="P1072" s="32">
        <v>0</v>
      </c>
    </row>
    <row r="1073" spans="3:16" s="41" customFormat="1" ht="30">
      <c r="C1073" s="191"/>
      <c r="D1073" s="86"/>
      <c r="E1073" s="92"/>
      <c r="F1073" s="88"/>
      <c r="G1073" s="88"/>
      <c r="H1073" s="73" t="s">
        <v>23</v>
      </c>
      <c r="I1073" s="34">
        <v>0</v>
      </c>
      <c r="J1073" s="34">
        <v>0</v>
      </c>
      <c r="K1073" s="34">
        <v>0</v>
      </c>
      <c r="L1073" s="31">
        <v>0</v>
      </c>
      <c r="M1073" s="31">
        <v>0</v>
      </c>
      <c r="N1073" s="32">
        <v>0</v>
      </c>
      <c r="O1073" s="32">
        <v>0</v>
      </c>
      <c r="P1073" s="32">
        <v>0</v>
      </c>
    </row>
    <row r="1074" spans="3:16" s="41" customFormat="1">
      <c r="C1074" s="191"/>
      <c r="D1074" s="86"/>
      <c r="E1074" s="92"/>
      <c r="F1074" s="88"/>
      <c r="G1074" s="88"/>
      <c r="H1074" s="73" t="s">
        <v>250</v>
      </c>
      <c r="I1074" s="33"/>
      <c r="J1074" s="33" t="s">
        <v>247</v>
      </c>
      <c r="K1074" s="33" t="s">
        <v>247</v>
      </c>
      <c r="L1074" s="33" t="s">
        <v>247</v>
      </c>
      <c r="M1074" s="31">
        <v>0</v>
      </c>
      <c r="N1074" s="32">
        <v>0</v>
      </c>
      <c r="O1074" s="32" t="s">
        <v>247</v>
      </c>
      <c r="P1074" s="32" t="s">
        <v>247</v>
      </c>
    </row>
    <row r="1075" spans="3:16" s="43" customFormat="1" ht="17.25" customHeight="1">
      <c r="C1075" s="192"/>
      <c r="D1075" s="86"/>
      <c r="E1075" s="92"/>
      <c r="F1075" s="89"/>
      <c r="G1075" s="89"/>
      <c r="H1075" s="73" t="s">
        <v>252</v>
      </c>
      <c r="I1075" s="33"/>
      <c r="J1075" s="33" t="s">
        <v>247</v>
      </c>
      <c r="K1075" s="33" t="s">
        <v>247</v>
      </c>
      <c r="L1075" s="33" t="s">
        <v>247</v>
      </c>
      <c r="M1075" s="31">
        <v>0</v>
      </c>
      <c r="N1075" s="32">
        <v>0</v>
      </c>
      <c r="O1075" s="32" t="s">
        <v>247</v>
      </c>
      <c r="P1075" s="32" t="s">
        <v>247</v>
      </c>
    </row>
    <row r="1076" spans="3:16" s="41" customFormat="1" ht="18" customHeight="1">
      <c r="C1076" s="119" t="s">
        <v>70</v>
      </c>
      <c r="D1076" s="93" t="s">
        <v>742</v>
      </c>
      <c r="E1076" s="87" t="s">
        <v>292</v>
      </c>
      <c r="F1076" s="87" t="s">
        <v>444</v>
      </c>
      <c r="G1076" s="87" t="s">
        <v>445</v>
      </c>
      <c r="H1076" s="73" t="s">
        <v>112</v>
      </c>
      <c r="I1076" s="31">
        <f>I1077+I1079+I1081+I1082</f>
        <v>0</v>
      </c>
      <c r="J1076" s="31">
        <f>J1077+J1079</f>
        <v>200</v>
      </c>
      <c r="K1076" s="31">
        <f>K1077+K1079</f>
        <v>200</v>
      </c>
      <c r="L1076" s="31">
        <f>L1077+L1079</f>
        <v>0</v>
      </c>
      <c r="M1076" s="31">
        <f t="shared" ref="M1076" si="308">M1077+M1079+M1081+M1082</f>
        <v>0</v>
      </c>
      <c r="N1076" s="16">
        <v>0</v>
      </c>
      <c r="O1076" s="16">
        <f>L1076/J1076*100</f>
        <v>0</v>
      </c>
      <c r="P1076" s="16">
        <f>L1076/K1076*100</f>
        <v>0</v>
      </c>
    </row>
    <row r="1077" spans="3:16" s="41" customFormat="1" ht="16.5" customHeight="1">
      <c r="C1077" s="120"/>
      <c r="D1077" s="94"/>
      <c r="E1077" s="90"/>
      <c r="F1077" s="90"/>
      <c r="G1077" s="90"/>
      <c r="H1077" s="73" t="s">
        <v>113</v>
      </c>
      <c r="I1077" s="33">
        <v>0</v>
      </c>
      <c r="J1077" s="33">
        <v>200</v>
      </c>
      <c r="K1077" s="33">
        <v>200</v>
      </c>
      <c r="L1077" s="31">
        <v>0</v>
      </c>
      <c r="M1077" s="31">
        <v>0</v>
      </c>
      <c r="N1077" s="16">
        <v>0</v>
      </c>
      <c r="O1077" s="32">
        <f>L1077/J1077*100</f>
        <v>0</v>
      </c>
      <c r="P1077" s="32">
        <f>L1077/K1077*100</f>
        <v>0</v>
      </c>
    </row>
    <row r="1078" spans="3:16" s="41" customFormat="1" ht="24" customHeight="1">
      <c r="C1078" s="120"/>
      <c r="D1078" s="94"/>
      <c r="E1078" s="90"/>
      <c r="F1078" s="90"/>
      <c r="G1078" s="90"/>
      <c r="H1078" s="73" t="s">
        <v>22</v>
      </c>
      <c r="I1078" s="34">
        <v>0</v>
      </c>
      <c r="J1078" s="34">
        <v>0</v>
      </c>
      <c r="K1078" s="34">
        <v>0</v>
      </c>
      <c r="L1078" s="31">
        <v>0</v>
      </c>
      <c r="M1078" s="31">
        <v>0</v>
      </c>
      <c r="N1078" s="32">
        <v>0</v>
      </c>
      <c r="O1078" s="32">
        <v>0</v>
      </c>
      <c r="P1078" s="32">
        <v>0</v>
      </c>
    </row>
    <row r="1079" spans="3:16" s="41" customFormat="1" ht="19.5" customHeight="1">
      <c r="C1079" s="120"/>
      <c r="D1079" s="94"/>
      <c r="E1079" s="90"/>
      <c r="F1079" s="90"/>
      <c r="G1079" s="90"/>
      <c r="H1079" s="73" t="s">
        <v>249</v>
      </c>
      <c r="I1079" s="34">
        <v>0</v>
      </c>
      <c r="J1079" s="34">
        <v>0</v>
      </c>
      <c r="K1079" s="34">
        <v>0</v>
      </c>
      <c r="L1079" s="31">
        <v>0</v>
      </c>
      <c r="M1079" s="31">
        <v>0</v>
      </c>
      <c r="N1079" s="32">
        <v>0</v>
      </c>
      <c r="O1079" s="32">
        <v>0</v>
      </c>
      <c r="P1079" s="32">
        <v>0</v>
      </c>
    </row>
    <row r="1080" spans="3:16" s="41" customFormat="1" ht="30">
      <c r="C1080" s="120"/>
      <c r="D1080" s="94"/>
      <c r="E1080" s="90"/>
      <c r="F1080" s="90"/>
      <c r="G1080" s="90"/>
      <c r="H1080" s="73" t="s">
        <v>23</v>
      </c>
      <c r="I1080" s="34">
        <v>0</v>
      </c>
      <c r="J1080" s="34">
        <v>0</v>
      </c>
      <c r="K1080" s="34">
        <v>0</v>
      </c>
      <c r="L1080" s="31">
        <v>0</v>
      </c>
      <c r="M1080" s="31">
        <v>0</v>
      </c>
      <c r="N1080" s="32">
        <v>0</v>
      </c>
      <c r="O1080" s="32">
        <v>0</v>
      </c>
      <c r="P1080" s="32">
        <v>0</v>
      </c>
    </row>
    <row r="1081" spans="3:16" s="41" customFormat="1" ht="17.25" customHeight="1">
      <c r="C1081" s="120"/>
      <c r="D1081" s="94"/>
      <c r="E1081" s="90"/>
      <c r="F1081" s="90"/>
      <c r="G1081" s="90"/>
      <c r="H1081" s="73" t="s">
        <v>250</v>
      </c>
      <c r="I1081" s="33">
        <v>0</v>
      </c>
      <c r="J1081" s="33" t="s">
        <v>247</v>
      </c>
      <c r="K1081" s="33" t="s">
        <v>247</v>
      </c>
      <c r="L1081" s="33" t="s">
        <v>247</v>
      </c>
      <c r="M1081" s="31">
        <v>0</v>
      </c>
      <c r="N1081" s="32">
        <v>0</v>
      </c>
      <c r="O1081" s="32" t="s">
        <v>247</v>
      </c>
      <c r="P1081" s="32" t="s">
        <v>247</v>
      </c>
    </row>
    <row r="1082" spans="3:16" s="41" customFormat="1" ht="17.25" customHeight="1">
      <c r="C1082" s="121"/>
      <c r="D1082" s="95"/>
      <c r="E1082" s="91"/>
      <c r="F1082" s="91"/>
      <c r="G1082" s="91"/>
      <c r="H1082" s="73" t="s">
        <v>252</v>
      </c>
      <c r="I1082" s="33">
        <v>0</v>
      </c>
      <c r="J1082" s="33" t="s">
        <v>247</v>
      </c>
      <c r="K1082" s="33" t="s">
        <v>247</v>
      </c>
      <c r="L1082" s="33" t="s">
        <v>247</v>
      </c>
      <c r="M1082" s="31">
        <v>0</v>
      </c>
      <c r="N1082" s="32">
        <v>0</v>
      </c>
      <c r="O1082" s="32" t="s">
        <v>247</v>
      </c>
      <c r="P1082" s="32" t="s">
        <v>247</v>
      </c>
    </row>
    <row r="1083" spans="3:16" s="1" customFormat="1" ht="15" customHeight="1">
      <c r="C1083" s="50"/>
      <c r="D1083" s="155" t="s">
        <v>24</v>
      </c>
      <c r="E1083" s="151" t="s">
        <v>758</v>
      </c>
      <c r="F1083" s="141">
        <v>2015</v>
      </c>
      <c r="G1083" s="141">
        <v>2017</v>
      </c>
      <c r="H1083" s="71" t="s">
        <v>112</v>
      </c>
      <c r="I1083" s="3">
        <f>I1084+I1086+I1088+I1089</f>
        <v>28667.7</v>
      </c>
      <c r="J1083" s="3">
        <f>J1084+J1086</f>
        <v>32567.7</v>
      </c>
      <c r="K1083" s="3">
        <f t="shared" ref="K1083" si="309">K1084+K1086</f>
        <v>32567.7</v>
      </c>
      <c r="L1083" s="3">
        <f t="shared" ref="L1083" si="310">L1084+L1086</f>
        <v>14770.7</v>
      </c>
      <c r="M1083" s="3">
        <f t="shared" ref="M1083" si="311">M1084+M1086+M1088+M1089</f>
        <v>17913.5</v>
      </c>
      <c r="N1083" s="17">
        <f>M1083/I1083*100</f>
        <v>62.486701060775715</v>
      </c>
      <c r="O1083" s="17">
        <f>L1083/J1083*100</f>
        <v>45.35383217113889</v>
      </c>
      <c r="P1083" s="17">
        <f>L1083/K1083*100</f>
        <v>45.35383217113889</v>
      </c>
    </row>
    <row r="1084" spans="3:16" s="1" customFormat="1">
      <c r="C1084" s="96">
        <v>7</v>
      </c>
      <c r="D1084" s="156"/>
      <c r="E1084" s="152"/>
      <c r="F1084" s="141"/>
      <c r="G1084" s="141"/>
      <c r="H1084" s="71" t="s">
        <v>113</v>
      </c>
      <c r="I1084" s="3">
        <f t="shared" ref="I1084:M1087" si="312">I1108+I1138+I1152</f>
        <v>22567.7</v>
      </c>
      <c r="J1084" s="3">
        <f t="shared" si="312"/>
        <v>32567.7</v>
      </c>
      <c r="K1084" s="3">
        <f t="shared" si="312"/>
        <v>32567.7</v>
      </c>
      <c r="L1084" s="3">
        <f t="shared" si="312"/>
        <v>14770.7</v>
      </c>
      <c r="M1084" s="3">
        <f t="shared" si="312"/>
        <v>14770.7</v>
      </c>
      <c r="N1084" s="17">
        <f>M1084/I1084*100</f>
        <v>65.450621906530131</v>
      </c>
      <c r="O1084" s="3">
        <f>L1084/J1084*100</f>
        <v>45.35383217113889</v>
      </c>
      <c r="P1084" s="17">
        <f>L1084/K1084*100</f>
        <v>45.35383217113889</v>
      </c>
    </row>
    <row r="1085" spans="3:16" s="1" customFormat="1" ht="28.5">
      <c r="C1085" s="97"/>
      <c r="D1085" s="156"/>
      <c r="E1085" s="152"/>
      <c r="F1085" s="141"/>
      <c r="G1085" s="141"/>
      <c r="H1085" s="71" t="s">
        <v>22</v>
      </c>
      <c r="I1085" s="3">
        <f t="shared" si="312"/>
        <v>0</v>
      </c>
      <c r="J1085" s="3">
        <f t="shared" si="312"/>
        <v>0</v>
      </c>
      <c r="K1085" s="3">
        <f t="shared" si="312"/>
        <v>0</v>
      </c>
      <c r="L1085" s="3">
        <f t="shared" si="312"/>
        <v>0</v>
      </c>
      <c r="M1085" s="3">
        <f t="shared" si="312"/>
        <v>0</v>
      </c>
      <c r="N1085" s="3">
        <v>0</v>
      </c>
      <c r="O1085" s="3">
        <v>0</v>
      </c>
      <c r="P1085" s="17">
        <v>0</v>
      </c>
    </row>
    <row r="1086" spans="3:16" s="1" customFormat="1">
      <c r="C1086" s="97"/>
      <c r="D1086" s="156"/>
      <c r="E1086" s="152"/>
      <c r="F1086" s="141"/>
      <c r="G1086" s="141"/>
      <c r="H1086" s="71" t="s">
        <v>249</v>
      </c>
      <c r="I1086" s="3">
        <f t="shared" si="312"/>
        <v>0</v>
      </c>
      <c r="J1086" s="3">
        <f t="shared" si="312"/>
        <v>0</v>
      </c>
      <c r="K1086" s="3">
        <f t="shared" si="312"/>
        <v>0</v>
      </c>
      <c r="L1086" s="3">
        <f t="shared" si="312"/>
        <v>0</v>
      </c>
      <c r="M1086" s="3">
        <f t="shared" si="312"/>
        <v>0</v>
      </c>
      <c r="N1086" s="3">
        <v>0</v>
      </c>
      <c r="O1086" s="3">
        <v>0</v>
      </c>
      <c r="P1086" s="17">
        <v>0</v>
      </c>
    </row>
    <row r="1087" spans="3:16" s="1" customFormat="1" ht="42.75">
      <c r="C1087" s="97"/>
      <c r="D1087" s="156"/>
      <c r="E1087" s="152"/>
      <c r="F1087" s="141"/>
      <c r="G1087" s="141"/>
      <c r="H1087" s="71" t="s">
        <v>23</v>
      </c>
      <c r="I1087" s="3">
        <f t="shared" si="312"/>
        <v>0</v>
      </c>
      <c r="J1087" s="3">
        <f t="shared" si="312"/>
        <v>0</v>
      </c>
      <c r="K1087" s="3">
        <f t="shared" si="312"/>
        <v>0</v>
      </c>
      <c r="L1087" s="3">
        <f t="shared" si="312"/>
        <v>0</v>
      </c>
      <c r="M1087" s="3">
        <f t="shared" si="312"/>
        <v>0</v>
      </c>
      <c r="N1087" s="3">
        <v>0</v>
      </c>
      <c r="O1087" s="3">
        <v>0</v>
      </c>
      <c r="P1087" s="17">
        <v>0</v>
      </c>
    </row>
    <row r="1088" spans="3:16" s="1" customFormat="1">
      <c r="C1088" s="97"/>
      <c r="D1088" s="156"/>
      <c r="E1088" s="152"/>
      <c r="F1088" s="141"/>
      <c r="G1088" s="141"/>
      <c r="H1088" s="71" t="s">
        <v>250</v>
      </c>
      <c r="I1088" s="3">
        <f>I1112</f>
        <v>0</v>
      </c>
      <c r="J1088" s="3" t="s">
        <v>247</v>
      </c>
      <c r="K1088" s="3" t="s">
        <v>247</v>
      </c>
      <c r="L1088" s="3" t="s">
        <v>247</v>
      </c>
      <c r="M1088" s="3">
        <f>M1112</f>
        <v>0</v>
      </c>
      <c r="N1088" s="3">
        <v>0</v>
      </c>
      <c r="O1088" s="17" t="s">
        <v>247</v>
      </c>
      <c r="P1088" s="17" t="s">
        <v>247</v>
      </c>
    </row>
    <row r="1089" spans="3:16" s="1" customFormat="1">
      <c r="C1089" s="97"/>
      <c r="D1089" s="156"/>
      <c r="E1089" s="152"/>
      <c r="F1089" s="141"/>
      <c r="G1089" s="141"/>
      <c r="H1089" s="71" t="s">
        <v>252</v>
      </c>
      <c r="I1089" s="3">
        <f>I1113</f>
        <v>6100</v>
      </c>
      <c r="J1089" s="3" t="s">
        <v>247</v>
      </c>
      <c r="K1089" s="3" t="s">
        <v>247</v>
      </c>
      <c r="L1089" s="3" t="s">
        <v>247</v>
      </c>
      <c r="M1089" s="3">
        <f>M1113</f>
        <v>3142.8</v>
      </c>
      <c r="N1089" s="17">
        <f t="shared" ref="N1089" si="313">M1089/I1089*100</f>
        <v>51.521311475409838</v>
      </c>
      <c r="O1089" s="17" t="s">
        <v>247</v>
      </c>
      <c r="P1089" s="17" t="s">
        <v>247</v>
      </c>
    </row>
    <row r="1090" spans="3:16" s="1" customFormat="1" ht="71.25">
      <c r="C1090" s="61"/>
      <c r="D1090" s="157"/>
      <c r="E1090" s="153"/>
      <c r="F1090" s="67"/>
      <c r="G1090" s="67"/>
      <c r="H1090" s="71" t="s">
        <v>258</v>
      </c>
      <c r="I1090" s="16">
        <v>0</v>
      </c>
      <c r="J1090" s="17">
        <f>J1121</f>
        <v>5600</v>
      </c>
      <c r="K1090" s="17">
        <f>K1121</f>
        <v>5600</v>
      </c>
      <c r="L1090" s="16">
        <v>0</v>
      </c>
      <c r="M1090" s="16">
        <v>0</v>
      </c>
      <c r="N1090" s="16">
        <v>0</v>
      </c>
      <c r="O1090" s="16">
        <v>0</v>
      </c>
      <c r="P1090" s="16">
        <v>0</v>
      </c>
    </row>
    <row r="1091" spans="3:16" s="1" customFormat="1">
      <c r="C1091" s="59"/>
      <c r="D1091" s="69" t="s">
        <v>759</v>
      </c>
      <c r="E1091" s="63"/>
      <c r="F1091" s="67"/>
      <c r="G1091" s="67"/>
      <c r="H1091" s="71"/>
      <c r="I1091" s="4"/>
      <c r="J1091" s="4"/>
      <c r="K1091" s="4"/>
      <c r="L1091" s="4"/>
      <c r="M1091" s="4"/>
      <c r="N1091" s="16"/>
      <c r="O1091" s="16"/>
      <c r="P1091" s="16"/>
    </row>
    <row r="1092" spans="3:16" s="1" customFormat="1" ht="15" customHeight="1">
      <c r="C1092" s="59"/>
      <c r="D1092" s="151"/>
      <c r="E1092" s="92" t="s">
        <v>19</v>
      </c>
      <c r="F1092" s="129">
        <v>2015</v>
      </c>
      <c r="G1092" s="129">
        <v>2015</v>
      </c>
      <c r="H1092" s="73" t="s">
        <v>112</v>
      </c>
      <c r="I1092" s="31">
        <f>I1093+I1095+I1097+I1098</f>
        <v>28667.7</v>
      </c>
      <c r="J1092" s="31">
        <f>J1093+J1095</f>
        <v>32567.7</v>
      </c>
      <c r="K1092" s="31">
        <f>K1093+K1095</f>
        <v>32567.7</v>
      </c>
      <c r="L1092" s="31">
        <f>L1093+L1095</f>
        <v>14770.7</v>
      </c>
      <c r="M1092" s="31">
        <f t="shared" ref="M1092" si="314">M1093+M1095+M1097+M1098</f>
        <v>17913.5</v>
      </c>
      <c r="N1092" s="16">
        <f>M1092/I1092*100</f>
        <v>62.486701060775715</v>
      </c>
      <c r="O1092" s="16">
        <f>L1092/J1092*100</f>
        <v>45.35383217113889</v>
      </c>
      <c r="P1092" s="16">
        <f>L1092/K1092*100</f>
        <v>45.35383217113889</v>
      </c>
    </row>
    <row r="1093" spans="3:16" s="1" customFormat="1">
      <c r="C1093" s="96">
        <v>7</v>
      </c>
      <c r="D1093" s="152"/>
      <c r="E1093" s="92"/>
      <c r="F1093" s="129"/>
      <c r="G1093" s="129"/>
      <c r="H1093" s="73" t="s">
        <v>113</v>
      </c>
      <c r="I1093" s="16">
        <f>I1108+I1138+I1152</f>
        <v>22567.7</v>
      </c>
      <c r="J1093" s="16">
        <f>J1108+J1138+J1152</f>
        <v>32567.7</v>
      </c>
      <c r="K1093" s="16">
        <f t="shared" ref="K1093:M1093" si="315">K1108+K1138+K1152</f>
        <v>32567.7</v>
      </c>
      <c r="L1093" s="16">
        <f t="shared" si="315"/>
        <v>14770.7</v>
      </c>
      <c r="M1093" s="16">
        <f t="shared" si="315"/>
        <v>14770.7</v>
      </c>
      <c r="N1093" s="16">
        <f>M1093/I1093*100</f>
        <v>65.450621906530131</v>
      </c>
      <c r="O1093" s="16">
        <f>L1093/J1093*100</f>
        <v>45.35383217113889</v>
      </c>
      <c r="P1093" s="16">
        <f>L1093/K1093*100</f>
        <v>45.35383217113889</v>
      </c>
    </row>
    <row r="1094" spans="3:16" s="1" customFormat="1" ht="30">
      <c r="C1094" s="97"/>
      <c r="D1094" s="152"/>
      <c r="E1094" s="92"/>
      <c r="F1094" s="129"/>
      <c r="G1094" s="129"/>
      <c r="H1094" s="73" t="s">
        <v>22</v>
      </c>
      <c r="I1094" s="16">
        <v>0</v>
      </c>
      <c r="J1094" s="16">
        <v>0</v>
      </c>
      <c r="K1094" s="16">
        <v>0</v>
      </c>
      <c r="L1094" s="16">
        <v>0</v>
      </c>
      <c r="M1094" s="16">
        <v>0</v>
      </c>
      <c r="N1094" s="16">
        <v>0</v>
      </c>
      <c r="O1094" s="16">
        <v>0</v>
      </c>
      <c r="P1094" s="16">
        <v>0</v>
      </c>
    </row>
    <row r="1095" spans="3:16" s="1" customFormat="1">
      <c r="C1095" s="97"/>
      <c r="D1095" s="152"/>
      <c r="E1095" s="92"/>
      <c r="F1095" s="129"/>
      <c r="G1095" s="129"/>
      <c r="H1095" s="73" t="s">
        <v>249</v>
      </c>
      <c r="I1095" s="16">
        <v>0</v>
      </c>
      <c r="J1095" s="16">
        <v>0</v>
      </c>
      <c r="K1095" s="16">
        <v>0</v>
      </c>
      <c r="L1095" s="16">
        <v>0</v>
      </c>
      <c r="M1095" s="16">
        <v>0</v>
      </c>
      <c r="N1095" s="16">
        <v>0</v>
      </c>
      <c r="O1095" s="16">
        <v>0</v>
      </c>
      <c r="P1095" s="16">
        <v>0</v>
      </c>
    </row>
    <row r="1096" spans="3:16" s="1" customFormat="1" ht="30">
      <c r="C1096" s="97"/>
      <c r="D1096" s="152"/>
      <c r="E1096" s="92"/>
      <c r="F1096" s="129"/>
      <c r="G1096" s="129"/>
      <c r="H1096" s="73" t="s">
        <v>23</v>
      </c>
      <c r="I1096" s="16">
        <v>0</v>
      </c>
      <c r="J1096" s="16">
        <v>0</v>
      </c>
      <c r="K1096" s="16">
        <v>0</v>
      </c>
      <c r="L1096" s="16">
        <v>0</v>
      </c>
      <c r="M1096" s="16">
        <v>0</v>
      </c>
      <c r="N1096" s="16">
        <v>0</v>
      </c>
      <c r="O1096" s="16">
        <v>0</v>
      </c>
      <c r="P1096" s="16">
        <v>0</v>
      </c>
    </row>
    <row r="1097" spans="3:16" s="1" customFormat="1">
      <c r="C1097" s="97"/>
      <c r="D1097" s="152"/>
      <c r="E1097" s="92"/>
      <c r="F1097" s="129"/>
      <c r="G1097" s="129"/>
      <c r="H1097" s="73" t="s">
        <v>250</v>
      </c>
      <c r="I1097" s="16">
        <v>0</v>
      </c>
      <c r="J1097" s="16" t="s">
        <v>247</v>
      </c>
      <c r="K1097" s="16" t="s">
        <v>247</v>
      </c>
      <c r="L1097" s="16" t="s">
        <v>247</v>
      </c>
      <c r="M1097" s="16">
        <v>0</v>
      </c>
      <c r="N1097" s="16">
        <v>0</v>
      </c>
      <c r="O1097" s="16" t="s">
        <v>247</v>
      </c>
      <c r="P1097" s="16" t="s">
        <v>247</v>
      </c>
    </row>
    <row r="1098" spans="3:16" s="1" customFormat="1">
      <c r="C1098" s="97"/>
      <c r="D1098" s="153"/>
      <c r="E1098" s="92"/>
      <c r="F1098" s="129"/>
      <c r="G1098" s="129"/>
      <c r="H1098" s="73" t="s">
        <v>252</v>
      </c>
      <c r="I1098" s="16">
        <v>6100</v>
      </c>
      <c r="J1098" s="16" t="s">
        <v>247</v>
      </c>
      <c r="K1098" s="16" t="s">
        <v>247</v>
      </c>
      <c r="L1098" s="16" t="s">
        <v>247</v>
      </c>
      <c r="M1098" s="16">
        <v>3142.8</v>
      </c>
      <c r="N1098" s="16">
        <f>M1098/I1098*100</f>
        <v>51.521311475409838</v>
      </c>
      <c r="O1098" s="16" t="s">
        <v>247</v>
      </c>
      <c r="P1098" s="16" t="s">
        <v>247</v>
      </c>
    </row>
    <row r="1099" spans="3:16" s="1" customFormat="1" ht="15" customHeight="1">
      <c r="C1099" s="59"/>
      <c r="D1099" s="151"/>
      <c r="E1099" s="87" t="s">
        <v>36</v>
      </c>
      <c r="F1099" s="129">
        <v>2015</v>
      </c>
      <c r="G1099" s="129">
        <v>2015</v>
      </c>
      <c r="H1099" s="73" t="s">
        <v>112</v>
      </c>
      <c r="I1099" s="31">
        <f>I1100+I1102+I1104+I1105</f>
        <v>0</v>
      </c>
      <c r="J1099" s="16" t="s">
        <v>247</v>
      </c>
      <c r="K1099" s="16" t="s">
        <v>247</v>
      </c>
      <c r="L1099" s="16" t="s">
        <v>247</v>
      </c>
      <c r="M1099" s="31">
        <f t="shared" ref="M1099" si="316">M1100+M1102+M1104+M1105</f>
        <v>0</v>
      </c>
      <c r="N1099" s="16">
        <v>0</v>
      </c>
      <c r="O1099" s="16">
        <v>0</v>
      </c>
      <c r="P1099" s="16">
        <v>0</v>
      </c>
    </row>
    <row r="1100" spans="3:16" s="1" customFormat="1">
      <c r="C1100" s="96">
        <v>7</v>
      </c>
      <c r="D1100" s="152"/>
      <c r="E1100" s="90"/>
      <c r="F1100" s="129"/>
      <c r="G1100" s="129"/>
      <c r="H1100" s="73" t="s">
        <v>113</v>
      </c>
      <c r="I1100" s="16">
        <f>I1115</f>
        <v>0</v>
      </c>
      <c r="J1100" s="16">
        <f t="shared" ref="J1100:M1100" si="317">J1115</f>
        <v>0</v>
      </c>
      <c r="K1100" s="16">
        <f t="shared" si="317"/>
        <v>0</v>
      </c>
      <c r="L1100" s="16">
        <f t="shared" si="317"/>
        <v>0</v>
      </c>
      <c r="M1100" s="16">
        <f t="shared" si="317"/>
        <v>0</v>
      </c>
      <c r="N1100" s="16">
        <v>0</v>
      </c>
      <c r="O1100" s="16">
        <v>0</v>
      </c>
      <c r="P1100" s="16">
        <v>0</v>
      </c>
    </row>
    <row r="1101" spans="3:16" s="1" customFormat="1" ht="30">
      <c r="C1101" s="97"/>
      <c r="D1101" s="152"/>
      <c r="E1101" s="90"/>
      <c r="F1101" s="129"/>
      <c r="G1101" s="129"/>
      <c r="H1101" s="73" t="s">
        <v>22</v>
      </c>
      <c r="I1101" s="16">
        <f t="shared" ref="I1101:M1106" si="318">I1116</f>
        <v>0</v>
      </c>
      <c r="J1101" s="16">
        <v>0</v>
      </c>
      <c r="K1101" s="16">
        <v>0</v>
      </c>
      <c r="L1101" s="16">
        <v>0</v>
      </c>
      <c r="M1101" s="16">
        <v>0</v>
      </c>
      <c r="N1101" s="16">
        <v>0</v>
      </c>
      <c r="O1101" s="16">
        <v>0</v>
      </c>
      <c r="P1101" s="16">
        <v>0</v>
      </c>
    </row>
    <row r="1102" spans="3:16" s="1" customFormat="1">
      <c r="C1102" s="97"/>
      <c r="D1102" s="152"/>
      <c r="E1102" s="90"/>
      <c r="F1102" s="129"/>
      <c r="G1102" s="129"/>
      <c r="H1102" s="73" t="s">
        <v>249</v>
      </c>
      <c r="I1102" s="16">
        <f t="shared" si="318"/>
        <v>0</v>
      </c>
      <c r="J1102" s="16">
        <v>0</v>
      </c>
      <c r="K1102" s="16">
        <v>0</v>
      </c>
      <c r="L1102" s="16">
        <v>0</v>
      </c>
      <c r="M1102" s="16">
        <v>0</v>
      </c>
      <c r="N1102" s="16">
        <v>0</v>
      </c>
      <c r="O1102" s="16">
        <v>0</v>
      </c>
      <c r="P1102" s="16">
        <v>0</v>
      </c>
    </row>
    <row r="1103" spans="3:16" s="1" customFormat="1" ht="30">
      <c r="C1103" s="97"/>
      <c r="D1103" s="152"/>
      <c r="E1103" s="90"/>
      <c r="F1103" s="129"/>
      <c r="G1103" s="129"/>
      <c r="H1103" s="73" t="s">
        <v>23</v>
      </c>
      <c r="I1103" s="16">
        <f t="shared" si="318"/>
        <v>0</v>
      </c>
      <c r="J1103" s="16">
        <v>0</v>
      </c>
      <c r="K1103" s="16">
        <v>0</v>
      </c>
      <c r="L1103" s="16">
        <v>0</v>
      </c>
      <c r="M1103" s="16">
        <v>0</v>
      </c>
      <c r="N1103" s="16">
        <v>0</v>
      </c>
      <c r="O1103" s="16">
        <v>0</v>
      </c>
      <c r="P1103" s="16">
        <v>0</v>
      </c>
    </row>
    <row r="1104" spans="3:16" s="1" customFormat="1">
      <c r="C1104" s="97"/>
      <c r="D1104" s="152"/>
      <c r="E1104" s="90"/>
      <c r="F1104" s="129"/>
      <c r="G1104" s="129"/>
      <c r="H1104" s="73" t="s">
        <v>250</v>
      </c>
      <c r="I1104" s="16">
        <f t="shared" si="318"/>
        <v>0</v>
      </c>
      <c r="J1104" s="16" t="s">
        <v>247</v>
      </c>
      <c r="K1104" s="16" t="s">
        <v>247</v>
      </c>
      <c r="L1104" s="16" t="s">
        <v>247</v>
      </c>
      <c r="M1104" s="16">
        <v>0</v>
      </c>
      <c r="N1104" s="16">
        <v>0</v>
      </c>
      <c r="O1104" s="16" t="s">
        <v>247</v>
      </c>
      <c r="P1104" s="16" t="s">
        <v>247</v>
      </c>
    </row>
    <row r="1105" spans="3:16" s="1" customFormat="1">
      <c r="C1105" s="97"/>
      <c r="D1105" s="152"/>
      <c r="E1105" s="90"/>
      <c r="F1105" s="129"/>
      <c r="G1105" s="129"/>
      <c r="H1105" s="73" t="s">
        <v>252</v>
      </c>
      <c r="I1105" s="16">
        <f t="shared" si="318"/>
        <v>0</v>
      </c>
      <c r="J1105" s="16" t="s">
        <v>247</v>
      </c>
      <c r="K1105" s="16" t="s">
        <v>247</v>
      </c>
      <c r="L1105" s="16" t="s">
        <v>247</v>
      </c>
      <c r="M1105" s="16">
        <v>0</v>
      </c>
      <c r="N1105" s="16">
        <v>0</v>
      </c>
      <c r="O1105" s="16" t="s">
        <v>247</v>
      </c>
      <c r="P1105" s="16" t="s">
        <v>247</v>
      </c>
    </row>
    <row r="1106" spans="3:16" s="1" customFormat="1" ht="60">
      <c r="C1106" s="59"/>
      <c r="D1106" s="153"/>
      <c r="E1106" s="91"/>
      <c r="F1106" s="67"/>
      <c r="G1106" s="67"/>
      <c r="H1106" s="73" t="s">
        <v>258</v>
      </c>
      <c r="I1106" s="16">
        <f t="shared" si="318"/>
        <v>0</v>
      </c>
      <c r="J1106" s="16">
        <f t="shared" si="318"/>
        <v>5600</v>
      </c>
      <c r="K1106" s="16">
        <f t="shared" si="318"/>
        <v>5600</v>
      </c>
      <c r="L1106" s="16">
        <f t="shared" si="318"/>
        <v>0</v>
      </c>
      <c r="M1106" s="16">
        <f t="shared" si="318"/>
        <v>0</v>
      </c>
      <c r="N1106" s="16"/>
      <c r="O1106" s="16"/>
      <c r="P1106" s="16"/>
    </row>
    <row r="1107" spans="3:16" s="1" customFormat="1" ht="15" customHeight="1">
      <c r="C1107" s="50"/>
      <c r="D1107" s="86" t="s">
        <v>521</v>
      </c>
      <c r="E1107" s="92" t="s">
        <v>19</v>
      </c>
      <c r="F1107" s="129">
        <v>2015</v>
      </c>
      <c r="G1107" s="129">
        <v>2015</v>
      </c>
      <c r="H1107" s="73" t="s">
        <v>112</v>
      </c>
      <c r="I1107" s="31">
        <f>I1108+I1110+I1112+I1113</f>
        <v>28667.7</v>
      </c>
      <c r="J1107" s="31">
        <f>J1108+J1110</f>
        <v>21067.7</v>
      </c>
      <c r="K1107" s="31">
        <f>K1108+K1110</f>
        <v>21067.7</v>
      </c>
      <c r="L1107" s="31">
        <f>L1108+L1110</f>
        <v>14770.7</v>
      </c>
      <c r="M1107" s="31">
        <f t="shared" ref="M1107" si="319">M1108+M1110+M1112+M1113</f>
        <v>17913.5</v>
      </c>
      <c r="N1107" s="16">
        <f>M1107/I1107*100</f>
        <v>62.486701060775715</v>
      </c>
      <c r="O1107" s="16">
        <f>L1107/J1107*100</f>
        <v>70.110643307052982</v>
      </c>
      <c r="P1107" s="16">
        <f>L1107/K1107*100</f>
        <v>70.110643307052982</v>
      </c>
    </row>
    <row r="1108" spans="3:16" s="1" customFormat="1">
      <c r="C1108" s="96">
        <v>7</v>
      </c>
      <c r="D1108" s="86"/>
      <c r="E1108" s="92"/>
      <c r="F1108" s="129"/>
      <c r="G1108" s="129"/>
      <c r="H1108" s="73" t="s">
        <v>113</v>
      </c>
      <c r="I1108" s="16">
        <v>22567.7</v>
      </c>
      <c r="J1108" s="16">
        <v>21067.7</v>
      </c>
      <c r="K1108" s="16">
        <v>21067.7</v>
      </c>
      <c r="L1108" s="16">
        <v>14770.7</v>
      </c>
      <c r="M1108" s="16">
        <v>14770.7</v>
      </c>
      <c r="N1108" s="16">
        <f>M1108/I1108*100</f>
        <v>65.450621906530131</v>
      </c>
      <c r="O1108" s="16">
        <f>L1108/J1108*100</f>
        <v>70.110643307052982</v>
      </c>
      <c r="P1108" s="16">
        <f>L1108/K1108*100</f>
        <v>70.110643307052982</v>
      </c>
    </row>
    <row r="1109" spans="3:16" s="1" customFormat="1" ht="30">
      <c r="C1109" s="97"/>
      <c r="D1109" s="86"/>
      <c r="E1109" s="92"/>
      <c r="F1109" s="129"/>
      <c r="G1109" s="129"/>
      <c r="H1109" s="73" t="s">
        <v>22</v>
      </c>
      <c r="I1109" s="16">
        <v>0</v>
      </c>
      <c r="J1109" s="16">
        <v>0</v>
      </c>
      <c r="K1109" s="16">
        <v>0</v>
      </c>
      <c r="L1109" s="16">
        <v>0</v>
      </c>
      <c r="M1109" s="16">
        <v>0</v>
      </c>
      <c r="N1109" s="16">
        <v>0</v>
      </c>
      <c r="O1109" s="16">
        <v>0</v>
      </c>
      <c r="P1109" s="16">
        <v>0</v>
      </c>
    </row>
    <row r="1110" spans="3:16" s="1" customFormat="1">
      <c r="C1110" s="97"/>
      <c r="D1110" s="86"/>
      <c r="E1110" s="92"/>
      <c r="F1110" s="129"/>
      <c r="G1110" s="129"/>
      <c r="H1110" s="73" t="s">
        <v>249</v>
      </c>
      <c r="I1110" s="16">
        <v>0</v>
      </c>
      <c r="J1110" s="16">
        <v>0</v>
      </c>
      <c r="K1110" s="16">
        <v>0</v>
      </c>
      <c r="L1110" s="16">
        <v>0</v>
      </c>
      <c r="M1110" s="16">
        <v>0</v>
      </c>
      <c r="N1110" s="16">
        <v>0</v>
      </c>
      <c r="O1110" s="16">
        <v>0</v>
      </c>
      <c r="P1110" s="16">
        <v>0</v>
      </c>
    </row>
    <row r="1111" spans="3:16" s="1" customFormat="1" ht="30">
      <c r="C1111" s="97"/>
      <c r="D1111" s="86"/>
      <c r="E1111" s="92"/>
      <c r="F1111" s="129"/>
      <c r="G1111" s="129"/>
      <c r="H1111" s="73" t="s">
        <v>23</v>
      </c>
      <c r="I1111" s="16">
        <v>0</v>
      </c>
      <c r="J1111" s="16">
        <v>0</v>
      </c>
      <c r="K1111" s="16">
        <v>0</v>
      </c>
      <c r="L1111" s="16">
        <v>0</v>
      </c>
      <c r="M1111" s="16">
        <v>0</v>
      </c>
      <c r="N1111" s="16">
        <v>0</v>
      </c>
      <c r="O1111" s="16">
        <v>0</v>
      </c>
      <c r="P1111" s="16">
        <v>0</v>
      </c>
    </row>
    <row r="1112" spans="3:16" s="1" customFormat="1">
      <c r="C1112" s="97"/>
      <c r="D1112" s="86"/>
      <c r="E1112" s="92"/>
      <c r="F1112" s="129"/>
      <c r="G1112" s="129"/>
      <c r="H1112" s="73" t="s">
        <v>250</v>
      </c>
      <c r="I1112" s="16">
        <v>0</v>
      </c>
      <c r="J1112" s="16" t="s">
        <v>247</v>
      </c>
      <c r="K1112" s="16" t="s">
        <v>247</v>
      </c>
      <c r="L1112" s="16" t="s">
        <v>247</v>
      </c>
      <c r="M1112" s="16">
        <v>0</v>
      </c>
      <c r="N1112" s="16">
        <v>0</v>
      </c>
      <c r="O1112" s="16" t="s">
        <v>247</v>
      </c>
      <c r="P1112" s="16" t="s">
        <v>247</v>
      </c>
    </row>
    <row r="1113" spans="3:16" s="1" customFormat="1">
      <c r="C1113" s="97"/>
      <c r="D1113" s="86"/>
      <c r="E1113" s="92"/>
      <c r="F1113" s="129"/>
      <c r="G1113" s="129"/>
      <c r="H1113" s="73" t="s">
        <v>252</v>
      </c>
      <c r="I1113" s="16">
        <v>6100</v>
      </c>
      <c r="J1113" s="16" t="s">
        <v>247</v>
      </c>
      <c r="K1113" s="16" t="s">
        <v>247</v>
      </c>
      <c r="L1113" s="16" t="s">
        <v>247</v>
      </c>
      <c r="M1113" s="16">
        <v>3142.8</v>
      </c>
      <c r="N1113" s="16">
        <f>M1113/I1113*100</f>
        <v>51.521311475409838</v>
      </c>
      <c r="O1113" s="16" t="s">
        <v>247</v>
      </c>
      <c r="P1113" s="16" t="s">
        <v>247</v>
      </c>
    </row>
    <row r="1114" spans="3:16" s="1" customFormat="1" ht="15" customHeight="1">
      <c r="C1114" s="51"/>
      <c r="D1114" s="130" t="s">
        <v>756</v>
      </c>
      <c r="E1114" s="87" t="s">
        <v>36</v>
      </c>
      <c r="F1114" s="67"/>
      <c r="G1114" s="67"/>
      <c r="H1114" s="73" t="s">
        <v>112</v>
      </c>
      <c r="I1114" s="16">
        <f>I1115+I1117+I1119+I1120</f>
        <v>0</v>
      </c>
      <c r="J1114" s="16" t="s">
        <v>247</v>
      </c>
      <c r="K1114" s="16" t="s">
        <v>247</v>
      </c>
      <c r="L1114" s="16">
        <f>L1115+L1117+L1119+L1120</f>
        <v>0</v>
      </c>
      <c r="M1114" s="16">
        <f>M1115+M1117+M1119+M1120</f>
        <v>0</v>
      </c>
      <c r="N1114" s="16">
        <v>0</v>
      </c>
      <c r="O1114" s="16" t="s">
        <v>247</v>
      </c>
      <c r="P1114" s="16" t="s">
        <v>247</v>
      </c>
    </row>
    <row r="1115" spans="3:16" s="1" customFormat="1">
      <c r="C1115" s="51"/>
      <c r="D1115" s="131"/>
      <c r="E1115" s="90"/>
      <c r="F1115" s="67"/>
      <c r="G1115" s="67"/>
      <c r="H1115" s="73" t="s">
        <v>113</v>
      </c>
      <c r="I1115" s="16">
        <v>0</v>
      </c>
      <c r="J1115" s="16">
        <v>0</v>
      </c>
      <c r="K1115" s="16">
        <v>0</v>
      </c>
      <c r="L1115" s="16">
        <v>0</v>
      </c>
      <c r="M1115" s="16">
        <v>0</v>
      </c>
      <c r="N1115" s="16">
        <v>0</v>
      </c>
      <c r="O1115" s="16">
        <v>0</v>
      </c>
      <c r="P1115" s="16">
        <v>0</v>
      </c>
    </row>
    <row r="1116" spans="3:16" s="1" customFormat="1" ht="30">
      <c r="C1116" s="51"/>
      <c r="D1116" s="131"/>
      <c r="E1116" s="90"/>
      <c r="F1116" s="67"/>
      <c r="G1116" s="67"/>
      <c r="H1116" s="73" t="s">
        <v>22</v>
      </c>
      <c r="I1116" s="16">
        <v>0</v>
      </c>
      <c r="J1116" s="16">
        <v>0</v>
      </c>
      <c r="K1116" s="16">
        <v>0</v>
      </c>
      <c r="L1116" s="16">
        <v>0</v>
      </c>
      <c r="M1116" s="16">
        <v>0</v>
      </c>
      <c r="N1116" s="16">
        <v>0</v>
      </c>
      <c r="O1116" s="16">
        <v>0</v>
      </c>
      <c r="P1116" s="16">
        <v>0</v>
      </c>
    </row>
    <row r="1117" spans="3:16" s="1" customFormat="1">
      <c r="C1117" s="51"/>
      <c r="D1117" s="131"/>
      <c r="E1117" s="90"/>
      <c r="F1117" s="67"/>
      <c r="G1117" s="67"/>
      <c r="H1117" s="73" t="s">
        <v>249</v>
      </c>
      <c r="I1117" s="16">
        <v>0</v>
      </c>
      <c r="J1117" s="16">
        <v>0</v>
      </c>
      <c r="K1117" s="16">
        <v>0</v>
      </c>
      <c r="L1117" s="16">
        <v>0</v>
      </c>
      <c r="M1117" s="16">
        <v>0</v>
      </c>
      <c r="N1117" s="16">
        <v>0</v>
      </c>
      <c r="O1117" s="16">
        <v>0</v>
      </c>
      <c r="P1117" s="16">
        <v>0</v>
      </c>
    </row>
    <row r="1118" spans="3:16" s="1" customFormat="1" ht="30">
      <c r="C1118" s="51"/>
      <c r="D1118" s="131"/>
      <c r="E1118" s="90"/>
      <c r="F1118" s="67"/>
      <c r="G1118" s="67"/>
      <c r="H1118" s="73" t="s">
        <v>23</v>
      </c>
      <c r="I1118" s="16">
        <v>0</v>
      </c>
      <c r="J1118" s="16">
        <v>0</v>
      </c>
      <c r="K1118" s="16">
        <v>0</v>
      </c>
      <c r="L1118" s="16">
        <v>0</v>
      </c>
      <c r="M1118" s="16">
        <v>0</v>
      </c>
      <c r="N1118" s="16">
        <v>0</v>
      </c>
      <c r="O1118" s="16">
        <v>0</v>
      </c>
      <c r="P1118" s="16">
        <v>0</v>
      </c>
    </row>
    <row r="1119" spans="3:16" s="1" customFormat="1">
      <c r="C1119" s="51"/>
      <c r="D1119" s="131"/>
      <c r="E1119" s="90"/>
      <c r="F1119" s="67"/>
      <c r="G1119" s="67"/>
      <c r="H1119" s="73" t="s">
        <v>250</v>
      </c>
      <c r="I1119" s="16">
        <v>0</v>
      </c>
      <c r="J1119" s="16" t="s">
        <v>247</v>
      </c>
      <c r="K1119" s="16" t="s">
        <v>247</v>
      </c>
      <c r="L1119" s="16">
        <v>0</v>
      </c>
      <c r="M1119" s="16">
        <v>0</v>
      </c>
      <c r="N1119" s="16">
        <v>0</v>
      </c>
      <c r="O1119" s="16" t="s">
        <v>247</v>
      </c>
      <c r="P1119" s="16" t="s">
        <v>247</v>
      </c>
    </row>
    <row r="1120" spans="3:16" s="1" customFormat="1">
      <c r="C1120" s="51"/>
      <c r="D1120" s="131"/>
      <c r="E1120" s="90"/>
      <c r="F1120" s="67"/>
      <c r="G1120" s="67"/>
      <c r="H1120" s="73" t="s">
        <v>252</v>
      </c>
      <c r="I1120" s="16">
        <v>0</v>
      </c>
      <c r="J1120" s="16" t="s">
        <v>247</v>
      </c>
      <c r="K1120" s="16" t="s">
        <v>247</v>
      </c>
      <c r="L1120" s="16">
        <v>0</v>
      </c>
      <c r="M1120" s="16">
        <v>0</v>
      </c>
      <c r="N1120" s="16">
        <v>0</v>
      </c>
      <c r="O1120" s="16" t="s">
        <v>247</v>
      </c>
      <c r="P1120" s="16" t="s">
        <v>247</v>
      </c>
    </row>
    <row r="1121" spans="3:16" s="1" customFormat="1" ht="60">
      <c r="C1121" s="61"/>
      <c r="D1121" s="132"/>
      <c r="E1121" s="91"/>
      <c r="F1121" s="67"/>
      <c r="G1121" s="67"/>
      <c r="H1121" s="73" t="s">
        <v>258</v>
      </c>
      <c r="I1121" s="16"/>
      <c r="J1121" s="16">
        <f>J1129</f>
        <v>5600</v>
      </c>
      <c r="K1121" s="16">
        <f>K1129</f>
        <v>5600</v>
      </c>
      <c r="L1121" s="16"/>
      <c r="M1121" s="16"/>
      <c r="N1121" s="16">
        <v>0</v>
      </c>
      <c r="O1121" s="16"/>
      <c r="P1121" s="16"/>
    </row>
    <row r="1122" spans="3:16" s="1" customFormat="1" ht="15" customHeight="1">
      <c r="C1122" s="129" t="s">
        <v>73</v>
      </c>
      <c r="D1122" s="130" t="s">
        <v>757</v>
      </c>
      <c r="E1122" s="87" t="s">
        <v>36</v>
      </c>
      <c r="F1122" s="129">
        <v>2015</v>
      </c>
      <c r="G1122" s="129">
        <v>2017</v>
      </c>
      <c r="H1122" s="73" t="s">
        <v>112</v>
      </c>
      <c r="I1122" s="16">
        <f>I1123+I1125+I1127+I1128</f>
        <v>0</v>
      </c>
      <c r="J1122" s="16" t="s">
        <v>247</v>
      </c>
      <c r="K1122" s="16" t="s">
        <v>247</v>
      </c>
      <c r="L1122" s="16">
        <f>L1123+L1125+L1127+L1128</f>
        <v>0</v>
      </c>
      <c r="M1122" s="16">
        <f>M1123+M1125+M1127+M1128</f>
        <v>0</v>
      </c>
      <c r="N1122" s="16">
        <v>0</v>
      </c>
      <c r="O1122" s="16" t="s">
        <v>247</v>
      </c>
      <c r="P1122" s="16" t="s">
        <v>247</v>
      </c>
    </row>
    <row r="1123" spans="3:16" s="1" customFormat="1">
      <c r="C1123" s="129"/>
      <c r="D1123" s="131"/>
      <c r="E1123" s="90"/>
      <c r="F1123" s="129"/>
      <c r="G1123" s="129"/>
      <c r="H1123" s="73" t="s">
        <v>113</v>
      </c>
      <c r="I1123" s="16">
        <v>0</v>
      </c>
      <c r="J1123" s="16">
        <v>0</v>
      </c>
      <c r="K1123" s="16">
        <v>0</v>
      </c>
      <c r="L1123" s="16">
        <v>0</v>
      </c>
      <c r="M1123" s="16">
        <v>0</v>
      </c>
      <c r="N1123" s="16">
        <v>0</v>
      </c>
      <c r="O1123" s="16">
        <v>0</v>
      </c>
      <c r="P1123" s="16">
        <v>0</v>
      </c>
    </row>
    <row r="1124" spans="3:16" s="1" customFormat="1" ht="30">
      <c r="C1124" s="129"/>
      <c r="D1124" s="131"/>
      <c r="E1124" s="90"/>
      <c r="F1124" s="129"/>
      <c r="G1124" s="129"/>
      <c r="H1124" s="73" t="s">
        <v>22</v>
      </c>
      <c r="I1124" s="16">
        <v>0</v>
      </c>
      <c r="J1124" s="16">
        <v>0</v>
      </c>
      <c r="K1124" s="16">
        <v>0</v>
      </c>
      <c r="L1124" s="16">
        <v>0</v>
      </c>
      <c r="M1124" s="16">
        <v>0</v>
      </c>
      <c r="N1124" s="16">
        <v>0</v>
      </c>
      <c r="O1124" s="16">
        <v>0</v>
      </c>
      <c r="P1124" s="16">
        <v>0</v>
      </c>
    </row>
    <row r="1125" spans="3:16" s="1" customFormat="1">
      <c r="C1125" s="129"/>
      <c r="D1125" s="131"/>
      <c r="E1125" s="90"/>
      <c r="F1125" s="129"/>
      <c r="G1125" s="129"/>
      <c r="H1125" s="73" t="s">
        <v>249</v>
      </c>
      <c r="I1125" s="16">
        <v>0</v>
      </c>
      <c r="J1125" s="16">
        <v>0</v>
      </c>
      <c r="K1125" s="16">
        <v>0</v>
      </c>
      <c r="L1125" s="16">
        <v>0</v>
      </c>
      <c r="M1125" s="16">
        <v>0</v>
      </c>
      <c r="N1125" s="16">
        <v>0</v>
      </c>
      <c r="O1125" s="16">
        <v>0</v>
      </c>
      <c r="P1125" s="16">
        <v>0</v>
      </c>
    </row>
    <row r="1126" spans="3:16" s="1" customFormat="1" ht="30">
      <c r="C1126" s="129"/>
      <c r="D1126" s="131"/>
      <c r="E1126" s="90"/>
      <c r="F1126" s="129"/>
      <c r="G1126" s="129"/>
      <c r="H1126" s="73" t="s">
        <v>23</v>
      </c>
      <c r="I1126" s="16">
        <v>0</v>
      </c>
      <c r="J1126" s="16">
        <v>0</v>
      </c>
      <c r="K1126" s="16">
        <v>0</v>
      </c>
      <c r="L1126" s="16">
        <v>0</v>
      </c>
      <c r="M1126" s="16">
        <v>0</v>
      </c>
      <c r="N1126" s="16">
        <v>0</v>
      </c>
      <c r="O1126" s="16">
        <v>0</v>
      </c>
      <c r="P1126" s="16">
        <v>0</v>
      </c>
    </row>
    <row r="1127" spans="3:16" s="1" customFormat="1">
      <c r="C1127" s="129"/>
      <c r="D1127" s="131"/>
      <c r="E1127" s="90"/>
      <c r="F1127" s="129"/>
      <c r="G1127" s="129"/>
      <c r="H1127" s="73" t="s">
        <v>250</v>
      </c>
      <c r="I1127" s="16">
        <v>0</v>
      </c>
      <c r="J1127" s="16" t="s">
        <v>247</v>
      </c>
      <c r="K1127" s="16" t="s">
        <v>247</v>
      </c>
      <c r="L1127" s="16">
        <v>0</v>
      </c>
      <c r="M1127" s="16">
        <v>0</v>
      </c>
      <c r="N1127" s="16">
        <v>0</v>
      </c>
      <c r="O1127" s="16" t="s">
        <v>247</v>
      </c>
      <c r="P1127" s="16" t="s">
        <v>247</v>
      </c>
    </row>
    <row r="1128" spans="3:16" s="1" customFormat="1">
      <c r="C1128" s="129"/>
      <c r="D1128" s="131"/>
      <c r="E1128" s="90"/>
      <c r="F1128" s="129"/>
      <c r="G1128" s="129"/>
      <c r="H1128" s="73" t="s">
        <v>252</v>
      </c>
      <c r="I1128" s="16">
        <v>0</v>
      </c>
      <c r="J1128" s="16" t="s">
        <v>247</v>
      </c>
      <c r="K1128" s="16" t="s">
        <v>247</v>
      </c>
      <c r="L1128" s="16">
        <v>0</v>
      </c>
      <c r="M1128" s="16">
        <v>0</v>
      </c>
      <c r="N1128" s="16">
        <v>0</v>
      </c>
      <c r="O1128" s="16" t="s">
        <v>247</v>
      </c>
      <c r="P1128" s="16" t="s">
        <v>247</v>
      </c>
    </row>
    <row r="1129" spans="3:16" s="1" customFormat="1" ht="60">
      <c r="C1129" s="61"/>
      <c r="D1129" s="132"/>
      <c r="E1129" s="91"/>
      <c r="F1129" s="67"/>
      <c r="G1129" s="67"/>
      <c r="H1129" s="73" t="s">
        <v>258</v>
      </c>
      <c r="I1129" s="16"/>
      <c r="J1129" s="16">
        <v>5600</v>
      </c>
      <c r="K1129" s="16">
        <v>5600</v>
      </c>
      <c r="L1129" s="16"/>
      <c r="M1129" s="16"/>
      <c r="N1129" s="16"/>
      <c r="O1129" s="16"/>
      <c r="P1129" s="16"/>
    </row>
    <row r="1130" spans="3:16" s="1" customFormat="1" hidden="1">
      <c r="C1130" s="129" t="s">
        <v>74</v>
      </c>
      <c r="D1130" s="114" t="s">
        <v>15</v>
      </c>
      <c r="E1130" s="115" t="s">
        <v>19</v>
      </c>
      <c r="F1130" s="129">
        <v>2015</v>
      </c>
      <c r="G1130" s="129">
        <v>2017</v>
      </c>
      <c r="H1130" s="73" t="s">
        <v>112</v>
      </c>
      <c r="I1130" s="16">
        <f>I1131</f>
        <v>0</v>
      </c>
      <c r="J1130" s="16" t="s">
        <v>247</v>
      </c>
      <c r="K1130" s="16" t="s">
        <v>247</v>
      </c>
      <c r="L1130" s="16">
        <f>L1131</f>
        <v>0</v>
      </c>
      <c r="M1130" s="16">
        <f>M1131</f>
        <v>0</v>
      </c>
      <c r="N1130" s="16" t="e">
        <f t="shared" ref="N1130:N1172" si="320">L1130/I1130*100</f>
        <v>#DIV/0!</v>
      </c>
      <c r="O1130" s="16" t="s">
        <v>247</v>
      </c>
      <c r="P1130" s="16" t="s">
        <v>247</v>
      </c>
    </row>
    <row r="1131" spans="3:16" s="1" customFormat="1" hidden="1">
      <c r="C1131" s="129"/>
      <c r="D1131" s="114"/>
      <c r="E1131" s="115"/>
      <c r="F1131" s="129"/>
      <c r="G1131" s="129"/>
      <c r="H1131" s="73" t="s">
        <v>113</v>
      </c>
      <c r="I1131" s="16">
        <v>0</v>
      </c>
      <c r="J1131" s="16">
        <v>0</v>
      </c>
      <c r="K1131" s="16">
        <v>0</v>
      </c>
      <c r="L1131" s="16"/>
      <c r="M1131" s="16"/>
      <c r="N1131" s="16" t="e">
        <f t="shared" si="320"/>
        <v>#DIV/0!</v>
      </c>
      <c r="O1131" s="16" t="e">
        <f>L1131/J1131*100</f>
        <v>#DIV/0!</v>
      </c>
      <c r="P1131" s="16" t="e">
        <f>L1131/K1131*100</f>
        <v>#DIV/0!</v>
      </c>
    </row>
    <row r="1132" spans="3:16" s="1" customFormat="1" ht="30" hidden="1">
      <c r="C1132" s="129"/>
      <c r="D1132" s="114"/>
      <c r="E1132" s="115"/>
      <c r="F1132" s="129"/>
      <c r="G1132" s="129"/>
      <c r="H1132" s="73" t="s">
        <v>22</v>
      </c>
      <c r="I1132" s="16">
        <v>0</v>
      </c>
      <c r="J1132" s="16">
        <v>0</v>
      </c>
      <c r="K1132" s="16">
        <v>0</v>
      </c>
      <c r="L1132" s="16">
        <v>0</v>
      </c>
      <c r="M1132" s="16">
        <v>0</v>
      </c>
      <c r="N1132" s="16" t="e">
        <f t="shared" si="320"/>
        <v>#DIV/0!</v>
      </c>
      <c r="O1132" s="16">
        <v>0</v>
      </c>
      <c r="P1132" s="16">
        <v>0</v>
      </c>
    </row>
    <row r="1133" spans="3:16" s="1" customFormat="1" hidden="1">
      <c r="C1133" s="129"/>
      <c r="D1133" s="114"/>
      <c r="E1133" s="115"/>
      <c r="F1133" s="129"/>
      <c r="G1133" s="129"/>
      <c r="H1133" s="73" t="s">
        <v>249</v>
      </c>
      <c r="I1133" s="16">
        <v>0</v>
      </c>
      <c r="J1133" s="16">
        <v>0</v>
      </c>
      <c r="K1133" s="16">
        <v>0</v>
      </c>
      <c r="L1133" s="16">
        <v>0</v>
      </c>
      <c r="M1133" s="16">
        <v>0</v>
      </c>
      <c r="N1133" s="16" t="e">
        <f t="shared" si="320"/>
        <v>#DIV/0!</v>
      </c>
      <c r="O1133" s="16">
        <v>0</v>
      </c>
      <c r="P1133" s="16">
        <v>0</v>
      </c>
    </row>
    <row r="1134" spans="3:16" s="1" customFormat="1" ht="30" hidden="1">
      <c r="C1134" s="129"/>
      <c r="D1134" s="114"/>
      <c r="E1134" s="115"/>
      <c r="F1134" s="129"/>
      <c r="G1134" s="129"/>
      <c r="H1134" s="73" t="s">
        <v>23</v>
      </c>
      <c r="I1134" s="16">
        <v>0</v>
      </c>
      <c r="J1134" s="16">
        <v>0</v>
      </c>
      <c r="K1134" s="16">
        <v>0</v>
      </c>
      <c r="L1134" s="16">
        <v>0</v>
      </c>
      <c r="M1134" s="16">
        <v>0</v>
      </c>
      <c r="N1134" s="16" t="e">
        <f t="shared" si="320"/>
        <v>#DIV/0!</v>
      </c>
      <c r="O1134" s="16">
        <v>0</v>
      </c>
      <c r="P1134" s="16">
        <v>0</v>
      </c>
    </row>
    <row r="1135" spans="3:16" s="1" customFormat="1" hidden="1">
      <c r="C1135" s="129"/>
      <c r="D1135" s="114"/>
      <c r="E1135" s="115"/>
      <c r="F1135" s="129"/>
      <c r="G1135" s="129"/>
      <c r="H1135" s="73" t="s">
        <v>250</v>
      </c>
      <c r="I1135" s="16">
        <v>0</v>
      </c>
      <c r="J1135" s="16" t="s">
        <v>247</v>
      </c>
      <c r="K1135" s="16" t="s">
        <v>247</v>
      </c>
      <c r="L1135" s="16">
        <v>0</v>
      </c>
      <c r="M1135" s="16">
        <v>0</v>
      </c>
      <c r="N1135" s="16" t="e">
        <f t="shared" si="320"/>
        <v>#DIV/0!</v>
      </c>
      <c r="O1135" s="16" t="s">
        <v>247</v>
      </c>
      <c r="P1135" s="16" t="s">
        <v>247</v>
      </c>
    </row>
    <row r="1136" spans="3:16" s="1" customFormat="1" hidden="1">
      <c r="C1136" s="129"/>
      <c r="D1136" s="114"/>
      <c r="E1136" s="115"/>
      <c r="F1136" s="129"/>
      <c r="G1136" s="129"/>
      <c r="H1136" s="73" t="s">
        <v>252</v>
      </c>
      <c r="I1136" s="16">
        <v>0</v>
      </c>
      <c r="J1136" s="16" t="s">
        <v>247</v>
      </c>
      <c r="K1136" s="16" t="s">
        <v>247</v>
      </c>
      <c r="L1136" s="16">
        <v>0</v>
      </c>
      <c r="M1136" s="16">
        <v>0</v>
      </c>
      <c r="N1136" s="16" t="e">
        <f t="shared" si="320"/>
        <v>#DIV/0!</v>
      </c>
      <c r="O1136" s="16" t="s">
        <v>247</v>
      </c>
      <c r="P1136" s="16" t="s">
        <v>247</v>
      </c>
    </row>
    <row r="1137" spans="3:16" s="1" customFormat="1">
      <c r="C1137" s="129" t="s">
        <v>206</v>
      </c>
      <c r="D1137" s="114" t="s">
        <v>731</v>
      </c>
      <c r="E1137" s="115" t="s">
        <v>19</v>
      </c>
      <c r="F1137" s="129">
        <v>2015</v>
      </c>
      <c r="G1137" s="129">
        <v>2017</v>
      </c>
      <c r="H1137" s="73" t="s">
        <v>112</v>
      </c>
      <c r="I1137" s="16">
        <f>I1138+I1140+I1142+I1143</f>
        <v>0</v>
      </c>
      <c r="J1137" s="16" t="s">
        <v>247</v>
      </c>
      <c r="K1137" s="16" t="s">
        <v>247</v>
      </c>
      <c r="L1137" s="16">
        <f>L1138+L1140+L1142+L1143</f>
        <v>0</v>
      </c>
      <c r="M1137" s="16">
        <f>M1138+M1140+M1142+M1143</f>
        <v>0</v>
      </c>
      <c r="N1137" s="16">
        <v>0</v>
      </c>
      <c r="O1137" s="16" t="s">
        <v>247</v>
      </c>
      <c r="P1137" s="16" t="s">
        <v>247</v>
      </c>
    </row>
    <row r="1138" spans="3:16" s="1" customFormat="1">
      <c r="C1138" s="129"/>
      <c r="D1138" s="114"/>
      <c r="E1138" s="115"/>
      <c r="F1138" s="129"/>
      <c r="G1138" s="129"/>
      <c r="H1138" s="73" t="s">
        <v>113</v>
      </c>
      <c r="I1138" s="16">
        <f>I1145</f>
        <v>0</v>
      </c>
      <c r="J1138" s="16">
        <f t="shared" ref="J1138:M1138" si="321">J1145</f>
        <v>1500</v>
      </c>
      <c r="K1138" s="16">
        <v>1500</v>
      </c>
      <c r="L1138" s="16">
        <f t="shared" si="321"/>
        <v>0</v>
      </c>
      <c r="M1138" s="16">
        <f t="shared" si="321"/>
        <v>0</v>
      </c>
      <c r="N1138" s="16">
        <v>0</v>
      </c>
      <c r="O1138" s="16">
        <v>0</v>
      </c>
      <c r="P1138" s="16">
        <v>0</v>
      </c>
    </row>
    <row r="1139" spans="3:16" s="1" customFormat="1" ht="30">
      <c r="C1139" s="129"/>
      <c r="D1139" s="114"/>
      <c r="E1139" s="115"/>
      <c r="F1139" s="129"/>
      <c r="G1139" s="129"/>
      <c r="H1139" s="73" t="s">
        <v>22</v>
      </c>
      <c r="I1139" s="16">
        <f t="shared" ref="I1139:M1139" si="322">I1146</f>
        <v>0</v>
      </c>
      <c r="J1139" s="16">
        <f t="shared" si="322"/>
        <v>0</v>
      </c>
      <c r="K1139" s="16">
        <f t="shared" si="322"/>
        <v>0</v>
      </c>
      <c r="L1139" s="16">
        <f t="shared" si="322"/>
        <v>0</v>
      </c>
      <c r="M1139" s="16">
        <f t="shared" si="322"/>
        <v>0</v>
      </c>
      <c r="N1139" s="16">
        <v>0</v>
      </c>
      <c r="O1139" s="16">
        <v>0</v>
      </c>
      <c r="P1139" s="16">
        <v>0</v>
      </c>
    </row>
    <row r="1140" spans="3:16" s="1" customFormat="1">
      <c r="C1140" s="129"/>
      <c r="D1140" s="114"/>
      <c r="E1140" s="115"/>
      <c r="F1140" s="129"/>
      <c r="G1140" s="129"/>
      <c r="H1140" s="73" t="s">
        <v>249</v>
      </c>
      <c r="I1140" s="16">
        <f t="shared" ref="I1140:M1140" si="323">I1147</f>
        <v>0</v>
      </c>
      <c r="J1140" s="16">
        <f t="shared" si="323"/>
        <v>0</v>
      </c>
      <c r="K1140" s="16">
        <f t="shared" si="323"/>
        <v>0</v>
      </c>
      <c r="L1140" s="16">
        <f t="shared" si="323"/>
        <v>0</v>
      </c>
      <c r="M1140" s="16">
        <f t="shared" si="323"/>
        <v>0</v>
      </c>
      <c r="N1140" s="16">
        <v>0</v>
      </c>
      <c r="O1140" s="16">
        <v>0</v>
      </c>
      <c r="P1140" s="16">
        <v>0</v>
      </c>
    </row>
    <row r="1141" spans="3:16" s="1" customFormat="1" ht="30">
      <c r="C1141" s="129"/>
      <c r="D1141" s="114"/>
      <c r="E1141" s="115"/>
      <c r="F1141" s="129"/>
      <c r="G1141" s="129"/>
      <c r="H1141" s="73" t="s">
        <v>23</v>
      </c>
      <c r="I1141" s="16">
        <v>0</v>
      </c>
      <c r="J1141" s="16">
        <v>0</v>
      </c>
      <c r="K1141" s="16">
        <v>0</v>
      </c>
      <c r="L1141" s="16">
        <v>0</v>
      </c>
      <c r="M1141" s="16">
        <v>0</v>
      </c>
      <c r="N1141" s="16">
        <v>0</v>
      </c>
      <c r="O1141" s="16">
        <v>0</v>
      </c>
      <c r="P1141" s="16">
        <v>0</v>
      </c>
    </row>
    <row r="1142" spans="3:16" s="1" customFormat="1">
      <c r="C1142" s="129"/>
      <c r="D1142" s="114"/>
      <c r="E1142" s="115"/>
      <c r="F1142" s="129"/>
      <c r="G1142" s="129"/>
      <c r="H1142" s="73" t="s">
        <v>250</v>
      </c>
      <c r="I1142" s="16">
        <v>0</v>
      </c>
      <c r="J1142" s="16" t="s">
        <v>247</v>
      </c>
      <c r="K1142" s="16" t="s">
        <v>247</v>
      </c>
      <c r="L1142" s="16">
        <v>0</v>
      </c>
      <c r="M1142" s="16">
        <v>0</v>
      </c>
      <c r="N1142" s="16">
        <v>0</v>
      </c>
      <c r="O1142" s="16" t="s">
        <v>247</v>
      </c>
      <c r="P1142" s="16" t="s">
        <v>247</v>
      </c>
    </row>
    <row r="1143" spans="3:16" s="1" customFormat="1">
      <c r="C1143" s="129"/>
      <c r="D1143" s="114"/>
      <c r="E1143" s="115"/>
      <c r="F1143" s="129"/>
      <c r="G1143" s="129"/>
      <c r="H1143" s="73" t="s">
        <v>252</v>
      </c>
      <c r="I1143" s="16">
        <v>0</v>
      </c>
      <c r="J1143" s="16" t="s">
        <v>247</v>
      </c>
      <c r="K1143" s="16" t="s">
        <v>247</v>
      </c>
      <c r="L1143" s="16">
        <v>0</v>
      </c>
      <c r="M1143" s="16">
        <v>0</v>
      </c>
      <c r="N1143" s="16">
        <v>0</v>
      </c>
      <c r="O1143" s="16" t="s">
        <v>247</v>
      </c>
      <c r="P1143" s="16" t="s">
        <v>247</v>
      </c>
    </row>
    <row r="1144" spans="3:16" s="1" customFormat="1">
      <c r="C1144" s="129" t="s">
        <v>207</v>
      </c>
      <c r="D1144" s="114" t="s">
        <v>16</v>
      </c>
      <c r="E1144" s="115" t="s">
        <v>19</v>
      </c>
      <c r="F1144" s="129">
        <v>2015</v>
      </c>
      <c r="G1144" s="129">
        <v>2017</v>
      </c>
      <c r="H1144" s="73" t="s">
        <v>112</v>
      </c>
      <c r="I1144" s="16">
        <f>I1145</f>
        <v>0</v>
      </c>
      <c r="J1144" s="16" t="s">
        <v>247</v>
      </c>
      <c r="K1144" s="16" t="s">
        <v>247</v>
      </c>
      <c r="L1144" s="16">
        <f>L1145</f>
        <v>0</v>
      </c>
      <c r="M1144" s="16">
        <f>M1145</f>
        <v>0</v>
      </c>
      <c r="N1144" s="16">
        <v>0</v>
      </c>
      <c r="O1144" s="16" t="s">
        <v>247</v>
      </c>
      <c r="P1144" s="16" t="s">
        <v>247</v>
      </c>
    </row>
    <row r="1145" spans="3:16" s="1" customFormat="1">
      <c r="C1145" s="129"/>
      <c r="D1145" s="114"/>
      <c r="E1145" s="115"/>
      <c r="F1145" s="129"/>
      <c r="G1145" s="129"/>
      <c r="H1145" s="73" t="s">
        <v>113</v>
      </c>
      <c r="I1145" s="16">
        <v>0</v>
      </c>
      <c r="J1145" s="16">
        <v>1500</v>
      </c>
      <c r="K1145" s="16">
        <v>0</v>
      </c>
      <c r="L1145" s="16"/>
      <c r="M1145" s="16"/>
      <c r="N1145" s="16">
        <v>0</v>
      </c>
      <c r="O1145" s="16">
        <f>L1145/J1145*100</f>
        <v>0</v>
      </c>
      <c r="P1145" s="16">
        <v>0</v>
      </c>
    </row>
    <row r="1146" spans="3:16" s="1" customFormat="1" ht="30">
      <c r="C1146" s="129"/>
      <c r="D1146" s="114"/>
      <c r="E1146" s="115"/>
      <c r="F1146" s="129"/>
      <c r="G1146" s="129"/>
      <c r="H1146" s="73" t="s">
        <v>22</v>
      </c>
      <c r="I1146" s="16">
        <v>0</v>
      </c>
      <c r="J1146" s="16">
        <v>0</v>
      </c>
      <c r="K1146" s="16">
        <v>0</v>
      </c>
      <c r="L1146" s="16">
        <v>0</v>
      </c>
      <c r="M1146" s="16">
        <v>0</v>
      </c>
      <c r="N1146" s="16">
        <v>0</v>
      </c>
      <c r="O1146" s="16">
        <v>0</v>
      </c>
      <c r="P1146" s="16">
        <v>0</v>
      </c>
    </row>
    <row r="1147" spans="3:16" s="1" customFormat="1">
      <c r="C1147" s="129"/>
      <c r="D1147" s="114"/>
      <c r="E1147" s="115"/>
      <c r="F1147" s="129"/>
      <c r="G1147" s="129"/>
      <c r="H1147" s="73" t="s">
        <v>249</v>
      </c>
      <c r="I1147" s="16">
        <v>0</v>
      </c>
      <c r="J1147" s="16">
        <v>0</v>
      </c>
      <c r="K1147" s="16">
        <v>0</v>
      </c>
      <c r="L1147" s="16">
        <v>0</v>
      </c>
      <c r="M1147" s="16">
        <v>0</v>
      </c>
      <c r="N1147" s="16">
        <v>0</v>
      </c>
      <c r="O1147" s="16">
        <v>0</v>
      </c>
      <c r="P1147" s="16">
        <v>0</v>
      </c>
    </row>
    <row r="1148" spans="3:16" s="1" customFormat="1" ht="30">
      <c r="C1148" s="129"/>
      <c r="D1148" s="114"/>
      <c r="E1148" s="115"/>
      <c r="F1148" s="129"/>
      <c r="G1148" s="129"/>
      <c r="H1148" s="73" t="s">
        <v>23</v>
      </c>
      <c r="I1148" s="16">
        <v>0</v>
      </c>
      <c r="J1148" s="16">
        <v>0</v>
      </c>
      <c r="K1148" s="16">
        <v>0</v>
      </c>
      <c r="L1148" s="16">
        <v>0</v>
      </c>
      <c r="M1148" s="16">
        <v>0</v>
      </c>
      <c r="N1148" s="16">
        <v>0</v>
      </c>
      <c r="O1148" s="16">
        <v>0</v>
      </c>
      <c r="P1148" s="16">
        <v>0</v>
      </c>
    </row>
    <row r="1149" spans="3:16" s="1" customFormat="1">
      <c r="C1149" s="129"/>
      <c r="D1149" s="114"/>
      <c r="E1149" s="115"/>
      <c r="F1149" s="129"/>
      <c r="G1149" s="129"/>
      <c r="H1149" s="73" t="s">
        <v>250</v>
      </c>
      <c r="I1149" s="16">
        <v>0</v>
      </c>
      <c r="J1149" s="16" t="s">
        <v>247</v>
      </c>
      <c r="K1149" s="16" t="s">
        <v>247</v>
      </c>
      <c r="L1149" s="16">
        <v>0</v>
      </c>
      <c r="M1149" s="16">
        <v>0</v>
      </c>
      <c r="N1149" s="16">
        <v>0</v>
      </c>
      <c r="O1149" s="16" t="s">
        <v>247</v>
      </c>
      <c r="P1149" s="16" t="s">
        <v>247</v>
      </c>
    </row>
    <row r="1150" spans="3:16" s="1" customFormat="1">
      <c r="C1150" s="129"/>
      <c r="D1150" s="114"/>
      <c r="E1150" s="115"/>
      <c r="F1150" s="129"/>
      <c r="G1150" s="129"/>
      <c r="H1150" s="73" t="s">
        <v>252</v>
      </c>
      <c r="I1150" s="16">
        <v>0</v>
      </c>
      <c r="J1150" s="16" t="s">
        <v>247</v>
      </c>
      <c r="K1150" s="16" t="s">
        <v>247</v>
      </c>
      <c r="L1150" s="16">
        <v>0</v>
      </c>
      <c r="M1150" s="16">
        <v>0</v>
      </c>
      <c r="N1150" s="16">
        <v>0</v>
      </c>
      <c r="O1150" s="16" t="s">
        <v>247</v>
      </c>
      <c r="P1150" s="16" t="s">
        <v>247</v>
      </c>
    </row>
    <row r="1151" spans="3:16" s="1" customFormat="1">
      <c r="C1151" s="129" t="s">
        <v>208</v>
      </c>
      <c r="D1151" s="114" t="s">
        <v>755</v>
      </c>
      <c r="E1151" s="115"/>
      <c r="F1151" s="129">
        <v>2015</v>
      </c>
      <c r="G1151" s="129">
        <v>2017</v>
      </c>
      <c r="H1151" s="73" t="s">
        <v>112</v>
      </c>
      <c r="I1151" s="16">
        <f>I1152+I1154+I1156+I1157</f>
        <v>0</v>
      </c>
      <c r="J1151" s="16" t="s">
        <v>247</v>
      </c>
      <c r="K1151" s="16" t="s">
        <v>247</v>
      </c>
      <c r="L1151" s="16">
        <f>L1152+L1154+L1156+L1157</f>
        <v>0</v>
      </c>
      <c r="M1151" s="16">
        <f>M1152+M1154+M1156+M1157</f>
        <v>0</v>
      </c>
      <c r="N1151" s="16">
        <v>0</v>
      </c>
      <c r="O1151" s="16" t="s">
        <v>247</v>
      </c>
      <c r="P1151" s="16" t="s">
        <v>247</v>
      </c>
    </row>
    <row r="1152" spans="3:16" s="1" customFormat="1">
      <c r="C1152" s="129"/>
      <c r="D1152" s="114"/>
      <c r="E1152" s="115"/>
      <c r="F1152" s="129"/>
      <c r="G1152" s="129"/>
      <c r="H1152" s="73" t="s">
        <v>113</v>
      </c>
      <c r="I1152" s="16">
        <f>I1159</f>
        <v>0</v>
      </c>
      <c r="J1152" s="16">
        <f t="shared" ref="J1152:M1152" si="324">J1159</f>
        <v>10000</v>
      </c>
      <c r="K1152" s="16">
        <f t="shared" si="324"/>
        <v>10000</v>
      </c>
      <c r="L1152" s="16">
        <f t="shared" si="324"/>
        <v>0</v>
      </c>
      <c r="M1152" s="16">
        <f t="shared" si="324"/>
        <v>0</v>
      </c>
      <c r="N1152" s="16">
        <v>0</v>
      </c>
      <c r="O1152" s="16">
        <v>0</v>
      </c>
      <c r="P1152" s="16">
        <v>0</v>
      </c>
    </row>
    <row r="1153" spans="3:16" s="1" customFormat="1" ht="30">
      <c r="C1153" s="129"/>
      <c r="D1153" s="114"/>
      <c r="E1153" s="115"/>
      <c r="F1153" s="129"/>
      <c r="G1153" s="129"/>
      <c r="H1153" s="73" t="s">
        <v>22</v>
      </c>
      <c r="I1153" s="16">
        <f t="shared" ref="I1153:M1157" si="325">I1160</f>
        <v>0</v>
      </c>
      <c r="J1153" s="16">
        <f t="shared" si="325"/>
        <v>0</v>
      </c>
      <c r="K1153" s="16">
        <f t="shared" si="325"/>
        <v>0</v>
      </c>
      <c r="L1153" s="16">
        <f t="shared" si="325"/>
        <v>0</v>
      </c>
      <c r="M1153" s="16">
        <f t="shared" si="325"/>
        <v>0</v>
      </c>
      <c r="N1153" s="16">
        <v>0</v>
      </c>
      <c r="O1153" s="16">
        <v>0</v>
      </c>
      <c r="P1153" s="16">
        <v>0</v>
      </c>
    </row>
    <row r="1154" spans="3:16" s="1" customFormat="1">
      <c r="C1154" s="129"/>
      <c r="D1154" s="114"/>
      <c r="E1154" s="115"/>
      <c r="F1154" s="129"/>
      <c r="G1154" s="129"/>
      <c r="H1154" s="73" t="s">
        <v>249</v>
      </c>
      <c r="I1154" s="16">
        <f t="shared" si="325"/>
        <v>0</v>
      </c>
      <c r="J1154" s="16">
        <f t="shared" si="325"/>
        <v>0</v>
      </c>
      <c r="K1154" s="16">
        <f t="shared" si="325"/>
        <v>0</v>
      </c>
      <c r="L1154" s="16">
        <f t="shared" si="325"/>
        <v>0</v>
      </c>
      <c r="M1154" s="16">
        <f t="shared" si="325"/>
        <v>0</v>
      </c>
      <c r="N1154" s="16">
        <v>0</v>
      </c>
      <c r="O1154" s="16">
        <v>0</v>
      </c>
      <c r="P1154" s="16">
        <v>0</v>
      </c>
    </row>
    <row r="1155" spans="3:16" s="1" customFormat="1" ht="30">
      <c r="C1155" s="129"/>
      <c r="D1155" s="114"/>
      <c r="E1155" s="115"/>
      <c r="F1155" s="129"/>
      <c r="G1155" s="129"/>
      <c r="H1155" s="73" t="s">
        <v>23</v>
      </c>
      <c r="I1155" s="16">
        <f t="shared" si="325"/>
        <v>0</v>
      </c>
      <c r="J1155" s="16">
        <f t="shared" si="325"/>
        <v>0</v>
      </c>
      <c r="K1155" s="16">
        <f t="shared" si="325"/>
        <v>0</v>
      </c>
      <c r="L1155" s="16">
        <f t="shared" si="325"/>
        <v>0</v>
      </c>
      <c r="M1155" s="16">
        <f t="shared" si="325"/>
        <v>0</v>
      </c>
      <c r="N1155" s="16">
        <v>0</v>
      </c>
      <c r="O1155" s="16">
        <v>0</v>
      </c>
      <c r="P1155" s="16">
        <v>0</v>
      </c>
    </row>
    <row r="1156" spans="3:16" s="1" customFormat="1">
      <c r="C1156" s="129"/>
      <c r="D1156" s="114"/>
      <c r="E1156" s="115"/>
      <c r="F1156" s="129"/>
      <c r="G1156" s="129"/>
      <c r="H1156" s="73" t="s">
        <v>250</v>
      </c>
      <c r="I1156" s="16">
        <f t="shared" si="325"/>
        <v>0</v>
      </c>
      <c r="J1156" s="16" t="s">
        <v>247</v>
      </c>
      <c r="K1156" s="16" t="s">
        <v>247</v>
      </c>
      <c r="L1156" s="16">
        <v>0</v>
      </c>
      <c r="M1156" s="16">
        <v>0</v>
      </c>
      <c r="N1156" s="16">
        <v>0</v>
      </c>
      <c r="O1156" s="16" t="s">
        <v>247</v>
      </c>
      <c r="P1156" s="16" t="s">
        <v>247</v>
      </c>
    </row>
    <row r="1157" spans="3:16" s="1" customFormat="1">
      <c r="C1157" s="129"/>
      <c r="D1157" s="114"/>
      <c r="E1157" s="115"/>
      <c r="F1157" s="129"/>
      <c r="G1157" s="129"/>
      <c r="H1157" s="73" t="s">
        <v>252</v>
      </c>
      <c r="I1157" s="16">
        <f t="shared" si="325"/>
        <v>0</v>
      </c>
      <c r="J1157" s="16" t="s">
        <v>247</v>
      </c>
      <c r="K1157" s="16" t="s">
        <v>247</v>
      </c>
      <c r="L1157" s="16">
        <v>0</v>
      </c>
      <c r="M1157" s="16">
        <v>0</v>
      </c>
      <c r="N1157" s="16">
        <v>0</v>
      </c>
      <c r="O1157" s="16" t="s">
        <v>247</v>
      </c>
      <c r="P1157" s="16" t="s">
        <v>247</v>
      </c>
    </row>
    <row r="1158" spans="3:16" s="1" customFormat="1">
      <c r="C1158" s="129" t="s">
        <v>209</v>
      </c>
      <c r="D1158" s="114" t="s">
        <v>17</v>
      </c>
      <c r="E1158" s="115" t="s">
        <v>19</v>
      </c>
      <c r="F1158" s="129">
        <v>2015</v>
      </c>
      <c r="G1158" s="129">
        <v>2017</v>
      </c>
      <c r="H1158" s="73" t="s">
        <v>112</v>
      </c>
      <c r="I1158" s="16">
        <f>I1159</f>
        <v>0</v>
      </c>
      <c r="J1158" s="16" t="s">
        <v>247</v>
      </c>
      <c r="K1158" s="16" t="s">
        <v>247</v>
      </c>
      <c r="L1158" s="16">
        <f>L1159</f>
        <v>0</v>
      </c>
      <c r="M1158" s="16">
        <f>M1159</f>
        <v>0</v>
      </c>
      <c r="N1158" s="16">
        <v>0</v>
      </c>
      <c r="O1158" s="16" t="s">
        <v>247</v>
      </c>
      <c r="P1158" s="16" t="s">
        <v>247</v>
      </c>
    </row>
    <row r="1159" spans="3:16" s="1" customFormat="1">
      <c r="C1159" s="129"/>
      <c r="D1159" s="114"/>
      <c r="E1159" s="115"/>
      <c r="F1159" s="129"/>
      <c r="G1159" s="129"/>
      <c r="H1159" s="73" t="s">
        <v>113</v>
      </c>
      <c r="I1159" s="16">
        <v>0</v>
      </c>
      <c r="J1159" s="16">
        <v>10000</v>
      </c>
      <c r="K1159" s="16">
        <v>10000</v>
      </c>
      <c r="L1159" s="16"/>
      <c r="M1159" s="16"/>
      <c r="N1159" s="16">
        <v>0</v>
      </c>
      <c r="O1159" s="16">
        <f>L1159/J1159*100</f>
        <v>0</v>
      </c>
      <c r="P1159" s="16">
        <f>L1159/K1159*100</f>
        <v>0</v>
      </c>
    </row>
    <row r="1160" spans="3:16" s="1" customFormat="1" ht="30">
      <c r="C1160" s="129"/>
      <c r="D1160" s="114"/>
      <c r="E1160" s="115"/>
      <c r="F1160" s="129"/>
      <c r="G1160" s="129"/>
      <c r="H1160" s="73" t="s">
        <v>22</v>
      </c>
      <c r="I1160" s="16">
        <v>0</v>
      </c>
      <c r="J1160" s="16">
        <v>0</v>
      </c>
      <c r="K1160" s="16">
        <v>0</v>
      </c>
      <c r="L1160" s="16">
        <v>0</v>
      </c>
      <c r="M1160" s="16">
        <v>0</v>
      </c>
      <c r="N1160" s="16">
        <v>0</v>
      </c>
      <c r="O1160" s="16">
        <v>0</v>
      </c>
      <c r="P1160" s="16">
        <v>0</v>
      </c>
    </row>
    <row r="1161" spans="3:16" s="1" customFormat="1">
      <c r="C1161" s="129"/>
      <c r="D1161" s="114"/>
      <c r="E1161" s="115"/>
      <c r="F1161" s="129"/>
      <c r="G1161" s="129"/>
      <c r="H1161" s="73" t="s">
        <v>249</v>
      </c>
      <c r="I1161" s="16">
        <v>0</v>
      </c>
      <c r="J1161" s="16">
        <v>0</v>
      </c>
      <c r="K1161" s="16">
        <v>0</v>
      </c>
      <c r="L1161" s="16">
        <v>0</v>
      </c>
      <c r="M1161" s="16">
        <v>0</v>
      </c>
      <c r="N1161" s="16">
        <v>0</v>
      </c>
      <c r="O1161" s="16">
        <v>0</v>
      </c>
      <c r="P1161" s="16">
        <v>0</v>
      </c>
    </row>
    <row r="1162" spans="3:16" s="1" customFormat="1" ht="30">
      <c r="C1162" s="129"/>
      <c r="D1162" s="114"/>
      <c r="E1162" s="115"/>
      <c r="F1162" s="129"/>
      <c r="G1162" s="129"/>
      <c r="H1162" s="73" t="s">
        <v>23</v>
      </c>
      <c r="I1162" s="16">
        <v>0</v>
      </c>
      <c r="J1162" s="16">
        <v>0</v>
      </c>
      <c r="K1162" s="16">
        <v>0</v>
      </c>
      <c r="L1162" s="16">
        <v>0</v>
      </c>
      <c r="M1162" s="16">
        <v>0</v>
      </c>
      <c r="N1162" s="16">
        <v>0</v>
      </c>
      <c r="O1162" s="16">
        <v>0</v>
      </c>
      <c r="P1162" s="16">
        <v>0</v>
      </c>
    </row>
    <row r="1163" spans="3:16" s="1" customFormat="1">
      <c r="C1163" s="129"/>
      <c r="D1163" s="114"/>
      <c r="E1163" s="115"/>
      <c r="F1163" s="129"/>
      <c r="G1163" s="129"/>
      <c r="H1163" s="73" t="s">
        <v>250</v>
      </c>
      <c r="I1163" s="16">
        <v>0</v>
      </c>
      <c r="J1163" s="16" t="s">
        <v>247</v>
      </c>
      <c r="K1163" s="16" t="s">
        <v>247</v>
      </c>
      <c r="L1163" s="16">
        <v>0</v>
      </c>
      <c r="M1163" s="16">
        <v>0</v>
      </c>
      <c r="N1163" s="16">
        <v>0</v>
      </c>
      <c r="O1163" s="16" t="s">
        <v>247</v>
      </c>
      <c r="P1163" s="16" t="s">
        <v>247</v>
      </c>
    </row>
    <row r="1164" spans="3:16" s="1" customFormat="1">
      <c r="C1164" s="129"/>
      <c r="D1164" s="114"/>
      <c r="E1164" s="115"/>
      <c r="F1164" s="129"/>
      <c r="G1164" s="129"/>
      <c r="H1164" s="73" t="s">
        <v>252</v>
      </c>
      <c r="I1164" s="16">
        <v>0</v>
      </c>
      <c r="J1164" s="16" t="s">
        <v>247</v>
      </c>
      <c r="K1164" s="16" t="s">
        <v>247</v>
      </c>
      <c r="L1164" s="16">
        <v>0</v>
      </c>
      <c r="M1164" s="16">
        <v>0</v>
      </c>
      <c r="N1164" s="16">
        <v>0</v>
      </c>
      <c r="O1164" s="16" t="s">
        <v>247</v>
      </c>
      <c r="P1164" s="16" t="s">
        <v>247</v>
      </c>
    </row>
    <row r="1165" spans="3:16" s="1" customFormat="1" hidden="1">
      <c r="C1165" s="129" t="s">
        <v>210</v>
      </c>
      <c r="D1165" s="114"/>
      <c r="E1165" s="115"/>
      <c r="F1165" s="129">
        <v>2015</v>
      </c>
      <c r="G1165" s="129">
        <v>2017</v>
      </c>
      <c r="H1165" s="73" t="s">
        <v>112</v>
      </c>
      <c r="I1165" s="16">
        <f>I1166+I1168+I1170+I1171</f>
        <v>0</v>
      </c>
      <c r="J1165" s="16" t="s">
        <v>247</v>
      </c>
      <c r="K1165" s="16" t="s">
        <v>247</v>
      </c>
      <c r="L1165" s="16">
        <f>L1166+L1168+L1170+L1171</f>
        <v>0</v>
      </c>
      <c r="M1165" s="16">
        <f>M1166+M1168+M1170+M1171</f>
        <v>0</v>
      </c>
      <c r="N1165" s="16">
        <v>0</v>
      </c>
      <c r="O1165" s="16" t="s">
        <v>247</v>
      </c>
      <c r="P1165" s="16" t="s">
        <v>247</v>
      </c>
    </row>
    <row r="1166" spans="3:16" s="1" customFormat="1" hidden="1">
      <c r="C1166" s="129"/>
      <c r="D1166" s="114"/>
      <c r="E1166" s="115"/>
      <c r="F1166" s="129"/>
      <c r="G1166" s="129"/>
      <c r="H1166" s="73" t="s">
        <v>113</v>
      </c>
      <c r="I1166" s="16">
        <v>0</v>
      </c>
      <c r="J1166" s="16">
        <v>0</v>
      </c>
      <c r="K1166" s="16">
        <v>0</v>
      </c>
      <c r="L1166" s="16">
        <v>0</v>
      </c>
      <c r="M1166" s="16">
        <v>0</v>
      </c>
      <c r="N1166" s="16">
        <v>0</v>
      </c>
      <c r="O1166" s="16">
        <v>0</v>
      </c>
      <c r="P1166" s="16">
        <v>0</v>
      </c>
    </row>
    <row r="1167" spans="3:16" s="1" customFormat="1" ht="30" hidden="1">
      <c r="C1167" s="129"/>
      <c r="D1167" s="114"/>
      <c r="E1167" s="115"/>
      <c r="F1167" s="129"/>
      <c r="G1167" s="129"/>
      <c r="H1167" s="73" t="s">
        <v>22</v>
      </c>
      <c r="I1167" s="16">
        <v>0</v>
      </c>
      <c r="J1167" s="16">
        <v>0</v>
      </c>
      <c r="K1167" s="16">
        <v>0</v>
      </c>
      <c r="L1167" s="16">
        <v>0</v>
      </c>
      <c r="M1167" s="16">
        <v>0</v>
      </c>
      <c r="N1167" s="16">
        <v>0</v>
      </c>
      <c r="O1167" s="16">
        <v>0</v>
      </c>
      <c r="P1167" s="16">
        <v>0</v>
      </c>
    </row>
    <row r="1168" spans="3:16" s="1" customFormat="1" hidden="1">
      <c r="C1168" s="129"/>
      <c r="D1168" s="114"/>
      <c r="E1168" s="115"/>
      <c r="F1168" s="129"/>
      <c r="G1168" s="129"/>
      <c r="H1168" s="73" t="s">
        <v>249</v>
      </c>
      <c r="I1168" s="16">
        <v>0</v>
      </c>
      <c r="J1168" s="16">
        <v>0</v>
      </c>
      <c r="K1168" s="16">
        <v>0</v>
      </c>
      <c r="L1168" s="16">
        <v>0</v>
      </c>
      <c r="M1168" s="16">
        <v>0</v>
      </c>
      <c r="N1168" s="16">
        <v>0</v>
      </c>
      <c r="O1168" s="16">
        <v>0</v>
      </c>
      <c r="P1168" s="16">
        <v>0</v>
      </c>
    </row>
    <row r="1169" spans="3:16" s="1" customFormat="1" ht="30" hidden="1">
      <c r="C1169" s="129"/>
      <c r="D1169" s="114"/>
      <c r="E1169" s="115"/>
      <c r="F1169" s="129"/>
      <c r="G1169" s="129"/>
      <c r="H1169" s="73" t="s">
        <v>23</v>
      </c>
      <c r="I1169" s="16">
        <v>0</v>
      </c>
      <c r="J1169" s="16">
        <v>0</v>
      </c>
      <c r="K1169" s="16">
        <v>0</v>
      </c>
      <c r="L1169" s="16">
        <v>0</v>
      </c>
      <c r="M1169" s="16">
        <v>0</v>
      </c>
      <c r="N1169" s="16">
        <v>0</v>
      </c>
      <c r="O1169" s="16">
        <v>0</v>
      </c>
      <c r="P1169" s="16">
        <v>0</v>
      </c>
    </row>
    <row r="1170" spans="3:16" s="1" customFormat="1" hidden="1">
      <c r="C1170" s="129"/>
      <c r="D1170" s="114"/>
      <c r="E1170" s="115"/>
      <c r="F1170" s="129"/>
      <c r="G1170" s="129"/>
      <c r="H1170" s="73" t="s">
        <v>250</v>
      </c>
      <c r="I1170" s="16">
        <v>0</v>
      </c>
      <c r="J1170" s="16" t="s">
        <v>247</v>
      </c>
      <c r="K1170" s="16" t="s">
        <v>247</v>
      </c>
      <c r="L1170" s="16">
        <v>0</v>
      </c>
      <c r="M1170" s="16">
        <v>0</v>
      </c>
      <c r="N1170" s="16" t="e">
        <f t="shared" si="320"/>
        <v>#DIV/0!</v>
      </c>
      <c r="O1170" s="16" t="s">
        <v>247</v>
      </c>
      <c r="P1170" s="16" t="s">
        <v>247</v>
      </c>
    </row>
    <row r="1171" spans="3:16" s="1" customFormat="1" hidden="1">
      <c r="C1171" s="129"/>
      <c r="D1171" s="114"/>
      <c r="E1171" s="115"/>
      <c r="F1171" s="129"/>
      <c r="G1171" s="129"/>
      <c r="H1171" s="73" t="s">
        <v>252</v>
      </c>
      <c r="I1171" s="16">
        <v>0</v>
      </c>
      <c r="J1171" s="16" t="s">
        <v>247</v>
      </c>
      <c r="K1171" s="16" t="s">
        <v>247</v>
      </c>
      <c r="L1171" s="16">
        <v>0</v>
      </c>
      <c r="M1171" s="16">
        <v>0</v>
      </c>
      <c r="N1171" s="16" t="e">
        <f t="shared" si="320"/>
        <v>#DIV/0!</v>
      </c>
      <c r="O1171" s="16" t="s">
        <v>247</v>
      </c>
      <c r="P1171" s="16" t="s">
        <v>247</v>
      </c>
    </row>
    <row r="1172" spans="3:16" s="1" customFormat="1" hidden="1">
      <c r="C1172" s="129">
        <v>8</v>
      </c>
      <c r="D1172" s="114" t="s">
        <v>18</v>
      </c>
      <c r="E1172" s="115" t="s">
        <v>19</v>
      </c>
      <c r="F1172" s="129">
        <v>2015</v>
      </c>
      <c r="G1172" s="129">
        <v>2017</v>
      </c>
      <c r="H1172" s="73" t="s">
        <v>112</v>
      </c>
      <c r="I1172" s="8">
        <f>I1173</f>
        <v>0</v>
      </c>
      <c r="J1172" s="16" t="s">
        <v>247</v>
      </c>
      <c r="K1172" s="16" t="s">
        <v>247</v>
      </c>
      <c r="L1172" s="8">
        <f>L1173</f>
        <v>0</v>
      </c>
      <c r="M1172" s="8">
        <f>M1173</f>
        <v>0</v>
      </c>
      <c r="N1172" s="16" t="e">
        <f t="shared" si="320"/>
        <v>#DIV/0!</v>
      </c>
      <c r="O1172" s="16" t="s">
        <v>247</v>
      </c>
      <c r="P1172" s="7"/>
    </row>
    <row r="1173" spans="3:16" s="1" customFormat="1" hidden="1">
      <c r="C1173" s="129"/>
      <c r="D1173" s="114"/>
      <c r="E1173" s="115"/>
      <c r="F1173" s="129"/>
      <c r="G1173" s="129"/>
      <c r="H1173" s="73" t="s">
        <v>113</v>
      </c>
      <c r="I1173" s="8">
        <v>0</v>
      </c>
      <c r="J1173" s="8">
        <v>0</v>
      </c>
      <c r="K1173" s="8">
        <v>0</v>
      </c>
      <c r="L1173" s="8"/>
      <c r="M1173" s="8"/>
      <c r="N1173" s="16" t="e">
        <f t="shared" ref="N1173:N1178" si="326">L1173/I1173*100</f>
        <v>#DIV/0!</v>
      </c>
      <c r="O1173" s="10" t="e">
        <f>L1173/J1173*100</f>
        <v>#DIV/0!</v>
      </c>
      <c r="P1173" s="7"/>
    </row>
    <row r="1174" spans="3:16" s="1" customFormat="1" ht="30" hidden="1">
      <c r="C1174" s="129"/>
      <c r="D1174" s="114"/>
      <c r="E1174" s="115"/>
      <c r="F1174" s="129"/>
      <c r="G1174" s="129"/>
      <c r="H1174" s="73" t="s">
        <v>22</v>
      </c>
      <c r="I1174" s="8">
        <v>0</v>
      </c>
      <c r="J1174" s="8">
        <v>0</v>
      </c>
      <c r="K1174" s="8">
        <v>0</v>
      </c>
      <c r="L1174" s="8">
        <v>0</v>
      </c>
      <c r="M1174" s="8">
        <v>0</v>
      </c>
      <c r="N1174" s="16" t="e">
        <f t="shared" si="326"/>
        <v>#DIV/0!</v>
      </c>
      <c r="O1174" s="8">
        <v>0</v>
      </c>
      <c r="P1174" s="7"/>
    </row>
    <row r="1175" spans="3:16" s="1" customFormat="1" hidden="1">
      <c r="C1175" s="129"/>
      <c r="D1175" s="114"/>
      <c r="E1175" s="115"/>
      <c r="F1175" s="129"/>
      <c r="G1175" s="129"/>
      <c r="H1175" s="73" t="s">
        <v>249</v>
      </c>
      <c r="I1175" s="8">
        <v>0</v>
      </c>
      <c r="J1175" s="8">
        <v>0</v>
      </c>
      <c r="K1175" s="8">
        <v>0</v>
      </c>
      <c r="L1175" s="8">
        <v>0</v>
      </c>
      <c r="M1175" s="8">
        <v>0</v>
      </c>
      <c r="N1175" s="16" t="e">
        <f t="shared" si="326"/>
        <v>#DIV/0!</v>
      </c>
      <c r="O1175" s="8">
        <v>0</v>
      </c>
      <c r="P1175" s="7"/>
    </row>
    <row r="1176" spans="3:16" s="1" customFormat="1" ht="30" hidden="1">
      <c r="C1176" s="129"/>
      <c r="D1176" s="114"/>
      <c r="E1176" s="115"/>
      <c r="F1176" s="129"/>
      <c r="G1176" s="129"/>
      <c r="H1176" s="73" t="s">
        <v>23</v>
      </c>
      <c r="I1176" s="8">
        <v>0</v>
      </c>
      <c r="J1176" s="8">
        <v>0</v>
      </c>
      <c r="K1176" s="8">
        <v>0</v>
      </c>
      <c r="L1176" s="8">
        <v>0</v>
      </c>
      <c r="M1176" s="8">
        <v>0</v>
      </c>
      <c r="N1176" s="16" t="e">
        <f t="shared" si="326"/>
        <v>#DIV/0!</v>
      </c>
      <c r="O1176" s="8">
        <v>0</v>
      </c>
      <c r="P1176" s="7"/>
    </row>
    <row r="1177" spans="3:16" s="1" customFormat="1" hidden="1">
      <c r="C1177" s="129"/>
      <c r="D1177" s="114"/>
      <c r="E1177" s="115"/>
      <c r="F1177" s="129"/>
      <c r="G1177" s="129"/>
      <c r="H1177" s="73" t="s">
        <v>250</v>
      </c>
      <c r="I1177" s="8">
        <v>0</v>
      </c>
      <c r="J1177" s="16" t="s">
        <v>247</v>
      </c>
      <c r="K1177" s="16" t="s">
        <v>247</v>
      </c>
      <c r="L1177" s="8">
        <v>0</v>
      </c>
      <c r="M1177" s="8">
        <v>0</v>
      </c>
      <c r="N1177" s="16" t="e">
        <f t="shared" si="326"/>
        <v>#DIV/0!</v>
      </c>
      <c r="O1177" s="16" t="s">
        <v>247</v>
      </c>
      <c r="P1177" s="7"/>
    </row>
    <row r="1178" spans="3:16" s="1" customFormat="1" hidden="1">
      <c r="C1178" s="129"/>
      <c r="D1178" s="114"/>
      <c r="E1178" s="115"/>
      <c r="F1178" s="129"/>
      <c r="G1178" s="129"/>
      <c r="H1178" s="73" t="s">
        <v>252</v>
      </c>
      <c r="I1178" s="8">
        <v>0</v>
      </c>
      <c r="J1178" s="16" t="s">
        <v>247</v>
      </c>
      <c r="K1178" s="16" t="s">
        <v>247</v>
      </c>
      <c r="L1178" s="8">
        <v>0</v>
      </c>
      <c r="M1178" s="8">
        <v>0</v>
      </c>
      <c r="N1178" s="16" t="e">
        <f t="shared" si="326"/>
        <v>#DIV/0!</v>
      </c>
      <c r="O1178" s="16" t="s">
        <v>247</v>
      </c>
      <c r="P1178" s="7"/>
    </row>
    <row r="1179" spans="3:16" s="1" customFormat="1" ht="15" customHeight="1">
      <c r="C1179" s="129" t="s">
        <v>211</v>
      </c>
      <c r="D1179" s="150" t="s">
        <v>167</v>
      </c>
      <c r="E1179" s="141" t="s">
        <v>180</v>
      </c>
      <c r="F1179" s="141">
        <v>2015</v>
      </c>
      <c r="G1179" s="141">
        <v>2017</v>
      </c>
      <c r="H1179" s="71" t="s">
        <v>112</v>
      </c>
      <c r="I1179" s="3">
        <f>I1180+I1182+I1184+I1185</f>
        <v>64307.4</v>
      </c>
      <c r="J1179" s="3">
        <f>J1180+J1182</f>
        <v>68432.399999999994</v>
      </c>
      <c r="K1179" s="3">
        <f t="shared" ref="K1179" si="327">K1180+K1182</f>
        <v>68432.399999999994</v>
      </c>
      <c r="L1179" s="3">
        <f t="shared" ref="L1179" si="328">L1180+L1182</f>
        <v>48813.3</v>
      </c>
      <c r="M1179" s="3">
        <f t="shared" ref="M1179" si="329">M1180+M1182+M1184+M1185</f>
        <v>55185.3</v>
      </c>
      <c r="N1179" s="17">
        <f>M1179/I1179*100</f>
        <v>85.814851789996183</v>
      </c>
      <c r="O1179" s="17">
        <f>L1179/J1179*100</f>
        <v>71.330685464779847</v>
      </c>
      <c r="P1179" s="17">
        <f>L1179/K1179*100</f>
        <v>71.330685464779847</v>
      </c>
    </row>
    <row r="1180" spans="3:16" s="1" customFormat="1">
      <c r="C1180" s="129"/>
      <c r="D1180" s="150"/>
      <c r="E1180" s="141"/>
      <c r="F1180" s="141"/>
      <c r="G1180" s="141"/>
      <c r="H1180" s="71" t="s">
        <v>113</v>
      </c>
      <c r="I1180" s="3">
        <f t="shared" ref="I1180:M1183" si="330">I1187</f>
        <v>53658.400000000001</v>
      </c>
      <c r="J1180" s="3">
        <f t="shared" si="330"/>
        <v>68432.399999999994</v>
      </c>
      <c r="K1180" s="3">
        <f t="shared" si="330"/>
        <v>68432.399999999994</v>
      </c>
      <c r="L1180" s="3">
        <f t="shared" si="330"/>
        <v>48813.3</v>
      </c>
      <c r="M1180" s="3">
        <f t="shared" si="330"/>
        <v>48813.3</v>
      </c>
      <c r="N1180" s="17">
        <f>M1180/I1180*100</f>
        <v>90.970472470293558</v>
      </c>
      <c r="O1180" s="16">
        <f>L1180/J1180*100</f>
        <v>71.330685464779847</v>
      </c>
      <c r="P1180" s="17">
        <f>L1180/K1180*100</f>
        <v>71.330685464779847</v>
      </c>
    </row>
    <row r="1181" spans="3:16" s="1" customFormat="1" ht="28.5">
      <c r="C1181" s="129"/>
      <c r="D1181" s="150"/>
      <c r="E1181" s="141"/>
      <c r="F1181" s="141"/>
      <c r="G1181" s="141"/>
      <c r="H1181" s="71" t="s">
        <v>22</v>
      </c>
      <c r="I1181" s="3">
        <f t="shared" si="330"/>
        <v>0</v>
      </c>
      <c r="J1181" s="3">
        <f t="shared" si="330"/>
        <v>0</v>
      </c>
      <c r="K1181" s="3">
        <f t="shared" si="330"/>
        <v>0</v>
      </c>
      <c r="L1181" s="3">
        <f t="shared" si="330"/>
        <v>0</v>
      </c>
      <c r="M1181" s="3">
        <f t="shared" si="330"/>
        <v>0</v>
      </c>
      <c r="N1181" s="3">
        <v>0</v>
      </c>
      <c r="O1181" s="3">
        <v>0</v>
      </c>
      <c r="P1181" s="17">
        <v>0</v>
      </c>
    </row>
    <row r="1182" spans="3:16" s="1" customFormat="1">
      <c r="C1182" s="129"/>
      <c r="D1182" s="150"/>
      <c r="E1182" s="141"/>
      <c r="F1182" s="141"/>
      <c r="G1182" s="141"/>
      <c r="H1182" s="71" t="s">
        <v>249</v>
      </c>
      <c r="I1182" s="3">
        <f t="shared" si="330"/>
        <v>0</v>
      </c>
      <c r="J1182" s="3">
        <f t="shared" si="330"/>
        <v>0</v>
      </c>
      <c r="K1182" s="3">
        <f t="shared" si="330"/>
        <v>0</v>
      </c>
      <c r="L1182" s="3">
        <f t="shared" si="330"/>
        <v>0</v>
      </c>
      <c r="M1182" s="3">
        <f t="shared" si="330"/>
        <v>0</v>
      </c>
      <c r="N1182" s="3">
        <v>0</v>
      </c>
      <c r="O1182" s="3">
        <v>0</v>
      </c>
      <c r="P1182" s="17">
        <v>0</v>
      </c>
    </row>
    <row r="1183" spans="3:16" s="1" customFormat="1" ht="42.75">
      <c r="C1183" s="129"/>
      <c r="D1183" s="150"/>
      <c r="E1183" s="141"/>
      <c r="F1183" s="141"/>
      <c r="G1183" s="141"/>
      <c r="H1183" s="71" t="s">
        <v>23</v>
      </c>
      <c r="I1183" s="3">
        <f t="shared" si="330"/>
        <v>0</v>
      </c>
      <c r="J1183" s="3">
        <f t="shared" si="330"/>
        <v>0</v>
      </c>
      <c r="K1183" s="3">
        <f t="shared" si="330"/>
        <v>0</v>
      </c>
      <c r="L1183" s="3">
        <f t="shared" si="330"/>
        <v>0</v>
      </c>
      <c r="M1183" s="3">
        <f t="shared" si="330"/>
        <v>0</v>
      </c>
      <c r="N1183" s="3">
        <v>0</v>
      </c>
      <c r="O1183" s="3">
        <v>0</v>
      </c>
      <c r="P1183" s="17">
        <v>0</v>
      </c>
    </row>
    <row r="1184" spans="3:16" s="1" customFormat="1">
      <c r="C1184" s="129"/>
      <c r="D1184" s="150"/>
      <c r="E1184" s="141"/>
      <c r="F1184" s="141"/>
      <c r="G1184" s="141"/>
      <c r="H1184" s="71" t="s">
        <v>250</v>
      </c>
      <c r="I1184" s="3">
        <f>I1191</f>
        <v>10649</v>
      </c>
      <c r="J1184" s="3" t="s">
        <v>247</v>
      </c>
      <c r="K1184" s="3" t="s">
        <v>247</v>
      </c>
      <c r="L1184" s="3" t="s">
        <v>247</v>
      </c>
      <c r="M1184" s="3">
        <f>M1191</f>
        <v>6372</v>
      </c>
      <c r="N1184" s="17">
        <f t="shared" ref="N1184" si="331">M1184/I1184*100</f>
        <v>59.836604375997752</v>
      </c>
      <c r="O1184" s="17" t="s">
        <v>247</v>
      </c>
      <c r="P1184" s="17" t="s">
        <v>247</v>
      </c>
    </row>
    <row r="1185" spans="3:16" s="1" customFormat="1">
      <c r="C1185" s="129"/>
      <c r="D1185" s="150"/>
      <c r="E1185" s="141"/>
      <c r="F1185" s="141"/>
      <c r="G1185" s="141"/>
      <c r="H1185" s="71" t="s">
        <v>252</v>
      </c>
      <c r="I1185" s="3">
        <f>I1192</f>
        <v>0</v>
      </c>
      <c r="J1185" s="3" t="s">
        <v>247</v>
      </c>
      <c r="K1185" s="3" t="s">
        <v>247</v>
      </c>
      <c r="L1185" s="3" t="s">
        <v>247</v>
      </c>
      <c r="M1185" s="3">
        <f>M1192</f>
        <v>0</v>
      </c>
      <c r="N1185" s="17">
        <v>0</v>
      </c>
      <c r="O1185" s="17" t="s">
        <v>247</v>
      </c>
      <c r="P1185" s="17" t="s">
        <v>247</v>
      </c>
    </row>
    <row r="1186" spans="3:16" s="1" customFormat="1">
      <c r="C1186" s="129" t="s">
        <v>212</v>
      </c>
      <c r="D1186" s="86" t="s">
        <v>163</v>
      </c>
      <c r="E1186" s="92" t="s">
        <v>180</v>
      </c>
      <c r="F1186" s="129">
        <v>2015</v>
      </c>
      <c r="G1186" s="129">
        <v>2017</v>
      </c>
      <c r="H1186" s="73" t="s">
        <v>112</v>
      </c>
      <c r="I1186" s="31">
        <f>I1187+I1189+I1191+I1192</f>
        <v>64307.4</v>
      </c>
      <c r="J1186" s="31">
        <f>J1187+J1189</f>
        <v>68432.399999999994</v>
      </c>
      <c r="K1186" s="31">
        <f>K1187+K1189</f>
        <v>68432.399999999994</v>
      </c>
      <c r="L1186" s="31">
        <f>L1187+L1189</f>
        <v>48813.3</v>
      </c>
      <c r="M1186" s="31">
        <f t="shared" ref="M1186" si="332">M1187+M1189+M1191+M1192</f>
        <v>55185.3</v>
      </c>
      <c r="N1186" s="16">
        <f>M1186/I1186*100</f>
        <v>85.814851789996183</v>
      </c>
      <c r="O1186" s="16">
        <f>L1186/J1186*100</f>
        <v>71.330685464779847</v>
      </c>
      <c r="P1186" s="16">
        <f>L1186/K1186*100</f>
        <v>71.330685464779847</v>
      </c>
    </row>
    <row r="1187" spans="3:16" s="1" customFormat="1">
      <c r="C1187" s="129"/>
      <c r="D1187" s="86"/>
      <c r="E1187" s="92"/>
      <c r="F1187" s="129"/>
      <c r="G1187" s="129"/>
      <c r="H1187" s="73" t="s">
        <v>113</v>
      </c>
      <c r="I1187" s="16">
        <v>53658.400000000001</v>
      </c>
      <c r="J1187" s="16">
        <v>68432.399999999994</v>
      </c>
      <c r="K1187" s="32">
        <v>68432.399999999994</v>
      </c>
      <c r="L1187" s="32">
        <v>48813.3</v>
      </c>
      <c r="M1187" s="32">
        <v>48813.3</v>
      </c>
      <c r="N1187" s="16">
        <f>M1187/I1187*100</f>
        <v>90.970472470293558</v>
      </c>
      <c r="O1187" s="4">
        <f>L1187/J1187*100</f>
        <v>71.330685464779847</v>
      </c>
      <c r="P1187" s="16">
        <f>L1187/K1187*100</f>
        <v>71.330685464779847</v>
      </c>
    </row>
    <row r="1188" spans="3:16" s="1" customFormat="1" ht="30">
      <c r="C1188" s="129"/>
      <c r="D1188" s="86"/>
      <c r="E1188" s="92"/>
      <c r="F1188" s="129"/>
      <c r="G1188" s="129"/>
      <c r="H1188" s="73" t="s">
        <v>22</v>
      </c>
      <c r="I1188" s="16">
        <v>0</v>
      </c>
      <c r="J1188" s="16">
        <v>0</v>
      </c>
      <c r="K1188" s="16">
        <v>0</v>
      </c>
      <c r="L1188" s="16">
        <v>0</v>
      </c>
      <c r="M1188" s="16">
        <v>0</v>
      </c>
      <c r="N1188" s="16">
        <v>0</v>
      </c>
      <c r="O1188" s="16">
        <v>0</v>
      </c>
      <c r="P1188" s="16">
        <v>0</v>
      </c>
    </row>
    <row r="1189" spans="3:16" s="1" customFormat="1">
      <c r="C1189" s="129"/>
      <c r="D1189" s="86"/>
      <c r="E1189" s="92"/>
      <c r="F1189" s="129"/>
      <c r="G1189" s="129"/>
      <c r="H1189" s="73" t="s">
        <v>249</v>
      </c>
      <c r="I1189" s="16">
        <v>0</v>
      </c>
      <c r="J1189" s="16">
        <v>0</v>
      </c>
      <c r="K1189" s="16">
        <v>0</v>
      </c>
      <c r="L1189" s="16">
        <v>0</v>
      </c>
      <c r="M1189" s="16">
        <v>0</v>
      </c>
      <c r="N1189" s="16">
        <v>0</v>
      </c>
      <c r="O1189" s="16">
        <v>0</v>
      </c>
      <c r="P1189" s="16">
        <v>0</v>
      </c>
    </row>
    <row r="1190" spans="3:16" s="1" customFormat="1" ht="30">
      <c r="C1190" s="129"/>
      <c r="D1190" s="86"/>
      <c r="E1190" s="92"/>
      <c r="F1190" s="129"/>
      <c r="G1190" s="129"/>
      <c r="H1190" s="73" t="s">
        <v>23</v>
      </c>
      <c r="I1190" s="16">
        <v>0</v>
      </c>
      <c r="J1190" s="16">
        <v>0</v>
      </c>
      <c r="K1190" s="16">
        <v>0</v>
      </c>
      <c r="L1190" s="16">
        <v>0</v>
      </c>
      <c r="M1190" s="16">
        <v>0</v>
      </c>
      <c r="N1190" s="16">
        <v>0</v>
      </c>
      <c r="O1190" s="16">
        <v>0</v>
      </c>
      <c r="P1190" s="16">
        <v>0</v>
      </c>
    </row>
    <row r="1191" spans="3:16" s="1" customFormat="1">
      <c r="C1191" s="129"/>
      <c r="D1191" s="86"/>
      <c r="E1191" s="92"/>
      <c r="F1191" s="129"/>
      <c r="G1191" s="129"/>
      <c r="H1191" s="73" t="s">
        <v>250</v>
      </c>
      <c r="I1191" s="16">
        <v>10649</v>
      </c>
      <c r="J1191" s="16" t="s">
        <v>247</v>
      </c>
      <c r="K1191" s="16" t="s">
        <v>247</v>
      </c>
      <c r="L1191" s="16" t="s">
        <v>247</v>
      </c>
      <c r="M1191" s="32">
        <v>6372</v>
      </c>
      <c r="N1191" s="16">
        <f>M1191/I1191*100</f>
        <v>59.836604375997752</v>
      </c>
      <c r="O1191" s="16" t="s">
        <v>247</v>
      </c>
      <c r="P1191" s="16" t="s">
        <v>247</v>
      </c>
    </row>
    <row r="1192" spans="3:16" s="1" customFormat="1" ht="15.75" customHeight="1">
      <c r="C1192" s="129"/>
      <c r="D1192" s="86"/>
      <c r="E1192" s="92"/>
      <c r="F1192" s="129"/>
      <c r="G1192" s="129"/>
      <c r="H1192" s="73" t="s">
        <v>252</v>
      </c>
      <c r="I1192" s="16">
        <v>0</v>
      </c>
      <c r="J1192" s="16" t="s">
        <v>247</v>
      </c>
      <c r="K1192" s="16" t="s">
        <v>247</v>
      </c>
      <c r="L1192" s="16" t="s">
        <v>247</v>
      </c>
      <c r="M1192" s="16">
        <v>0</v>
      </c>
      <c r="N1192" s="16">
        <v>0</v>
      </c>
      <c r="O1192" s="16" t="s">
        <v>247</v>
      </c>
      <c r="P1192" s="16" t="s">
        <v>247</v>
      </c>
    </row>
    <row r="1193" spans="3:16" s="1" customFormat="1" ht="15" customHeight="1">
      <c r="C1193" s="96" t="s">
        <v>213</v>
      </c>
      <c r="D1193" s="150" t="s">
        <v>181</v>
      </c>
      <c r="E1193" s="151" t="s">
        <v>8</v>
      </c>
      <c r="F1193" s="151">
        <v>2015</v>
      </c>
      <c r="G1193" s="151">
        <v>2017</v>
      </c>
      <c r="H1193" s="71" t="s">
        <v>112</v>
      </c>
      <c r="I1193" s="3">
        <f>I1194+I1196+I1198+I1199</f>
        <v>5500</v>
      </c>
      <c r="J1193" s="3">
        <f>J1194+J1196</f>
        <v>5500</v>
      </c>
      <c r="K1193" s="3">
        <f t="shared" ref="K1193" si="333">K1194+K1196</f>
        <v>4913.5</v>
      </c>
      <c r="L1193" s="3">
        <f t="shared" ref="L1193" si="334">L1194+L1196</f>
        <v>1099.8999999999999</v>
      </c>
      <c r="M1193" s="3">
        <f t="shared" ref="M1193" si="335">M1194+M1196+M1198+M1199</f>
        <v>1099.8999999999999</v>
      </c>
      <c r="N1193" s="17">
        <f>M1193/I1193*100</f>
        <v>19.998181818181816</v>
      </c>
      <c r="O1193" s="17">
        <f>L1193/J1193*100</f>
        <v>19.998181818181816</v>
      </c>
      <c r="P1193" s="17">
        <f>L1193/K1193*100</f>
        <v>22.385265085987584</v>
      </c>
    </row>
    <row r="1194" spans="3:16" s="1" customFormat="1">
      <c r="C1194" s="97"/>
      <c r="D1194" s="150"/>
      <c r="E1194" s="152"/>
      <c r="F1194" s="152"/>
      <c r="G1194" s="152"/>
      <c r="H1194" s="71" t="s">
        <v>113</v>
      </c>
      <c r="I1194" s="3">
        <f>I1208+I1257+I1278</f>
        <v>5500</v>
      </c>
      <c r="J1194" s="3">
        <f t="shared" ref="J1194:K1194" si="336">J1208+J1257+J1278</f>
        <v>5500</v>
      </c>
      <c r="K1194" s="3">
        <f t="shared" si="336"/>
        <v>4913.5</v>
      </c>
      <c r="L1194" s="3">
        <f t="shared" ref="J1194:M1197" si="337">L1201+L1208+L1264+L1285</f>
        <v>1099.8999999999999</v>
      </c>
      <c r="M1194" s="3">
        <f t="shared" si="337"/>
        <v>1099.8999999999999</v>
      </c>
      <c r="N1194" s="17">
        <f>M1194/I1194*100</f>
        <v>19.998181818181816</v>
      </c>
      <c r="O1194" s="17">
        <f>L1194/J1194*100</f>
        <v>19.998181818181816</v>
      </c>
      <c r="P1194" s="17">
        <f>L1194/K1194*100</f>
        <v>22.385265085987584</v>
      </c>
    </row>
    <row r="1195" spans="3:16" s="1" customFormat="1" ht="28.5">
      <c r="C1195" s="97"/>
      <c r="D1195" s="150"/>
      <c r="E1195" s="152"/>
      <c r="F1195" s="152"/>
      <c r="G1195" s="152"/>
      <c r="H1195" s="71" t="s">
        <v>22</v>
      </c>
      <c r="I1195" s="3">
        <f>I1202+I1209+I1265+I1286</f>
        <v>0</v>
      </c>
      <c r="J1195" s="3">
        <f t="shared" si="337"/>
        <v>0</v>
      </c>
      <c r="K1195" s="3">
        <f t="shared" si="337"/>
        <v>0</v>
      </c>
      <c r="L1195" s="3">
        <f t="shared" si="337"/>
        <v>0</v>
      </c>
      <c r="M1195" s="3">
        <f t="shared" si="337"/>
        <v>0</v>
      </c>
      <c r="N1195" s="17">
        <v>0</v>
      </c>
      <c r="O1195" s="17">
        <v>0</v>
      </c>
      <c r="P1195" s="17">
        <v>0</v>
      </c>
    </row>
    <row r="1196" spans="3:16" s="1" customFormat="1">
      <c r="C1196" s="97"/>
      <c r="D1196" s="150"/>
      <c r="E1196" s="152"/>
      <c r="F1196" s="152"/>
      <c r="G1196" s="152"/>
      <c r="H1196" s="71" t="s">
        <v>249</v>
      </c>
      <c r="I1196" s="3">
        <f>I1203+I1210+I1266+I1287</f>
        <v>0</v>
      </c>
      <c r="J1196" s="3">
        <f t="shared" si="337"/>
        <v>0</v>
      </c>
      <c r="K1196" s="3">
        <f t="shared" si="337"/>
        <v>0</v>
      </c>
      <c r="L1196" s="3">
        <f t="shared" si="337"/>
        <v>0</v>
      </c>
      <c r="M1196" s="3">
        <f t="shared" si="337"/>
        <v>0</v>
      </c>
      <c r="N1196" s="17">
        <v>0</v>
      </c>
      <c r="O1196" s="17">
        <v>0</v>
      </c>
      <c r="P1196" s="17">
        <v>0</v>
      </c>
    </row>
    <row r="1197" spans="3:16" s="1" customFormat="1" ht="42.75">
      <c r="C1197" s="97"/>
      <c r="D1197" s="150"/>
      <c r="E1197" s="152"/>
      <c r="F1197" s="152"/>
      <c r="G1197" s="152"/>
      <c r="H1197" s="71" t="s">
        <v>23</v>
      </c>
      <c r="I1197" s="3">
        <f>I1204+I1211+I1267+I1288</f>
        <v>0</v>
      </c>
      <c r="J1197" s="3">
        <f t="shared" si="337"/>
        <v>0</v>
      </c>
      <c r="K1197" s="3">
        <f t="shared" si="337"/>
        <v>0</v>
      </c>
      <c r="L1197" s="3">
        <f t="shared" si="337"/>
        <v>0</v>
      </c>
      <c r="M1197" s="3">
        <f t="shared" si="337"/>
        <v>0</v>
      </c>
      <c r="N1197" s="17">
        <v>0</v>
      </c>
      <c r="O1197" s="17">
        <v>0</v>
      </c>
      <c r="P1197" s="17">
        <v>0</v>
      </c>
    </row>
    <row r="1198" spans="3:16" s="1" customFormat="1">
      <c r="C1198" s="97"/>
      <c r="D1198" s="150"/>
      <c r="E1198" s="152"/>
      <c r="F1198" s="152"/>
      <c r="G1198" s="152"/>
      <c r="H1198" s="71" t="s">
        <v>250</v>
      </c>
      <c r="I1198" s="3">
        <f>I1205+I1212+I1268+I1289</f>
        <v>0</v>
      </c>
      <c r="J1198" s="3" t="s">
        <v>247</v>
      </c>
      <c r="K1198" s="3" t="s">
        <v>247</v>
      </c>
      <c r="L1198" s="3" t="s">
        <v>247</v>
      </c>
      <c r="M1198" s="3">
        <f>M1205+M1212+M1268+M1289</f>
        <v>0</v>
      </c>
      <c r="N1198" s="17">
        <v>0</v>
      </c>
      <c r="O1198" s="17" t="s">
        <v>247</v>
      </c>
      <c r="P1198" s="17" t="s">
        <v>247</v>
      </c>
    </row>
    <row r="1199" spans="3:16" s="1" customFormat="1">
      <c r="C1199" s="98"/>
      <c r="D1199" s="150"/>
      <c r="E1199" s="153"/>
      <c r="F1199" s="153"/>
      <c r="G1199" s="153"/>
      <c r="H1199" s="71" t="s">
        <v>252</v>
      </c>
      <c r="I1199" s="3">
        <f>I1206+I1213+I1269+I1290</f>
        <v>0</v>
      </c>
      <c r="J1199" s="3" t="s">
        <v>247</v>
      </c>
      <c r="K1199" s="3" t="s">
        <v>247</v>
      </c>
      <c r="L1199" s="3" t="s">
        <v>247</v>
      </c>
      <c r="M1199" s="3">
        <f>M1206+M1213+M1269+M1290</f>
        <v>0</v>
      </c>
      <c r="N1199" s="17">
        <v>0</v>
      </c>
      <c r="O1199" s="17" t="s">
        <v>247</v>
      </c>
      <c r="P1199" s="17" t="s">
        <v>247</v>
      </c>
    </row>
    <row r="1200" spans="3:16" s="1" customFormat="1" ht="15" hidden="1" customHeight="1">
      <c r="C1200" s="96" t="s">
        <v>214</v>
      </c>
      <c r="D1200" s="114"/>
      <c r="E1200" s="116"/>
      <c r="F1200" s="96">
        <v>2015</v>
      </c>
      <c r="G1200" s="96">
        <v>2017</v>
      </c>
      <c r="H1200" s="73" t="s">
        <v>112</v>
      </c>
      <c r="I1200" s="16">
        <f>I1201+I1203+I1205+I1206</f>
        <v>0</v>
      </c>
      <c r="J1200" s="16" t="s">
        <v>247</v>
      </c>
      <c r="K1200" s="16" t="s">
        <v>247</v>
      </c>
      <c r="L1200" s="16">
        <f>L1201+L1203+L1205+L1206</f>
        <v>0</v>
      </c>
      <c r="M1200" s="16">
        <f>M1201+M1203+M1205+M1206</f>
        <v>0</v>
      </c>
      <c r="N1200" s="16" t="e">
        <f>L1200/I1200*100</f>
        <v>#DIV/0!</v>
      </c>
      <c r="O1200" s="16" t="s">
        <v>247</v>
      </c>
      <c r="P1200" s="16" t="s">
        <v>247</v>
      </c>
    </row>
    <row r="1201" spans="3:16" s="1" customFormat="1" ht="15" hidden="1" customHeight="1">
      <c r="C1201" s="97"/>
      <c r="D1201" s="114"/>
      <c r="E1201" s="117"/>
      <c r="F1201" s="97"/>
      <c r="G1201" s="97"/>
      <c r="H1201" s="73" t="s">
        <v>113</v>
      </c>
      <c r="I1201" s="16">
        <v>0</v>
      </c>
      <c r="J1201" s="16">
        <v>0</v>
      </c>
      <c r="K1201" s="16">
        <v>0</v>
      </c>
      <c r="L1201" s="16">
        <v>0</v>
      </c>
      <c r="M1201" s="16">
        <v>0</v>
      </c>
      <c r="N1201" s="16" t="e">
        <f>L1201/I1201*100</f>
        <v>#DIV/0!</v>
      </c>
      <c r="O1201" s="16" t="e">
        <f>L1201/J1201*100</f>
        <v>#DIV/0!</v>
      </c>
      <c r="P1201" s="16" t="e">
        <f>L1201/K1201*100</f>
        <v>#DIV/0!</v>
      </c>
    </row>
    <row r="1202" spans="3:16" s="1" customFormat="1" ht="30" hidden="1" customHeight="1">
      <c r="C1202" s="97"/>
      <c r="D1202" s="114"/>
      <c r="E1202" s="117"/>
      <c r="F1202" s="97"/>
      <c r="G1202" s="97"/>
      <c r="H1202" s="73" t="s">
        <v>22</v>
      </c>
      <c r="I1202" s="16">
        <v>0</v>
      </c>
      <c r="J1202" s="16">
        <v>0</v>
      </c>
      <c r="K1202" s="16">
        <v>0</v>
      </c>
      <c r="L1202" s="16">
        <v>0</v>
      </c>
      <c r="M1202" s="16">
        <v>0</v>
      </c>
      <c r="N1202" s="16">
        <v>0</v>
      </c>
      <c r="O1202" s="16">
        <v>0</v>
      </c>
      <c r="P1202" s="16">
        <v>0</v>
      </c>
    </row>
    <row r="1203" spans="3:16" s="1" customFormat="1" ht="15" hidden="1" customHeight="1">
      <c r="C1203" s="97"/>
      <c r="D1203" s="114"/>
      <c r="E1203" s="117"/>
      <c r="F1203" s="97"/>
      <c r="G1203" s="97"/>
      <c r="H1203" s="73" t="s">
        <v>249</v>
      </c>
      <c r="I1203" s="16">
        <v>0</v>
      </c>
      <c r="J1203" s="16">
        <v>0</v>
      </c>
      <c r="K1203" s="16">
        <v>0</v>
      </c>
      <c r="L1203" s="16">
        <v>0</v>
      </c>
      <c r="M1203" s="16">
        <v>0</v>
      </c>
      <c r="N1203" s="16">
        <v>0</v>
      </c>
      <c r="O1203" s="16">
        <v>0</v>
      </c>
      <c r="P1203" s="16">
        <v>0</v>
      </c>
    </row>
    <row r="1204" spans="3:16" s="1" customFormat="1" ht="30" hidden="1" customHeight="1">
      <c r="C1204" s="97"/>
      <c r="D1204" s="114"/>
      <c r="E1204" s="117"/>
      <c r="F1204" s="97"/>
      <c r="G1204" s="97"/>
      <c r="H1204" s="73" t="s">
        <v>23</v>
      </c>
      <c r="I1204" s="16">
        <v>0</v>
      </c>
      <c r="J1204" s="16">
        <v>0</v>
      </c>
      <c r="K1204" s="16">
        <v>0</v>
      </c>
      <c r="L1204" s="16">
        <v>0</v>
      </c>
      <c r="M1204" s="16">
        <v>0</v>
      </c>
      <c r="N1204" s="16">
        <v>0</v>
      </c>
      <c r="O1204" s="16">
        <v>0</v>
      </c>
      <c r="P1204" s="16">
        <v>0</v>
      </c>
    </row>
    <row r="1205" spans="3:16" s="1" customFormat="1" ht="15" hidden="1" customHeight="1">
      <c r="C1205" s="97"/>
      <c r="D1205" s="114"/>
      <c r="E1205" s="117"/>
      <c r="F1205" s="97"/>
      <c r="G1205" s="97"/>
      <c r="H1205" s="73" t="s">
        <v>250</v>
      </c>
      <c r="I1205" s="16">
        <v>0</v>
      </c>
      <c r="J1205" s="16" t="s">
        <v>247</v>
      </c>
      <c r="K1205" s="16" t="s">
        <v>247</v>
      </c>
      <c r="L1205" s="16">
        <v>0</v>
      </c>
      <c r="M1205" s="16">
        <v>0</v>
      </c>
      <c r="N1205" s="16" t="e">
        <f>L1205/I1205*100</f>
        <v>#DIV/0!</v>
      </c>
      <c r="O1205" s="16" t="s">
        <v>247</v>
      </c>
      <c r="P1205" s="16" t="s">
        <v>247</v>
      </c>
    </row>
    <row r="1206" spans="3:16" s="1" customFormat="1" ht="15" hidden="1" customHeight="1">
      <c r="C1206" s="98"/>
      <c r="D1206" s="114"/>
      <c r="E1206" s="118"/>
      <c r="F1206" s="98"/>
      <c r="G1206" s="98"/>
      <c r="H1206" s="73" t="s">
        <v>252</v>
      </c>
      <c r="I1206" s="16">
        <v>0</v>
      </c>
      <c r="J1206" s="16" t="s">
        <v>247</v>
      </c>
      <c r="K1206" s="16" t="s">
        <v>247</v>
      </c>
      <c r="L1206" s="16">
        <v>0</v>
      </c>
      <c r="M1206" s="16">
        <v>0</v>
      </c>
      <c r="N1206" s="16" t="e">
        <f>L1206/I1206*100</f>
        <v>#DIV/0!</v>
      </c>
      <c r="O1206" s="16" t="s">
        <v>247</v>
      </c>
      <c r="P1206" s="16" t="s">
        <v>247</v>
      </c>
    </row>
    <row r="1207" spans="3:16" s="1" customFormat="1" ht="15" customHeight="1">
      <c r="C1207" s="96" t="s">
        <v>215</v>
      </c>
      <c r="D1207" s="114" t="s">
        <v>264</v>
      </c>
      <c r="E1207" s="116" t="s">
        <v>261</v>
      </c>
      <c r="F1207" s="96">
        <v>2015</v>
      </c>
      <c r="G1207" s="96">
        <v>2017</v>
      </c>
      <c r="H1207" s="73" t="s">
        <v>112</v>
      </c>
      <c r="I1207" s="31">
        <f>I1208+I1210+I1212+I1213</f>
        <v>1984</v>
      </c>
      <c r="J1207" s="31">
        <f>J1208+J1210</f>
        <v>1984</v>
      </c>
      <c r="K1207" s="31">
        <f>K1208+K1210</f>
        <v>1397.5</v>
      </c>
      <c r="L1207" s="31">
        <f>L1208+L1210</f>
        <v>1099.8999999999999</v>
      </c>
      <c r="M1207" s="31">
        <f>M1208+M1210</f>
        <v>1099.8999999999999</v>
      </c>
      <c r="N1207" s="16">
        <f>M1207/I1207*100</f>
        <v>55.438508064516121</v>
      </c>
      <c r="O1207" s="16">
        <f>L1207/J1207*100</f>
        <v>55.438508064516121</v>
      </c>
      <c r="P1207" s="16">
        <f>L1207/K1207*100</f>
        <v>78.704830053667251</v>
      </c>
    </row>
    <row r="1208" spans="3:16" s="1" customFormat="1">
      <c r="C1208" s="97"/>
      <c r="D1208" s="114"/>
      <c r="E1208" s="117"/>
      <c r="F1208" s="97"/>
      <c r="G1208" s="97"/>
      <c r="H1208" s="73" t="s">
        <v>113</v>
      </c>
      <c r="I1208" s="16">
        <f>I1215+I1222+I1229+I1236+I1243+I1250</f>
        <v>1984</v>
      </c>
      <c r="J1208" s="16">
        <f t="shared" ref="J1208:K1208" si="338">J1215+J1222+J1229+J1236+J1243+J1250</f>
        <v>1984</v>
      </c>
      <c r="K1208" s="16">
        <f t="shared" si="338"/>
        <v>1397.5</v>
      </c>
      <c r="L1208" s="16">
        <f t="shared" ref="L1208:M1208" si="339">L1215+L1222+L1229+L1236+L1243+L1250</f>
        <v>1099.8999999999999</v>
      </c>
      <c r="M1208" s="16">
        <f t="shared" si="339"/>
        <v>1099.8999999999999</v>
      </c>
      <c r="N1208" s="16">
        <f>M1208/I1208*100</f>
        <v>55.438508064516121</v>
      </c>
      <c r="O1208" s="16">
        <f>L1208/J1208*100</f>
        <v>55.438508064516121</v>
      </c>
      <c r="P1208" s="16">
        <f>L1208/K1208*100</f>
        <v>78.704830053667251</v>
      </c>
    </row>
    <row r="1209" spans="3:16" s="1" customFormat="1" ht="30">
      <c r="C1209" s="97"/>
      <c r="D1209" s="114"/>
      <c r="E1209" s="117"/>
      <c r="F1209" s="97"/>
      <c r="G1209" s="97"/>
      <c r="H1209" s="73" t="s">
        <v>22</v>
      </c>
      <c r="I1209" s="16">
        <f t="shared" ref="I1209:M1209" si="340">I1216+I1223+I1230+I1237+I1244+I1251</f>
        <v>0</v>
      </c>
      <c r="J1209" s="16">
        <f t="shared" si="340"/>
        <v>0</v>
      </c>
      <c r="K1209" s="16">
        <f t="shared" si="340"/>
        <v>0</v>
      </c>
      <c r="L1209" s="16">
        <f t="shared" si="340"/>
        <v>0</v>
      </c>
      <c r="M1209" s="16">
        <f t="shared" si="340"/>
        <v>0</v>
      </c>
      <c r="N1209" s="16">
        <v>0</v>
      </c>
      <c r="O1209" s="16">
        <v>0</v>
      </c>
      <c r="P1209" s="16">
        <v>0</v>
      </c>
    </row>
    <row r="1210" spans="3:16" s="1" customFormat="1">
      <c r="C1210" s="97"/>
      <c r="D1210" s="114"/>
      <c r="E1210" s="117"/>
      <c r="F1210" s="97"/>
      <c r="G1210" s="97"/>
      <c r="H1210" s="73" t="s">
        <v>249</v>
      </c>
      <c r="I1210" s="16">
        <f t="shared" ref="I1210:M1210" si="341">I1217+I1224+I1231+I1238+I1245+I1252</f>
        <v>0</v>
      </c>
      <c r="J1210" s="16">
        <f t="shared" si="341"/>
        <v>0</v>
      </c>
      <c r="K1210" s="16">
        <f t="shared" si="341"/>
        <v>0</v>
      </c>
      <c r="L1210" s="16">
        <f t="shared" si="341"/>
        <v>0</v>
      </c>
      <c r="M1210" s="16">
        <f t="shared" si="341"/>
        <v>0</v>
      </c>
      <c r="N1210" s="16">
        <v>0</v>
      </c>
      <c r="O1210" s="16">
        <v>0</v>
      </c>
      <c r="P1210" s="16">
        <v>0</v>
      </c>
    </row>
    <row r="1211" spans="3:16" s="1" customFormat="1" ht="30">
      <c r="C1211" s="97"/>
      <c r="D1211" s="114"/>
      <c r="E1211" s="117"/>
      <c r="F1211" s="97"/>
      <c r="G1211" s="97"/>
      <c r="H1211" s="73" t="s">
        <v>23</v>
      </c>
      <c r="I1211" s="16">
        <f t="shared" ref="I1211:M1211" si="342">I1218+I1225+I1232+I1239+I1246+I1253</f>
        <v>0</v>
      </c>
      <c r="J1211" s="16">
        <f t="shared" si="342"/>
        <v>0</v>
      </c>
      <c r="K1211" s="16">
        <f t="shared" si="342"/>
        <v>0</v>
      </c>
      <c r="L1211" s="16">
        <f t="shared" si="342"/>
        <v>0</v>
      </c>
      <c r="M1211" s="16">
        <f t="shared" si="342"/>
        <v>0</v>
      </c>
      <c r="N1211" s="16">
        <v>0</v>
      </c>
      <c r="O1211" s="16">
        <v>0</v>
      </c>
      <c r="P1211" s="16">
        <v>0</v>
      </c>
    </row>
    <row r="1212" spans="3:16" s="1" customFormat="1">
      <c r="C1212" s="97"/>
      <c r="D1212" s="114"/>
      <c r="E1212" s="117"/>
      <c r="F1212" s="97"/>
      <c r="G1212" s="97"/>
      <c r="H1212" s="73" t="s">
        <v>250</v>
      </c>
      <c r="I1212" s="16">
        <v>0</v>
      </c>
      <c r="J1212" s="16" t="s">
        <v>247</v>
      </c>
      <c r="K1212" s="16" t="s">
        <v>247</v>
      </c>
      <c r="L1212" s="16" t="s">
        <v>247</v>
      </c>
      <c r="M1212" s="16">
        <v>0</v>
      </c>
      <c r="N1212" s="16">
        <v>0</v>
      </c>
      <c r="O1212" s="16" t="s">
        <v>247</v>
      </c>
      <c r="P1212" s="16" t="s">
        <v>247</v>
      </c>
    </row>
    <row r="1213" spans="3:16" s="1" customFormat="1" ht="33" customHeight="1">
      <c r="C1213" s="98"/>
      <c r="D1213" s="114"/>
      <c r="E1213" s="118"/>
      <c r="F1213" s="98"/>
      <c r="G1213" s="98"/>
      <c r="H1213" s="73" t="s">
        <v>252</v>
      </c>
      <c r="I1213" s="16">
        <v>0</v>
      </c>
      <c r="J1213" s="16" t="s">
        <v>247</v>
      </c>
      <c r="K1213" s="16" t="s">
        <v>247</v>
      </c>
      <c r="L1213" s="16" t="s">
        <v>247</v>
      </c>
      <c r="M1213" s="16">
        <v>0</v>
      </c>
      <c r="N1213" s="16">
        <v>0</v>
      </c>
      <c r="O1213" s="16" t="s">
        <v>247</v>
      </c>
      <c r="P1213" s="16" t="s">
        <v>247</v>
      </c>
    </row>
    <row r="1214" spans="3:16" s="1" customFormat="1" ht="15" customHeight="1">
      <c r="C1214" s="96" t="s">
        <v>216</v>
      </c>
      <c r="D1214" s="114" t="s">
        <v>262</v>
      </c>
      <c r="E1214" s="116" t="s">
        <v>263</v>
      </c>
      <c r="F1214" s="96">
        <v>2015</v>
      </c>
      <c r="G1214" s="96">
        <v>2017</v>
      </c>
      <c r="H1214" s="73" t="s">
        <v>112</v>
      </c>
      <c r="I1214" s="31">
        <f>I1215+I1217+I1219+I1220</f>
        <v>500</v>
      </c>
      <c r="J1214" s="31">
        <f>J1215+J1217</f>
        <v>500</v>
      </c>
      <c r="K1214" s="31">
        <f>K1215+K1217</f>
        <v>294</v>
      </c>
      <c r="L1214" s="31">
        <f>L1215+L1217</f>
        <v>38.1</v>
      </c>
      <c r="M1214" s="31">
        <f>M1215+M1217</f>
        <v>38.1</v>
      </c>
      <c r="N1214" s="16">
        <f>M1214/I1214*100</f>
        <v>7.62</v>
      </c>
      <c r="O1214" s="16">
        <f>L1214/J1214*100</f>
        <v>7.62</v>
      </c>
      <c r="P1214" s="16">
        <f>L1214/K1214*100</f>
        <v>12.959183673469388</v>
      </c>
    </row>
    <row r="1215" spans="3:16" s="1" customFormat="1">
      <c r="C1215" s="97"/>
      <c r="D1215" s="114"/>
      <c r="E1215" s="117"/>
      <c r="F1215" s="97"/>
      <c r="G1215" s="97"/>
      <c r="H1215" s="73" t="s">
        <v>113</v>
      </c>
      <c r="I1215" s="16">
        <v>500</v>
      </c>
      <c r="J1215" s="16">
        <v>500</v>
      </c>
      <c r="K1215" s="16">
        <v>294</v>
      </c>
      <c r="L1215" s="16">
        <v>38.1</v>
      </c>
      <c r="M1215" s="16">
        <v>38.1</v>
      </c>
      <c r="N1215" s="16">
        <f>M1215/I1215*100</f>
        <v>7.62</v>
      </c>
      <c r="O1215" s="16">
        <f>L1215/J1215*100</f>
        <v>7.62</v>
      </c>
      <c r="P1215" s="16">
        <f>L1215/K1215*100</f>
        <v>12.959183673469388</v>
      </c>
    </row>
    <row r="1216" spans="3:16" s="1" customFormat="1" ht="30">
      <c r="C1216" s="97"/>
      <c r="D1216" s="114"/>
      <c r="E1216" s="117"/>
      <c r="F1216" s="97"/>
      <c r="G1216" s="97"/>
      <c r="H1216" s="73" t="s">
        <v>22</v>
      </c>
      <c r="I1216" s="16">
        <v>0</v>
      </c>
      <c r="J1216" s="16">
        <v>0</v>
      </c>
      <c r="K1216" s="16">
        <v>0</v>
      </c>
      <c r="L1216" s="16">
        <v>0</v>
      </c>
      <c r="M1216" s="16">
        <v>0</v>
      </c>
      <c r="N1216" s="16">
        <v>0</v>
      </c>
      <c r="O1216" s="16">
        <v>0</v>
      </c>
      <c r="P1216" s="16">
        <v>0</v>
      </c>
    </row>
    <row r="1217" spans="3:16" s="1" customFormat="1">
      <c r="C1217" s="97"/>
      <c r="D1217" s="114"/>
      <c r="E1217" s="117"/>
      <c r="F1217" s="97"/>
      <c r="G1217" s="97"/>
      <c r="H1217" s="73" t="s">
        <v>249</v>
      </c>
      <c r="I1217" s="16">
        <v>0</v>
      </c>
      <c r="J1217" s="16">
        <v>0</v>
      </c>
      <c r="K1217" s="16">
        <v>0</v>
      </c>
      <c r="L1217" s="16">
        <v>0</v>
      </c>
      <c r="M1217" s="16">
        <v>0</v>
      </c>
      <c r="N1217" s="16">
        <v>0</v>
      </c>
      <c r="O1217" s="16">
        <v>0</v>
      </c>
      <c r="P1217" s="16">
        <v>0</v>
      </c>
    </row>
    <row r="1218" spans="3:16" s="1" customFormat="1" ht="30">
      <c r="C1218" s="97"/>
      <c r="D1218" s="114"/>
      <c r="E1218" s="117"/>
      <c r="F1218" s="97"/>
      <c r="G1218" s="97"/>
      <c r="H1218" s="73" t="s">
        <v>23</v>
      </c>
      <c r="I1218" s="16">
        <v>0</v>
      </c>
      <c r="J1218" s="16">
        <v>0</v>
      </c>
      <c r="K1218" s="16">
        <v>0</v>
      </c>
      <c r="L1218" s="16">
        <v>0</v>
      </c>
      <c r="M1218" s="16">
        <v>0</v>
      </c>
      <c r="N1218" s="16">
        <v>0</v>
      </c>
      <c r="O1218" s="16">
        <v>0</v>
      </c>
      <c r="P1218" s="16">
        <v>0</v>
      </c>
    </row>
    <row r="1219" spans="3:16" s="1" customFormat="1">
      <c r="C1219" s="97"/>
      <c r="D1219" s="114"/>
      <c r="E1219" s="117"/>
      <c r="F1219" s="97"/>
      <c r="G1219" s="97"/>
      <c r="H1219" s="73" t="s">
        <v>250</v>
      </c>
      <c r="I1219" s="16">
        <v>0</v>
      </c>
      <c r="J1219" s="16" t="s">
        <v>247</v>
      </c>
      <c r="K1219" s="16" t="s">
        <v>247</v>
      </c>
      <c r="L1219" s="16" t="s">
        <v>247</v>
      </c>
      <c r="M1219" s="16">
        <f>M1226+M1233+M1240+M1247+M1254+M1261</f>
        <v>0</v>
      </c>
      <c r="N1219" s="16">
        <v>0</v>
      </c>
      <c r="O1219" s="16" t="s">
        <v>247</v>
      </c>
      <c r="P1219" s="16" t="s">
        <v>247</v>
      </c>
    </row>
    <row r="1220" spans="3:16" s="1" customFormat="1">
      <c r="C1220" s="98"/>
      <c r="D1220" s="114"/>
      <c r="E1220" s="118"/>
      <c r="F1220" s="98"/>
      <c r="G1220" s="98"/>
      <c r="H1220" s="73" t="s">
        <v>252</v>
      </c>
      <c r="I1220" s="16">
        <v>0</v>
      </c>
      <c r="J1220" s="16" t="s">
        <v>247</v>
      </c>
      <c r="K1220" s="16" t="s">
        <v>247</v>
      </c>
      <c r="L1220" s="16" t="s">
        <v>247</v>
      </c>
      <c r="M1220" s="16">
        <f>M1227+M1234+M1241+M1248+M1255+M1262</f>
        <v>0</v>
      </c>
      <c r="N1220" s="16">
        <v>0</v>
      </c>
      <c r="O1220" s="16" t="s">
        <v>247</v>
      </c>
      <c r="P1220" s="16" t="s">
        <v>247</v>
      </c>
    </row>
    <row r="1221" spans="3:16" s="1" customFormat="1" ht="15" customHeight="1">
      <c r="C1221" s="96" t="s">
        <v>217</v>
      </c>
      <c r="D1221" s="114" t="s">
        <v>614</v>
      </c>
      <c r="E1221" s="116" t="s">
        <v>263</v>
      </c>
      <c r="F1221" s="96">
        <v>2015</v>
      </c>
      <c r="G1221" s="96">
        <v>2017</v>
      </c>
      <c r="H1221" s="73" t="s">
        <v>112</v>
      </c>
      <c r="I1221" s="31">
        <f>I1222+I1224+I1226+I1227</f>
        <v>179</v>
      </c>
      <c r="J1221" s="31">
        <f>J1222+J1224</f>
        <v>179</v>
      </c>
      <c r="K1221" s="31">
        <f>K1222+K1224</f>
        <v>132.4</v>
      </c>
      <c r="L1221" s="31">
        <f>L1222+L1224</f>
        <v>132.4</v>
      </c>
      <c r="M1221" s="31">
        <v>132.4</v>
      </c>
      <c r="N1221" s="16">
        <f>M1221/I1221*100</f>
        <v>73.966480446927378</v>
      </c>
      <c r="O1221" s="16">
        <f>L1221/J1221*100</f>
        <v>73.966480446927378</v>
      </c>
      <c r="P1221" s="16">
        <f>L1221/K1221*100</f>
        <v>100</v>
      </c>
    </row>
    <row r="1222" spans="3:16" s="1" customFormat="1">
      <c r="C1222" s="97"/>
      <c r="D1222" s="114"/>
      <c r="E1222" s="117"/>
      <c r="F1222" s="97"/>
      <c r="G1222" s="97"/>
      <c r="H1222" s="73" t="s">
        <v>113</v>
      </c>
      <c r="I1222" s="16">
        <v>179</v>
      </c>
      <c r="J1222" s="16">
        <v>179</v>
      </c>
      <c r="K1222" s="16">
        <v>132.4</v>
      </c>
      <c r="L1222" s="16">
        <v>132.4</v>
      </c>
      <c r="M1222" s="16">
        <v>132.4</v>
      </c>
      <c r="N1222" s="16">
        <f>M1222/I1222*100</f>
        <v>73.966480446927378</v>
      </c>
      <c r="O1222" s="16">
        <f>L1222/J1222*100</f>
        <v>73.966480446927378</v>
      </c>
      <c r="P1222" s="16">
        <f>L1222/K1222*100</f>
        <v>100</v>
      </c>
    </row>
    <row r="1223" spans="3:16" s="1" customFormat="1" ht="30">
      <c r="C1223" s="97"/>
      <c r="D1223" s="114"/>
      <c r="E1223" s="117"/>
      <c r="F1223" s="97"/>
      <c r="G1223" s="97"/>
      <c r="H1223" s="73" t="s">
        <v>22</v>
      </c>
      <c r="I1223" s="16">
        <v>0</v>
      </c>
      <c r="J1223" s="16">
        <v>0</v>
      </c>
      <c r="K1223" s="16">
        <v>0</v>
      </c>
      <c r="L1223" s="16">
        <v>0</v>
      </c>
      <c r="M1223" s="16">
        <v>0</v>
      </c>
      <c r="N1223" s="16">
        <v>0</v>
      </c>
      <c r="O1223" s="16">
        <v>0</v>
      </c>
      <c r="P1223" s="16">
        <v>0</v>
      </c>
    </row>
    <row r="1224" spans="3:16" s="1" customFormat="1">
      <c r="C1224" s="97"/>
      <c r="D1224" s="114"/>
      <c r="E1224" s="117"/>
      <c r="F1224" s="97"/>
      <c r="G1224" s="97"/>
      <c r="H1224" s="73" t="s">
        <v>249</v>
      </c>
      <c r="I1224" s="16">
        <v>0</v>
      </c>
      <c r="J1224" s="16">
        <v>0</v>
      </c>
      <c r="K1224" s="16">
        <v>0</v>
      </c>
      <c r="L1224" s="16">
        <v>0</v>
      </c>
      <c r="M1224" s="16">
        <v>0</v>
      </c>
      <c r="N1224" s="16">
        <v>0</v>
      </c>
      <c r="O1224" s="16">
        <v>0</v>
      </c>
      <c r="P1224" s="16">
        <v>0</v>
      </c>
    </row>
    <row r="1225" spans="3:16" s="1" customFormat="1" ht="30">
      <c r="C1225" s="97"/>
      <c r="D1225" s="114"/>
      <c r="E1225" s="117"/>
      <c r="F1225" s="97"/>
      <c r="G1225" s="97"/>
      <c r="H1225" s="73" t="s">
        <v>23</v>
      </c>
      <c r="I1225" s="16">
        <v>0</v>
      </c>
      <c r="J1225" s="16">
        <v>0</v>
      </c>
      <c r="K1225" s="16">
        <v>0</v>
      </c>
      <c r="L1225" s="16">
        <v>0</v>
      </c>
      <c r="M1225" s="16">
        <v>0</v>
      </c>
      <c r="N1225" s="16">
        <v>0</v>
      </c>
      <c r="O1225" s="16">
        <v>0</v>
      </c>
      <c r="P1225" s="16">
        <v>0</v>
      </c>
    </row>
    <row r="1226" spans="3:16" s="1" customFormat="1">
      <c r="C1226" s="97"/>
      <c r="D1226" s="114"/>
      <c r="E1226" s="117"/>
      <c r="F1226" s="97"/>
      <c r="G1226" s="97"/>
      <c r="H1226" s="73" t="s">
        <v>250</v>
      </c>
      <c r="I1226" s="16">
        <v>0</v>
      </c>
      <c r="J1226" s="16" t="s">
        <v>247</v>
      </c>
      <c r="K1226" s="16" t="s">
        <v>247</v>
      </c>
      <c r="L1226" s="16" t="s">
        <v>247</v>
      </c>
      <c r="M1226" s="16">
        <v>0</v>
      </c>
      <c r="N1226" s="16">
        <v>0</v>
      </c>
      <c r="O1226" s="16" t="s">
        <v>247</v>
      </c>
      <c r="P1226" s="16" t="s">
        <v>247</v>
      </c>
    </row>
    <row r="1227" spans="3:16" s="1" customFormat="1">
      <c r="C1227" s="98"/>
      <c r="D1227" s="114"/>
      <c r="E1227" s="118"/>
      <c r="F1227" s="98"/>
      <c r="G1227" s="98"/>
      <c r="H1227" s="73" t="s">
        <v>252</v>
      </c>
      <c r="I1227" s="16">
        <v>0</v>
      </c>
      <c r="J1227" s="16" t="s">
        <v>247</v>
      </c>
      <c r="K1227" s="16" t="s">
        <v>247</v>
      </c>
      <c r="L1227" s="16" t="s">
        <v>247</v>
      </c>
      <c r="M1227" s="16">
        <v>0</v>
      </c>
      <c r="N1227" s="16">
        <v>0</v>
      </c>
      <c r="O1227" s="16" t="s">
        <v>247</v>
      </c>
      <c r="P1227" s="16" t="s">
        <v>247</v>
      </c>
    </row>
    <row r="1228" spans="3:16" s="1" customFormat="1" ht="15" customHeight="1">
      <c r="C1228" s="96" t="s">
        <v>218</v>
      </c>
      <c r="D1228" s="86" t="s">
        <v>715</v>
      </c>
      <c r="E1228" s="116" t="s">
        <v>263</v>
      </c>
      <c r="F1228" s="96">
        <v>2015</v>
      </c>
      <c r="G1228" s="96">
        <v>2017</v>
      </c>
      <c r="H1228" s="73" t="s">
        <v>112</v>
      </c>
      <c r="I1228" s="31">
        <f>I1229+I1231+I1233+I1234</f>
        <v>150</v>
      </c>
      <c r="J1228" s="31">
        <f>J1229+J1231</f>
        <v>150</v>
      </c>
      <c r="K1228" s="31">
        <f>K1229+K1231</f>
        <v>107.9</v>
      </c>
      <c r="L1228" s="31">
        <f>L1229+L1231</f>
        <v>107.9</v>
      </c>
      <c r="M1228" s="31">
        <v>107.9</v>
      </c>
      <c r="N1228" s="16">
        <f>M1228/I1228*100</f>
        <v>71.933333333333337</v>
      </c>
      <c r="O1228" s="16">
        <f>L1228/J1228*100</f>
        <v>71.933333333333337</v>
      </c>
      <c r="P1228" s="16">
        <v>0</v>
      </c>
    </row>
    <row r="1229" spans="3:16" s="1" customFormat="1">
      <c r="C1229" s="97"/>
      <c r="D1229" s="86"/>
      <c r="E1229" s="117"/>
      <c r="F1229" s="97"/>
      <c r="G1229" s="97"/>
      <c r="H1229" s="73" t="s">
        <v>113</v>
      </c>
      <c r="I1229" s="16">
        <v>150</v>
      </c>
      <c r="J1229" s="16">
        <v>150</v>
      </c>
      <c r="K1229" s="16">
        <v>107.9</v>
      </c>
      <c r="L1229" s="16">
        <v>107.9</v>
      </c>
      <c r="M1229" s="16">
        <v>107.9</v>
      </c>
      <c r="N1229" s="16">
        <f>M1229/I1229*100</f>
        <v>71.933333333333337</v>
      </c>
      <c r="O1229" s="16">
        <f>L1229/J1229*100</f>
        <v>71.933333333333337</v>
      </c>
      <c r="P1229" s="16">
        <v>0</v>
      </c>
    </row>
    <row r="1230" spans="3:16" s="1" customFormat="1" ht="30">
      <c r="C1230" s="97"/>
      <c r="D1230" s="86"/>
      <c r="E1230" s="117"/>
      <c r="F1230" s="97"/>
      <c r="G1230" s="97"/>
      <c r="H1230" s="73" t="s">
        <v>22</v>
      </c>
      <c r="I1230" s="16">
        <v>0</v>
      </c>
      <c r="J1230" s="16">
        <v>0</v>
      </c>
      <c r="K1230" s="16">
        <v>0</v>
      </c>
      <c r="L1230" s="16">
        <v>0</v>
      </c>
      <c r="M1230" s="16">
        <v>0</v>
      </c>
      <c r="N1230" s="16">
        <v>0</v>
      </c>
      <c r="O1230" s="16">
        <v>0</v>
      </c>
      <c r="P1230" s="16">
        <v>0</v>
      </c>
    </row>
    <row r="1231" spans="3:16" s="1" customFormat="1">
      <c r="C1231" s="97"/>
      <c r="D1231" s="86"/>
      <c r="E1231" s="117"/>
      <c r="F1231" s="97"/>
      <c r="G1231" s="97"/>
      <c r="H1231" s="73" t="s">
        <v>249</v>
      </c>
      <c r="I1231" s="16">
        <v>0</v>
      </c>
      <c r="J1231" s="16">
        <v>0</v>
      </c>
      <c r="K1231" s="16">
        <v>0</v>
      </c>
      <c r="L1231" s="16">
        <v>0</v>
      </c>
      <c r="M1231" s="16">
        <v>0</v>
      </c>
      <c r="N1231" s="16">
        <v>0</v>
      </c>
      <c r="O1231" s="16">
        <v>0</v>
      </c>
      <c r="P1231" s="16">
        <v>0</v>
      </c>
    </row>
    <row r="1232" spans="3:16" s="1" customFormat="1" ht="30">
      <c r="C1232" s="97"/>
      <c r="D1232" s="86"/>
      <c r="E1232" s="117"/>
      <c r="F1232" s="97"/>
      <c r="G1232" s="97"/>
      <c r="H1232" s="73" t="s">
        <v>23</v>
      </c>
      <c r="I1232" s="16">
        <v>0</v>
      </c>
      <c r="J1232" s="16">
        <v>0</v>
      </c>
      <c r="K1232" s="16">
        <v>0</v>
      </c>
      <c r="L1232" s="16">
        <v>0</v>
      </c>
      <c r="M1232" s="16">
        <v>0</v>
      </c>
      <c r="N1232" s="16">
        <v>0</v>
      </c>
      <c r="O1232" s="16">
        <v>0</v>
      </c>
      <c r="P1232" s="16">
        <v>0</v>
      </c>
    </row>
    <row r="1233" spans="3:16" s="1" customFormat="1">
      <c r="C1233" s="97"/>
      <c r="D1233" s="86"/>
      <c r="E1233" s="117"/>
      <c r="F1233" s="97"/>
      <c r="G1233" s="97"/>
      <c r="H1233" s="73" t="s">
        <v>250</v>
      </c>
      <c r="I1233" s="16">
        <v>0</v>
      </c>
      <c r="J1233" s="16" t="s">
        <v>247</v>
      </c>
      <c r="K1233" s="16" t="s">
        <v>247</v>
      </c>
      <c r="L1233" s="16" t="s">
        <v>247</v>
      </c>
      <c r="M1233" s="16">
        <v>0</v>
      </c>
      <c r="N1233" s="16">
        <v>0</v>
      </c>
      <c r="O1233" s="16" t="s">
        <v>247</v>
      </c>
      <c r="P1233" s="16" t="s">
        <v>247</v>
      </c>
    </row>
    <row r="1234" spans="3:16" s="1" customFormat="1">
      <c r="C1234" s="98"/>
      <c r="D1234" s="86"/>
      <c r="E1234" s="118"/>
      <c r="F1234" s="98"/>
      <c r="G1234" s="98"/>
      <c r="H1234" s="73" t="s">
        <v>252</v>
      </c>
      <c r="I1234" s="16">
        <v>0</v>
      </c>
      <c r="J1234" s="16" t="s">
        <v>247</v>
      </c>
      <c r="K1234" s="16" t="s">
        <v>247</v>
      </c>
      <c r="L1234" s="16" t="s">
        <v>247</v>
      </c>
      <c r="M1234" s="16">
        <v>0</v>
      </c>
      <c r="N1234" s="16">
        <v>0</v>
      </c>
      <c r="O1234" s="16" t="s">
        <v>247</v>
      </c>
      <c r="P1234" s="16" t="s">
        <v>247</v>
      </c>
    </row>
    <row r="1235" spans="3:16" s="1" customFormat="1" ht="15" customHeight="1">
      <c r="C1235" s="96" t="s">
        <v>219</v>
      </c>
      <c r="D1235" s="114" t="s">
        <v>459</v>
      </c>
      <c r="E1235" s="116" t="s">
        <v>263</v>
      </c>
      <c r="F1235" s="96">
        <v>2015</v>
      </c>
      <c r="G1235" s="96">
        <v>2017</v>
      </c>
      <c r="H1235" s="73" t="s">
        <v>112</v>
      </c>
      <c r="I1235" s="31">
        <f>I1236+I1238+I1240+I1241</f>
        <v>200</v>
      </c>
      <c r="J1235" s="31">
        <f>J1236+J1238</f>
        <v>200</v>
      </c>
      <c r="K1235" s="31">
        <f>K1236+K1238</f>
        <v>184.2</v>
      </c>
      <c r="L1235" s="31">
        <f>L1236+L1238</f>
        <v>184.2</v>
      </c>
      <c r="M1235" s="31">
        <v>184.2</v>
      </c>
      <c r="N1235" s="16">
        <f>M1235/I1235*100</f>
        <v>92.1</v>
      </c>
      <c r="O1235" s="16">
        <f>L1235/J1235*100</f>
        <v>92.1</v>
      </c>
      <c r="P1235" s="16">
        <f>L1235/K1235*100</f>
        <v>100</v>
      </c>
    </row>
    <row r="1236" spans="3:16" s="1" customFormat="1">
      <c r="C1236" s="97"/>
      <c r="D1236" s="114"/>
      <c r="E1236" s="117"/>
      <c r="F1236" s="97"/>
      <c r="G1236" s="97"/>
      <c r="H1236" s="73" t="s">
        <v>113</v>
      </c>
      <c r="I1236" s="16">
        <v>200</v>
      </c>
      <c r="J1236" s="16">
        <v>200</v>
      </c>
      <c r="K1236" s="16">
        <v>184.2</v>
      </c>
      <c r="L1236" s="16">
        <v>184.2</v>
      </c>
      <c r="M1236" s="16">
        <v>184.2</v>
      </c>
      <c r="N1236" s="16">
        <f>M1236/I1236*100</f>
        <v>92.1</v>
      </c>
      <c r="O1236" s="16">
        <f>L1236/J1236*100</f>
        <v>92.1</v>
      </c>
      <c r="P1236" s="16">
        <f>L1236/K1236*100</f>
        <v>100</v>
      </c>
    </row>
    <row r="1237" spans="3:16" s="1" customFormat="1" ht="30">
      <c r="C1237" s="97"/>
      <c r="D1237" s="114"/>
      <c r="E1237" s="117"/>
      <c r="F1237" s="97"/>
      <c r="G1237" s="97"/>
      <c r="H1237" s="73" t="s">
        <v>22</v>
      </c>
      <c r="I1237" s="16">
        <v>0</v>
      </c>
      <c r="J1237" s="16">
        <v>0</v>
      </c>
      <c r="K1237" s="16">
        <v>0</v>
      </c>
      <c r="L1237" s="16">
        <v>0</v>
      </c>
      <c r="M1237" s="16">
        <v>0</v>
      </c>
      <c r="N1237" s="16">
        <v>0</v>
      </c>
      <c r="O1237" s="16">
        <v>0</v>
      </c>
      <c r="P1237" s="16">
        <v>0</v>
      </c>
    </row>
    <row r="1238" spans="3:16" s="1" customFormat="1">
      <c r="C1238" s="97"/>
      <c r="D1238" s="114"/>
      <c r="E1238" s="117"/>
      <c r="F1238" s="97"/>
      <c r="G1238" s="97"/>
      <c r="H1238" s="73" t="s">
        <v>249</v>
      </c>
      <c r="I1238" s="16">
        <v>0</v>
      </c>
      <c r="J1238" s="16">
        <v>0</v>
      </c>
      <c r="K1238" s="16">
        <v>0</v>
      </c>
      <c r="L1238" s="16">
        <v>0</v>
      </c>
      <c r="M1238" s="16">
        <v>0</v>
      </c>
      <c r="N1238" s="16">
        <v>0</v>
      </c>
      <c r="O1238" s="16">
        <v>0</v>
      </c>
      <c r="P1238" s="16">
        <v>0</v>
      </c>
    </row>
    <row r="1239" spans="3:16" s="1" customFormat="1" ht="30">
      <c r="C1239" s="97"/>
      <c r="D1239" s="114"/>
      <c r="E1239" s="117"/>
      <c r="F1239" s="97"/>
      <c r="G1239" s="97"/>
      <c r="H1239" s="73" t="s">
        <v>23</v>
      </c>
      <c r="I1239" s="16">
        <v>0</v>
      </c>
      <c r="J1239" s="16">
        <v>0</v>
      </c>
      <c r="K1239" s="16">
        <v>0</v>
      </c>
      <c r="L1239" s="16">
        <v>0</v>
      </c>
      <c r="M1239" s="16">
        <v>0</v>
      </c>
      <c r="N1239" s="16">
        <v>0</v>
      </c>
      <c r="O1239" s="16">
        <v>0</v>
      </c>
      <c r="P1239" s="16">
        <v>0</v>
      </c>
    </row>
    <row r="1240" spans="3:16" s="1" customFormat="1">
      <c r="C1240" s="97"/>
      <c r="D1240" s="114"/>
      <c r="E1240" s="117"/>
      <c r="F1240" s="97"/>
      <c r="G1240" s="97"/>
      <c r="H1240" s="73" t="s">
        <v>250</v>
      </c>
      <c r="I1240" s="16">
        <v>0</v>
      </c>
      <c r="J1240" s="16" t="s">
        <v>247</v>
      </c>
      <c r="K1240" s="16" t="s">
        <v>247</v>
      </c>
      <c r="L1240" s="16" t="s">
        <v>247</v>
      </c>
      <c r="M1240" s="16">
        <v>0</v>
      </c>
      <c r="N1240" s="16">
        <v>0</v>
      </c>
      <c r="O1240" s="16" t="s">
        <v>247</v>
      </c>
      <c r="P1240" s="16" t="s">
        <v>247</v>
      </c>
    </row>
    <row r="1241" spans="3:16" s="1" customFormat="1">
      <c r="C1241" s="98"/>
      <c r="D1241" s="114"/>
      <c r="E1241" s="118"/>
      <c r="F1241" s="98"/>
      <c r="G1241" s="98"/>
      <c r="H1241" s="73" t="s">
        <v>252</v>
      </c>
      <c r="I1241" s="16">
        <v>0</v>
      </c>
      <c r="J1241" s="16" t="s">
        <v>247</v>
      </c>
      <c r="K1241" s="16" t="s">
        <v>247</v>
      </c>
      <c r="L1241" s="16" t="s">
        <v>247</v>
      </c>
      <c r="M1241" s="16">
        <v>0</v>
      </c>
      <c r="N1241" s="16">
        <v>0</v>
      </c>
      <c r="O1241" s="16" t="s">
        <v>247</v>
      </c>
      <c r="P1241" s="16" t="s">
        <v>247</v>
      </c>
    </row>
    <row r="1242" spans="3:16" s="1" customFormat="1" ht="15" customHeight="1">
      <c r="C1242" s="96" t="s">
        <v>220</v>
      </c>
      <c r="D1242" s="114" t="s">
        <v>460</v>
      </c>
      <c r="E1242" s="116" t="s">
        <v>263</v>
      </c>
      <c r="F1242" s="96">
        <v>2015</v>
      </c>
      <c r="G1242" s="96">
        <v>2017</v>
      </c>
      <c r="H1242" s="73" t="s">
        <v>112</v>
      </c>
      <c r="I1242" s="31">
        <f>I1243+I1245+I1247+I1248</f>
        <v>55</v>
      </c>
      <c r="J1242" s="31">
        <f>J1243+J1245</f>
        <v>55</v>
      </c>
      <c r="K1242" s="31">
        <f>K1243+K1245</f>
        <v>41.7</v>
      </c>
      <c r="L1242" s="31">
        <f>L1243+L1245</f>
        <v>0</v>
      </c>
      <c r="M1242" s="31">
        <v>0</v>
      </c>
      <c r="N1242" s="16">
        <f>M1242/I1242*100</f>
        <v>0</v>
      </c>
      <c r="O1242" s="16">
        <f>L1242/J1242*100</f>
        <v>0</v>
      </c>
      <c r="P1242" s="16">
        <v>0</v>
      </c>
    </row>
    <row r="1243" spans="3:16" s="1" customFormat="1">
      <c r="C1243" s="97"/>
      <c r="D1243" s="114"/>
      <c r="E1243" s="117"/>
      <c r="F1243" s="97"/>
      <c r="G1243" s="97"/>
      <c r="H1243" s="73" t="s">
        <v>113</v>
      </c>
      <c r="I1243" s="16">
        <v>55</v>
      </c>
      <c r="J1243" s="16">
        <v>55</v>
      </c>
      <c r="K1243" s="16">
        <v>41.7</v>
      </c>
      <c r="L1243" s="16">
        <v>0</v>
      </c>
      <c r="M1243" s="16">
        <v>0</v>
      </c>
      <c r="N1243" s="16">
        <f>L1243/I1243*100</f>
        <v>0</v>
      </c>
      <c r="O1243" s="16">
        <f>L1243/J1243*100</f>
        <v>0</v>
      </c>
      <c r="P1243" s="16">
        <v>0</v>
      </c>
    </row>
    <row r="1244" spans="3:16" s="1" customFormat="1" ht="30">
      <c r="C1244" s="97"/>
      <c r="D1244" s="114"/>
      <c r="E1244" s="117"/>
      <c r="F1244" s="97"/>
      <c r="G1244" s="97"/>
      <c r="H1244" s="73" t="s">
        <v>22</v>
      </c>
      <c r="I1244" s="16">
        <v>0</v>
      </c>
      <c r="J1244" s="16">
        <v>0</v>
      </c>
      <c r="K1244" s="16">
        <v>0</v>
      </c>
      <c r="L1244" s="16">
        <v>0</v>
      </c>
      <c r="M1244" s="16">
        <v>0</v>
      </c>
      <c r="N1244" s="16">
        <v>0</v>
      </c>
      <c r="O1244" s="16">
        <v>0</v>
      </c>
      <c r="P1244" s="16">
        <v>0</v>
      </c>
    </row>
    <row r="1245" spans="3:16" s="1" customFormat="1">
      <c r="C1245" s="97"/>
      <c r="D1245" s="114"/>
      <c r="E1245" s="117"/>
      <c r="F1245" s="97"/>
      <c r="G1245" s="97"/>
      <c r="H1245" s="73" t="s">
        <v>249</v>
      </c>
      <c r="I1245" s="16">
        <v>0</v>
      </c>
      <c r="J1245" s="16">
        <v>0</v>
      </c>
      <c r="K1245" s="16">
        <v>0</v>
      </c>
      <c r="L1245" s="16">
        <v>0</v>
      </c>
      <c r="M1245" s="16">
        <v>0</v>
      </c>
      <c r="N1245" s="16">
        <v>0</v>
      </c>
      <c r="O1245" s="16">
        <v>0</v>
      </c>
      <c r="P1245" s="16">
        <v>0</v>
      </c>
    </row>
    <row r="1246" spans="3:16" s="1" customFormat="1" ht="30">
      <c r="C1246" s="97"/>
      <c r="D1246" s="114"/>
      <c r="E1246" s="117"/>
      <c r="F1246" s="97"/>
      <c r="G1246" s="97"/>
      <c r="H1246" s="73" t="s">
        <v>23</v>
      </c>
      <c r="I1246" s="16">
        <v>0</v>
      </c>
      <c r="J1246" s="16">
        <v>0</v>
      </c>
      <c r="K1246" s="16">
        <v>0</v>
      </c>
      <c r="L1246" s="16">
        <v>0</v>
      </c>
      <c r="M1246" s="16">
        <v>0</v>
      </c>
      <c r="N1246" s="16">
        <v>0</v>
      </c>
      <c r="O1246" s="16">
        <v>0</v>
      </c>
      <c r="P1246" s="16">
        <v>0</v>
      </c>
    </row>
    <row r="1247" spans="3:16" s="1" customFormat="1">
      <c r="C1247" s="97"/>
      <c r="D1247" s="114"/>
      <c r="E1247" s="117"/>
      <c r="F1247" s="97"/>
      <c r="G1247" s="97"/>
      <c r="H1247" s="73" t="s">
        <v>250</v>
      </c>
      <c r="I1247" s="16">
        <v>0</v>
      </c>
      <c r="J1247" s="16" t="s">
        <v>247</v>
      </c>
      <c r="K1247" s="16" t="s">
        <v>247</v>
      </c>
      <c r="L1247" s="16" t="s">
        <v>247</v>
      </c>
      <c r="M1247" s="16">
        <v>0</v>
      </c>
      <c r="N1247" s="16">
        <v>0</v>
      </c>
      <c r="O1247" s="16" t="s">
        <v>247</v>
      </c>
      <c r="P1247" s="16" t="s">
        <v>247</v>
      </c>
    </row>
    <row r="1248" spans="3:16" s="1" customFormat="1">
      <c r="C1248" s="98"/>
      <c r="D1248" s="114"/>
      <c r="E1248" s="118"/>
      <c r="F1248" s="98"/>
      <c r="G1248" s="98"/>
      <c r="H1248" s="73" t="s">
        <v>252</v>
      </c>
      <c r="I1248" s="16">
        <v>0</v>
      </c>
      <c r="J1248" s="16" t="s">
        <v>247</v>
      </c>
      <c r="K1248" s="16" t="s">
        <v>247</v>
      </c>
      <c r="L1248" s="16" t="s">
        <v>247</v>
      </c>
      <c r="M1248" s="16">
        <v>0</v>
      </c>
      <c r="N1248" s="16">
        <v>0</v>
      </c>
      <c r="O1248" s="16" t="s">
        <v>247</v>
      </c>
      <c r="P1248" s="16" t="s">
        <v>247</v>
      </c>
    </row>
    <row r="1249" spans="3:16" s="1" customFormat="1" ht="15" customHeight="1">
      <c r="C1249" s="96" t="s">
        <v>220</v>
      </c>
      <c r="D1249" s="114" t="s">
        <v>461</v>
      </c>
      <c r="E1249" s="116" t="s">
        <v>263</v>
      </c>
      <c r="F1249" s="96">
        <v>2015</v>
      </c>
      <c r="G1249" s="96">
        <v>2017</v>
      </c>
      <c r="H1249" s="73" t="s">
        <v>112</v>
      </c>
      <c r="I1249" s="31">
        <f>I1250+I1252+I1254+I1255</f>
        <v>900</v>
      </c>
      <c r="J1249" s="31">
        <f>J1250+J1252</f>
        <v>900</v>
      </c>
      <c r="K1249" s="31">
        <f>K1250+K1252</f>
        <v>637.29999999999995</v>
      </c>
      <c r="L1249" s="31">
        <f>L1250+L1252</f>
        <v>637.29999999999995</v>
      </c>
      <c r="M1249" s="31">
        <f t="shared" ref="M1249" si="343">M1250+M1252+M1254+M1255</f>
        <v>637.29999999999995</v>
      </c>
      <c r="N1249" s="16">
        <f>M1249/I1249*100</f>
        <v>70.811111111111103</v>
      </c>
      <c r="O1249" s="16">
        <f>L1249/J1249*100</f>
        <v>70.811111111111103</v>
      </c>
      <c r="P1249" s="16">
        <f>L1249/K1249*100</f>
        <v>100</v>
      </c>
    </row>
    <row r="1250" spans="3:16" s="1" customFormat="1">
      <c r="C1250" s="97"/>
      <c r="D1250" s="114"/>
      <c r="E1250" s="117"/>
      <c r="F1250" s="97"/>
      <c r="G1250" s="97"/>
      <c r="H1250" s="73" t="s">
        <v>113</v>
      </c>
      <c r="I1250" s="16">
        <v>900</v>
      </c>
      <c r="J1250" s="16">
        <v>900</v>
      </c>
      <c r="K1250" s="16">
        <v>637.29999999999995</v>
      </c>
      <c r="L1250" s="16">
        <v>637.29999999999995</v>
      </c>
      <c r="M1250" s="16">
        <v>637.29999999999995</v>
      </c>
      <c r="N1250" s="16">
        <f>M1250/I1250*100</f>
        <v>70.811111111111103</v>
      </c>
      <c r="O1250" s="16">
        <f>L1250/J1250*100</f>
        <v>70.811111111111103</v>
      </c>
      <c r="P1250" s="16">
        <f>L1250/K1250*100</f>
        <v>100</v>
      </c>
    </row>
    <row r="1251" spans="3:16" s="1" customFormat="1" ht="30">
      <c r="C1251" s="97"/>
      <c r="D1251" s="114"/>
      <c r="E1251" s="117"/>
      <c r="F1251" s="97"/>
      <c r="G1251" s="97"/>
      <c r="H1251" s="73" t="s">
        <v>22</v>
      </c>
      <c r="I1251" s="16">
        <v>0</v>
      </c>
      <c r="J1251" s="16">
        <v>0</v>
      </c>
      <c r="K1251" s="16">
        <v>0</v>
      </c>
      <c r="L1251" s="16">
        <v>0</v>
      </c>
      <c r="M1251" s="16">
        <v>0</v>
      </c>
      <c r="N1251" s="16">
        <v>0</v>
      </c>
      <c r="O1251" s="16">
        <v>0</v>
      </c>
      <c r="P1251" s="16">
        <v>0</v>
      </c>
    </row>
    <row r="1252" spans="3:16" s="1" customFormat="1">
      <c r="C1252" s="97"/>
      <c r="D1252" s="114"/>
      <c r="E1252" s="117"/>
      <c r="F1252" s="97"/>
      <c r="G1252" s="97"/>
      <c r="H1252" s="73" t="s">
        <v>249</v>
      </c>
      <c r="I1252" s="16">
        <v>0</v>
      </c>
      <c r="J1252" s="16">
        <v>0</v>
      </c>
      <c r="K1252" s="16">
        <v>0</v>
      </c>
      <c r="L1252" s="16">
        <v>0</v>
      </c>
      <c r="M1252" s="16">
        <v>0</v>
      </c>
      <c r="N1252" s="16">
        <v>0</v>
      </c>
      <c r="O1252" s="16">
        <v>0</v>
      </c>
      <c r="P1252" s="16">
        <v>0</v>
      </c>
    </row>
    <row r="1253" spans="3:16" s="1" customFormat="1" ht="30">
      <c r="C1253" s="97"/>
      <c r="D1253" s="114"/>
      <c r="E1253" s="117"/>
      <c r="F1253" s="97"/>
      <c r="G1253" s="97"/>
      <c r="H1253" s="73" t="s">
        <v>23</v>
      </c>
      <c r="I1253" s="16">
        <v>0</v>
      </c>
      <c r="J1253" s="16">
        <v>0</v>
      </c>
      <c r="K1253" s="16">
        <v>0</v>
      </c>
      <c r="L1253" s="16">
        <v>0</v>
      </c>
      <c r="M1253" s="16">
        <v>0</v>
      </c>
      <c r="N1253" s="16">
        <v>0</v>
      </c>
      <c r="O1253" s="16">
        <v>0</v>
      </c>
      <c r="P1253" s="16">
        <v>0</v>
      </c>
    </row>
    <row r="1254" spans="3:16" s="1" customFormat="1">
      <c r="C1254" s="97"/>
      <c r="D1254" s="114"/>
      <c r="E1254" s="117"/>
      <c r="F1254" s="97"/>
      <c r="G1254" s="97"/>
      <c r="H1254" s="73" t="s">
        <v>250</v>
      </c>
      <c r="I1254" s="16">
        <v>0</v>
      </c>
      <c r="J1254" s="16" t="s">
        <v>247</v>
      </c>
      <c r="K1254" s="16" t="s">
        <v>247</v>
      </c>
      <c r="L1254" s="16" t="s">
        <v>247</v>
      </c>
      <c r="M1254" s="16">
        <v>0</v>
      </c>
      <c r="N1254" s="16">
        <v>0</v>
      </c>
      <c r="O1254" s="16" t="s">
        <v>247</v>
      </c>
      <c r="P1254" s="16" t="s">
        <v>247</v>
      </c>
    </row>
    <row r="1255" spans="3:16" s="1" customFormat="1">
      <c r="C1255" s="98"/>
      <c r="D1255" s="114"/>
      <c r="E1255" s="118"/>
      <c r="F1255" s="98"/>
      <c r="G1255" s="98"/>
      <c r="H1255" s="73" t="s">
        <v>252</v>
      </c>
      <c r="I1255" s="16">
        <v>0</v>
      </c>
      <c r="J1255" s="16" t="s">
        <v>247</v>
      </c>
      <c r="K1255" s="16" t="s">
        <v>247</v>
      </c>
      <c r="L1255" s="16" t="s">
        <v>247</v>
      </c>
      <c r="M1255" s="16">
        <v>0</v>
      </c>
      <c r="N1255" s="16">
        <v>0</v>
      </c>
      <c r="O1255" s="16" t="s">
        <v>247</v>
      </c>
      <c r="P1255" s="16" t="s">
        <v>247</v>
      </c>
    </row>
    <row r="1256" spans="3:16" s="1" customFormat="1" ht="15" customHeight="1">
      <c r="C1256" s="96" t="s">
        <v>220</v>
      </c>
      <c r="D1256" s="114" t="s">
        <v>514</v>
      </c>
      <c r="E1256" s="116" t="s">
        <v>263</v>
      </c>
      <c r="F1256" s="96">
        <v>2015</v>
      </c>
      <c r="G1256" s="96">
        <v>2017</v>
      </c>
      <c r="H1256" s="73" t="s">
        <v>112</v>
      </c>
      <c r="I1256" s="31">
        <f>I1257+I1259+I1261+I1262</f>
        <v>3516</v>
      </c>
      <c r="J1256" s="31">
        <f>J1257+J1259</f>
        <v>3516</v>
      </c>
      <c r="K1256" s="31">
        <f>K1257+K1259</f>
        <v>3516</v>
      </c>
      <c r="L1256" s="31">
        <f>L1257+L1259</f>
        <v>0</v>
      </c>
      <c r="M1256" s="31">
        <f t="shared" ref="M1256" si="344">M1257+M1259+M1261+M1262</f>
        <v>0</v>
      </c>
      <c r="N1256" s="16">
        <f>M1256/I1256*100</f>
        <v>0</v>
      </c>
      <c r="O1256" s="16">
        <f>L1256/J1256*100</f>
        <v>0</v>
      </c>
      <c r="P1256" s="16">
        <f>L1256/K1256*100</f>
        <v>0</v>
      </c>
    </row>
    <row r="1257" spans="3:16" s="1" customFormat="1">
      <c r="C1257" s="97"/>
      <c r="D1257" s="114"/>
      <c r="E1257" s="117"/>
      <c r="F1257" s="97"/>
      <c r="G1257" s="97"/>
      <c r="H1257" s="73" t="s">
        <v>113</v>
      </c>
      <c r="I1257" s="16">
        <f>I1264+I1271</f>
        <v>3516</v>
      </c>
      <c r="J1257" s="16">
        <f t="shared" ref="J1257:M1257" si="345">J1264+J1271</f>
        <v>3516</v>
      </c>
      <c r="K1257" s="16">
        <f t="shared" si="345"/>
        <v>3516</v>
      </c>
      <c r="L1257" s="16">
        <f t="shared" si="345"/>
        <v>0</v>
      </c>
      <c r="M1257" s="16">
        <f t="shared" si="345"/>
        <v>0</v>
      </c>
      <c r="N1257" s="16">
        <f>L1257/I1257*100</f>
        <v>0</v>
      </c>
      <c r="O1257" s="16">
        <f>L1257/J1257*100</f>
        <v>0</v>
      </c>
      <c r="P1257" s="16">
        <f>L1257/K1257*100</f>
        <v>0</v>
      </c>
    </row>
    <row r="1258" spans="3:16" s="1" customFormat="1" ht="30">
      <c r="C1258" s="97"/>
      <c r="D1258" s="114"/>
      <c r="E1258" s="117"/>
      <c r="F1258" s="97"/>
      <c r="G1258" s="97"/>
      <c r="H1258" s="73" t="s">
        <v>22</v>
      </c>
      <c r="I1258" s="16">
        <v>0</v>
      </c>
      <c r="J1258" s="16">
        <v>0</v>
      </c>
      <c r="K1258" s="16">
        <v>0</v>
      </c>
      <c r="L1258" s="16">
        <v>0</v>
      </c>
      <c r="M1258" s="16">
        <v>0</v>
      </c>
      <c r="N1258" s="16">
        <v>0</v>
      </c>
      <c r="O1258" s="16">
        <v>0</v>
      </c>
      <c r="P1258" s="16">
        <v>0</v>
      </c>
    </row>
    <row r="1259" spans="3:16" s="1" customFormat="1">
      <c r="C1259" s="97"/>
      <c r="D1259" s="114"/>
      <c r="E1259" s="117"/>
      <c r="F1259" s="97"/>
      <c r="G1259" s="97"/>
      <c r="H1259" s="73" t="s">
        <v>249</v>
      </c>
      <c r="I1259" s="16">
        <v>0</v>
      </c>
      <c r="J1259" s="16">
        <v>0</v>
      </c>
      <c r="K1259" s="16">
        <v>0</v>
      </c>
      <c r="L1259" s="16">
        <v>0</v>
      </c>
      <c r="M1259" s="16">
        <v>0</v>
      </c>
      <c r="N1259" s="16">
        <v>0</v>
      </c>
      <c r="O1259" s="16">
        <v>0</v>
      </c>
      <c r="P1259" s="16">
        <v>0</v>
      </c>
    </row>
    <row r="1260" spans="3:16" s="1" customFormat="1" ht="30">
      <c r="C1260" s="97"/>
      <c r="D1260" s="114"/>
      <c r="E1260" s="117"/>
      <c r="F1260" s="97"/>
      <c r="G1260" s="97"/>
      <c r="H1260" s="73" t="s">
        <v>23</v>
      </c>
      <c r="I1260" s="16">
        <v>0</v>
      </c>
      <c r="J1260" s="16">
        <v>0</v>
      </c>
      <c r="K1260" s="16">
        <v>0</v>
      </c>
      <c r="L1260" s="16">
        <v>0</v>
      </c>
      <c r="M1260" s="16">
        <v>0</v>
      </c>
      <c r="N1260" s="16">
        <v>0</v>
      </c>
      <c r="O1260" s="16">
        <v>0</v>
      </c>
      <c r="P1260" s="16">
        <v>0</v>
      </c>
    </row>
    <row r="1261" spans="3:16" s="1" customFormat="1">
      <c r="C1261" s="97"/>
      <c r="D1261" s="114"/>
      <c r="E1261" s="117"/>
      <c r="F1261" s="97"/>
      <c r="G1261" s="97"/>
      <c r="H1261" s="73" t="s">
        <v>250</v>
      </c>
      <c r="I1261" s="16">
        <v>0</v>
      </c>
      <c r="J1261" s="16" t="s">
        <v>247</v>
      </c>
      <c r="K1261" s="16" t="s">
        <v>247</v>
      </c>
      <c r="L1261" s="16" t="s">
        <v>247</v>
      </c>
      <c r="M1261" s="16">
        <v>0</v>
      </c>
      <c r="N1261" s="16">
        <v>0</v>
      </c>
      <c r="O1261" s="16" t="s">
        <v>247</v>
      </c>
      <c r="P1261" s="16" t="s">
        <v>247</v>
      </c>
    </row>
    <row r="1262" spans="3:16" s="1" customFormat="1">
      <c r="C1262" s="98"/>
      <c r="D1262" s="114"/>
      <c r="E1262" s="118"/>
      <c r="F1262" s="98"/>
      <c r="G1262" s="98"/>
      <c r="H1262" s="73" t="s">
        <v>252</v>
      </c>
      <c r="I1262" s="16">
        <v>0</v>
      </c>
      <c r="J1262" s="16" t="s">
        <v>247</v>
      </c>
      <c r="K1262" s="16" t="s">
        <v>247</v>
      </c>
      <c r="L1262" s="16" t="s">
        <v>247</v>
      </c>
      <c r="M1262" s="16">
        <v>0</v>
      </c>
      <c r="N1262" s="16">
        <v>0</v>
      </c>
      <c r="O1262" s="16" t="s">
        <v>247</v>
      </c>
      <c r="P1262" s="16" t="s">
        <v>247</v>
      </c>
    </row>
    <row r="1263" spans="3:16" s="1" customFormat="1" ht="15" customHeight="1">
      <c r="C1263" s="96" t="s">
        <v>221</v>
      </c>
      <c r="D1263" s="114" t="s">
        <v>462</v>
      </c>
      <c r="E1263" s="116" t="s">
        <v>8</v>
      </c>
      <c r="F1263" s="96">
        <v>2015</v>
      </c>
      <c r="G1263" s="96">
        <v>2017</v>
      </c>
      <c r="H1263" s="73" t="s">
        <v>112</v>
      </c>
      <c r="I1263" s="31">
        <f>I1264+I1266+I1268+I1269</f>
        <v>2100</v>
      </c>
      <c r="J1263" s="31">
        <f>J1264+J1266</f>
        <v>2100</v>
      </c>
      <c r="K1263" s="31">
        <f>K1264+K1266</f>
        <v>2100</v>
      </c>
      <c r="L1263" s="31">
        <f>L1264+L1266</f>
        <v>0</v>
      </c>
      <c r="M1263" s="31">
        <f t="shared" ref="M1263" si="346">M1264+M1266+M1268+M1269</f>
        <v>0</v>
      </c>
      <c r="N1263" s="16">
        <f>M1263/I1263*100</f>
        <v>0</v>
      </c>
      <c r="O1263" s="16">
        <f>L1263/J1263*100</f>
        <v>0</v>
      </c>
      <c r="P1263" s="16">
        <f>L1263/K1263*100</f>
        <v>0</v>
      </c>
    </row>
    <row r="1264" spans="3:16" s="1" customFormat="1">
      <c r="C1264" s="97"/>
      <c r="D1264" s="114"/>
      <c r="E1264" s="117"/>
      <c r="F1264" s="97"/>
      <c r="G1264" s="97"/>
      <c r="H1264" s="73" t="s">
        <v>113</v>
      </c>
      <c r="I1264" s="16">
        <v>2100</v>
      </c>
      <c r="J1264" s="16">
        <v>2100</v>
      </c>
      <c r="K1264" s="16">
        <v>2100</v>
      </c>
      <c r="L1264" s="16">
        <v>0</v>
      </c>
      <c r="M1264" s="16">
        <v>0</v>
      </c>
      <c r="N1264" s="16">
        <f>L1264/I1264*100</f>
        <v>0</v>
      </c>
      <c r="O1264" s="16">
        <f>L1264/J1264*100</f>
        <v>0</v>
      </c>
      <c r="P1264" s="16">
        <f>L1264/K1264*100</f>
        <v>0</v>
      </c>
    </row>
    <row r="1265" spans="3:16" s="1" customFormat="1" ht="30">
      <c r="C1265" s="97"/>
      <c r="D1265" s="114"/>
      <c r="E1265" s="117"/>
      <c r="F1265" s="97"/>
      <c r="G1265" s="97"/>
      <c r="H1265" s="73" t="s">
        <v>22</v>
      </c>
      <c r="I1265" s="16">
        <f t="shared" ref="I1265:L1267" si="347">I1272+I1279</f>
        <v>0</v>
      </c>
      <c r="J1265" s="16">
        <f t="shared" si="347"/>
        <v>0</v>
      </c>
      <c r="K1265" s="16">
        <f t="shared" si="347"/>
        <v>0</v>
      </c>
      <c r="L1265" s="16">
        <f t="shared" si="347"/>
        <v>0</v>
      </c>
      <c r="M1265" s="16">
        <f>M1272+M1279</f>
        <v>0</v>
      </c>
      <c r="N1265" s="16">
        <v>0</v>
      </c>
      <c r="O1265" s="16">
        <v>0</v>
      </c>
      <c r="P1265" s="16">
        <v>0</v>
      </c>
    </row>
    <row r="1266" spans="3:16" s="1" customFormat="1">
      <c r="C1266" s="97"/>
      <c r="D1266" s="114"/>
      <c r="E1266" s="117"/>
      <c r="F1266" s="97"/>
      <c r="G1266" s="97"/>
      <c r="H1266" s="73" t="s">
        <v>249</v>
      </c>
      <c r="I1266" s="16">
        <f t="shared" si="347"/>
        <v>0</v>
      </c>
      <c r="J1266" s="16">
        <f t="shared" si="347"/>
        <v>0</v>
      </c>
      <c r="K1266" s="16">
        <f t="shared" si="347"/>
        <v>0</v>
      </c>
      <c r="L1266" s="16">
        <f t="shared" si="347"/>
        <v>0</v>
      </c>
      <c r="M1266" s="16">
        <f>M1273+M1280</f>
        <v>0</v>
      </c>
      <c r="N1266" s="16">
        <v>0</v>
      </c>
      <c r="O1266" s="16">
        <v>0</v>
      </c>
      <c r="P1266" s="16">
        <v>0</v>
      </c>
    </row>
    <row r="1267" spans="3:16" s="1" customFormat="1" ht="30">
      <c r="C1267" s="97"/>
      <c r="D1267" s="114"/>
      <c r="E1267" s="117"/>
      <c r="F1267" s="97"/>
      <c r="G1267" s="97"/>
      <c r="H1267" s="73" t="s">
        <v>23</v>
      </c>
      <c r="I1267" s="16">
        <f t="shared" si="347"/>
        <v>0</v>
      </c>
      <c r="J1267" s="16">
        <f t="shared" si="347"/>
        <v>0</v>
      </c>
      <c r="K1267" s="16">
        <f t="shared" si="347"/>
        <v>0</v>
      </c>
      <c r="L1267" s="16">
        <f t="shared" si="347"/>
        <v>0</v>
      </c>
      <c r="M1267" s="16">
        <f>M1274+M1281</f>
        <v>0</v>
      </c>
      <c r="N1267" s="16">
        <v>0</v>
      </c>
      <c r="O1267" s="16">
        <v>0</v>
      </c>
      <c r="P1267" s="16">
        <v>0</v>
      </c>
    </row>
    <row r="1268" spans="3:16" s="1" customFormat="1">
      <c r="C1268" s="97"/>
      <c r="D1268" s="114"/>
      <c r="E1268" s="117"/>
      <c r="F1268" s="97"/>
      <c r="G1268" s="97"/>
      <c r="H1268" s="73" t="s">
        <v>250</v>
      </c>
      <c r="I1268" s="16">
        <v>0</v>
      </c>
      <c r="J1268" s="16" t="s">
        <v>247</v>
      </c>
      <c r="K1268" s="16" t="s">
        <v>247</v>
      </c>
      <c r="L1268" s="16" t="s">
        <v>247</v>
      </c>
      <c r="M1268" s="16">
        <v>0</v>
      </c>
      <c r="N1268" s="16">
        <v>0</v>
      </c>
      <c r="O1268" s="16" t="s">
        <v>247</v>
      </c>
      <c r="P1268" s="16" t="s">
        <v>247</v>
      </c>
    </row>
    <row r="1269" spans="3:16" s="1" customFormat="1">
      <c r="C1269" s="98"/>
      <c r="D1269" s="114"/>
      <c r="E1269" s="118"/>
      <c r="F1269" s="98"/>
      <c r="G1269" s="98"/>
      <c r="H1269" s="73" t="s">
        <v>252</v>
      </c>
      <c r="I1269" s="16">
        <v>0</v>
      </c>
      <c r="J1269" s="16" t="s">
        <v>247</v>
      </c>
      <c r="K1269" s="16" t="s">
        <v>247</v>
      </c>
      <c r="L1269" s="16" t="s">
        <v>247</v>
      </c>
      <c r="M1269" s="16">
        <v>0</v>
      </c>
      <c r="N1269" s="16">
        <v>0</v>
      </c>
      <c r="O1269" s="16" t="s">
        <v>247</v>
      </c>
      <c r="P1269" s="16" t="s">
        <v>247</v>
      </c>
    </row>
    <row r="1270" spans="3:16" s="1" customFormat="1" ht="15" customHeight="1">
      <c r="C1270" s="96" t="s">
        <v>222</v>
      </c>
      <c r="D1270" s="114" t="s">
        <v>615</v>
      </c>
      <c r="E1270" s="116" t="s">
        <v>8</v>
      </c>
      <c r="F1270" s="96">
        <v>2015</v>
      </c>
      <c r="G1270" s="96">
        <v>2017</v>
      </c>
      <c r="H1270" s="73" t="s">
        <v>112</v>
      </c>
      <c r="I1270" s="31">
        <f>I1271+I1273+I1275+I1276</f>
        <v>1416</v>
      </c>
      <c r="J1270" s="31">
        <f>J1271+J1273</f>
        <v>1416</v>
      </c>
      <c r="K1270" s="31">
        <f>K1271+K1273</f>
        <v>1416</v>
      </c>
      <c r="L1270" s="31">
        <f>L1271+L1273</f>
        <v>0</v>
      </c>
      <c r="M1270" s="31">
        <v>0</v>
      </c>
      <c r="N1270" s="16">
        <f>M1270/I1270*100</f>
        <v>0</v>
      </c>
      <c r="O1270" s="16">
        <f>L1270/J1270*100</f>
        <v>0</v>
      </c>
      <c r="P1270" s="16">
        <f>L1270/K1270*100</f>
        <v>0</v>
      </c>
    </row>
    <row r="1271" spans="3:16" s="1" customFormat="1">
      <c r="C1271" s="97"/>
      <c r="D1271" s="114"/>
      <c r="E1271" s="117"/>
      <c r="F1271" s="97"/>
      <c r="G1271" s="97"/>
      <c r="H1271" s="73" t="s">
        <v>113</v>
      </c>
      <c r="I1271" s="16">
        <v>1416</v>
      </c>
      <c r="J1271" s="16">
        <v>1416</v>
      </c>
      <c r="K1271" s="16">
        <v>1416</v>
      </c>
      <c r="L1271" s="16">
        <v>0</v>
      </c>
      <c r="M1271" s="16">
        <v>0</v>
      </c>
      <c r="N1271" s="16">
        <f>L1271/I1271*100</f>
        <v>0</v>
      </c>
      <c r="O1271" s="16">
        <f>L1271/J1271*100</f>
        <v>0</v>
      </c>
      <c r="P1271" s="16">
        <f>L1271/K1271*100</f>
        <v>0</v>
      </c>
    </row>
    <row r="1272" spans="3:16" s="1" customFormat="1" ht="30">
      <c r="C1272" s="97"/>
      <c r="D1272" s="114"/>
      <c r="E1272" s="117"/>
      <c r="F1272" s="97"/>
      <c r="G1272" s="97"/>
      <c r="H1272" s="73" t="s">
        <v>22</v>
      </c>
      <c r="I1272" s="16">
        <v>0</v>
      </c>
      <c r="J1272" s="16">
        <v>0</v>
      </c>
      <c r="K1272" s="16">
        <v>0</v>
      </c>
      <c r="L1272" s="16">
        <v>0</v>
      </c>
      <c r="M1272" s="16">
        <v>0</v>
      </c>
      <c r="N1272" s="16">
        <v>0</v>
      </c>
      <c r="O1272" s="16">
        <v>0</v>
      </c>
      <c r="P1272" s="16">
        <v>0</v>
      </c>
    </row>
    <row r="1273" spans="3:16" s="1" customFormat="1">
      <c r="C1273" s="97"/>
      <c r="D1273" s="114"/>
      <c r="E1273" s="117"/>
      <c r="F1273" s="97"/>
      <c r="G1273" s="97"/>
      <c r="H1273" s="73" t="s">
        <v>249</v>
      </c>
      <c r="I1273" s="16">
        <v>0</v>
      </c>
      <c r="J1273" s="16">
        <v>0</v>
      </c>
      <c r="K1273" s="16">
        <v>0</v>
      </c>
      <c r="L1273" s="16">
        <v>0</v>
      </c>
      <c r="M1273" s="16">
        <v>0</v>
      </c>
      <c r="N1273" s="16">
        <v>0</v>
      </c>
      <c r="O1273" s="16">
        <v>0</v>
      </c>
      <c r="P1273" s="16">
        <v>0</v>
      </c>
    </row>
    <row r="1274" spans="3:16" s="1" customFormat="1" ht="30">
      <c r="C1274" s="97"/>
      <c r="D1274" s="114"/>
      <c r="E1274" s="117"/>
      <c r="F1274" s="97"/>
      <c r="G1274" s="97"/>
      <c r="H1274" s="73" t="s">
        <v>23</v>
      </c>
      <c r="I1274" s="16">
        <v>0</v>
      </c>
      <c r="J1274" s="16">
        <v>0</v>
      </c>
      <c r="K1274" s="16">
        <v>0</v>
      </c>
      <c r="L1274" s="16">
        <v>0</v>
      </c>
      <c r="M1274" s="16">
        <v>0</v>
      </c>
      <c r="N1274" s="16">
        <v>0</v>
      </c>
      <c r="O1274" s="16">
        <v>0</v>
      </c>
      <c r="P1274" s="16">
        <v>0</v>
      </c>
    </row>
    <row r="1275" spans="3:16" s="1" customFormat="1">
      <c r="C1275" s="97"/>
      <c r="D1275" s="114"/>
      <c r="E1275" s="117"/>
      <c r="F1275" s="97"/>
      <c r="G1275" s="97"/>
      <c r="H1275" s="73" t="s">
        <v>250</v>
      </c>
      <c r="I1275" s="16">
        <v>0</v>
      </c>
      <c r="J1275" s="16" t="s">
        <v>247</v>
      </c>
      <c r="K1275" s="16" t="s">
        <v>247</v>
      </c>
      <c r="L1275" s="16" t="s">
        <v>247</v>
      </c>
      <c r="M1275" s="16">
        <v>0</v>
      </c>
      <c r="N1275" s="16">
        <v>0</v>
      </c>
      <c r="O1275" s="16" t="s">
        <v>247</v>
      </c>
      <c r="P1275" s="16" t="s">
        <v>247</v>
      </c>
    </row>
    <row r="1276" spans="3:16" s="1" customFormat="1">
      <c r="C1276" s="98"/>
      <c r="D1276" s="114"/>
      <c r="E1276" s="118"/>
      <c r="F1276" s="98"/>
      <c r="G1276" s="98"/>
      <c r="H1276" s="73" t="s">
        <v>252</v>
      </c>
      <c r="I1276" s="16">
        <v>0</v>
      </c>
      <c r="J1276" s="16" t="s">
        <v>247</v>
      </c>
      <c r="K1276" s="16" t="s">
        <v>247</v>
      </c>
      <c r="L1276" s="16" t="s">
        <v>247</v>
      </c>
      <c r="M1276" s="16">
        <v>0</v>
      </c>
      <c r="N1276" s="16">
        <v>0</v>
      </c>
      <c r="O1276" s="16" t="s">
        <v>247</v>
      </c>
      <c r="P1276" s="16" t="s">
        <v>247</v>
      </c>
    </row>
    <row r="1277" spans="3:16" s="1" customFormat="1" ht="15" customHeight="1">
      <c r="C1277" s="96" t="s">
        <v>223</v>
      </c>
      <c r="D1277" s="114" t="s">
        <v>463</v>
      </c>
      <c r="E1277" s="116" t="s">
        <v>8</v>
      </c>
      <c r="F1277" s="96">
        <v>2015</v>
      </c>
      <c r="G1277" s="96">
        <v>2017</v>
      </c>
      <c r="H1277" s="73" t="s">
        <v>112</v>
      </c>
      <c r="I1277" s="31">
        <f>I1278+I1280+I1282+I1283</f>
        <v>0</v>
      </c>
      <c r="J1277" s="31">
        <f>J1278+J1280</f>
        <v>0</v>
      </c>
      <c r="K1277" s="31">
        <f>K1278+K1280</f>
        <v>0</v>
      </c>
      <c r="L1277" s="31">
        <f>L1278+L1280</f>
        <v>0</v>
      </c>
      <c r="M1277" s="31">
        <f t="shared" ref="M1277" si="348">M1278+M1280+M1282+M1283</f>
        <v>0</v>
      </c>
      <c r="N1277" s="16">
        <v>0</v>
      </c>
      <c r="O1277" s="16">
        <v>0</v>
      </c>
      <c r="P1277" s="16">
        <v>0</v>
      </c>
    </row>
    <row r="1278" spans="3:16" s="1" customFormat="1">
      <c r="C1278" s="97"/>
      <c r="D1278" s="114"/>
      <c r="E1278" s="117"/>
      <c r="F1278" s="97"/>
      <c r="G1278" s="97"/>
      <c r="H1278" s="73" t="s">
        <v>113</v>
      </c>
      <c r="I1278" s="16"/>
      <c r="J1278" s="16">
        <v>0</v>
      </c>
      <c r="K1278" s="16">
        <v>0</v>
      </c>
      <c r="L1278" s="16">
        <v>0</v>
      </c>
      <c r="M1278" s="16">
        <v>0</v>
      </c>
      <c r="N1278" s="16">
        <v>0</v>
      </c>
      <c r="O1278" s="16">
        <v>0</v>
      </c>
      <c r="P1278" s="16">
        <v>0</v>
      </c>
    </row>
    <row r="1279" spans="3:16" s="1" customFormat="1" ht="30">
      <c r="C1279" s="97"/>
      <c r="D1279" s="114"/>
      <c r="E1279" s="117"/>
      <c r="F1279" s="97"/>
      <c r="G1279" s="97"/>
      <c r="H1279" s="73" t="s">
        <v>22</v>
      </c>
      <c r="I1279" s="16">
        <v>0</v>
      </c>
      <c r="J1279" s="16">
        <v>0</v>
      </c>
      <c r="K1279" s="16">
        <v>0</v>
      </c>
      <c r="L1279" s="16">
        <v>0</v>
      </c>
      <c r="M1279" s="16">
        <v>0</v>
      </c>
      <c r="N1279" s="16">
        <v>0</v>
      </c>
      <c r="O1279" s="16">
        <v>0</v>
      </c>
      <c r="P1279" s="16">
        <v>0</v>
      </c>
    </row>
    <row r="1280" spans="3:16" s="1" customFormat="1">
      <c r="C1280" s="97"/>
      <c r="D1280" s="114"/>
      <c r="E1280" s="117"/>
      <c r="F1280" s="97"/>
      <c r="G1280" s="97"/>
      <c r="H1280" s="73" t="s">
        <v>249</v>
      </c>
      <c r="I1280" s="16">
        <v>0</v>
      </c>
      <c r="J1280" s="16">
        <v>0</v>
      </c>
      <c r="K1280" s="16">
        <v>0</v>
      </c>
      <c r="L1280" s="16">
        <v>0</v>
      </c>
      <c r="M1280" s="16">
        <v>0</v>
      </c>
      <c r="N1280" s="16">
        <v>0</v>
      </c>
      <c r="O1280" s="16">
        <v>0</v>
      </c>
      <c r="P1280" s="16">
        <v>0</v>
      </c>
    </row>
    <row r="1281" spans="3:16" s="1" customFormat="1" ht="30">
      <c r="C1281" s="97"/>
      <c r="D1281" s="114"/>
      <c r="E1281" s="117"/>
      <c r="F1281" s="97"/>
      <c r="G1281" s="97"/>
      <c r="H1281" s="73" t="s">
        <v>23</v>
      </c>
      <c r="I1281" s="16">
        <v>0</v>
      </c>
      <c r="J1281" s="16">
        <v>0</v>
      </c>
      <c r="K1281" s="16">
        <v>0</v>
      </c>
      <c r="L1281" s="16">
        <v>0</v>
      </c>
      <c r="M1281" s="16">
        <v>0</v>
      </c>
      <c r="N1281" s="16">
        <v>0</v>
      </c>
      <c r="O1281" s="16">
        <v>0</v>
      </c>
      <c r="P1281" s="16">
        <v>0</v>
      </c>
    </row>
    <row r="1282" spans="3:16" s="1" customFormat="1">
      <c r="C1282" s="97"/>
      <c r="D1282" s="114"/>
      <c r="E1282" s="117"/>
      <c r="F1282" s="97"/>
      <c r="G1282" s="97"/>
      <c r="H1282" s="73" t="s">
        <v>250</v>
      </c>
      <c r="I1282" s="16">
        <v>0</v>
      </c>
      <c r="J1282" s="16" t="s">
        <v>247</v>
      </c>
      <c r="K1282" s="16" t="s">
        <v>247</v>
      </c>
      <c r="L1282" s="16" t="s">
        <v>247</v>
      </c>
      <c r="M1282" s="16">
        <v>0</v>
      </c>
      <c r="N1282" s="16">
        <v>0</v>
      </c>
      <c r="O1282" s="16" t="s">
        <v>247</v>
      </c>
      <c r="P1282" s="16" t="s">
        <v>247</v>
      </c>
    </row>
    <row r="1283" spans="3:16" s="1" customFormat="1">
      <c r="C1283" s="98"/>
      <c r="D1283" s="114"/>
      <c r="E1283" s="118"/>
      <c r="F1283" s="98"/>
      <c r="G1283" s="98"/>
      <c r="H1283" s="73" t="s">
        <v>252</v>
      </c>
      <c r="I1283" s="16">
        <v>0</v>
      </c>
      <c r="J1283" s="16" t="s">
        <v>247</v>
      </c>
      <c r="K1283" s="16" t="s">
        <v>247</v>
      </c>
      <c r="L1283" s="16" t="s">
        <v>247</v>
      </c>
      <c r="M1283" s="16">
        <v>0</v>
      </c>
      <c r="N1283" s="16">
        <v>0</v>
      </c>
      <c r="O1283" s="16" t="s">
        <v>247</v>
      </c>
      <c r="P1283" s="16" t="s">
        <v>247</v>
      </c>
    </row>
    <row r="1284" spans="3:16" s="1" customFormat="1" ht="15" hidden="1" customHeight="1">
      <c r="C1284" s="50"/>
      <c r="D1284" s="114"/>
      <c r="E1284" s="116"/>
      <c r="F1284" s="67"/>
      <c r="G1284" s="67"/>
      <c r="H1284" s="73" t="s">
        <v>112</v>
      </c>
      <c r="I1284" s="16">
        <f>I1285+I1287+I1289+I1290</f>
        <v>0</v>
      </c>
      <c r="J1284" s="16" t="s">
        <v>247</v>
      </c>
      <c r="K1284" s="16" t="s">
        <v>247</v>
      </c>
      <c r="L1284" s="16">
        <f>L1285+L1287+L1289+L1290</f>
        <v>0</v>
      </c>
      <c r="M1284" s="16">
        <f>M1285+M1287+M1289+M1290</f>
        <v>0</v>
      </c>
      <c r="N1284" s="16">
        <v>0</v>
      </c>
      <c r="O1284" s="16" t="s">
        <v>247</v>
      </c>
      <c r="P1284" s="16" t="s">
        <v>247</v>
      </c>
    </row>
    <row r="1285" spans="3:16" s="1" customFormat="1" ht="15" hidden="1" customHeight="1">
      <c r="C1285" s="50"/>
      <c r="D1285" s="114"/>
      <c r="E1285" s="117"/>
      <c r="F1285" s="67"/>
      <c r="G1285" s="67"/>
      <c r="H1285" s="73" t="s">
        <v>113</v>
      </c>
      <c r="I1285" s="16">
        <f>I1292+I1299</f>
        <v>0</v>
      </c>
      <c r="J1285" s="16">
        <f>J1292+J1299</f>
        <v>0</v>
      </c>
      <c r="K1285" s="16">
        <f>K1292+K1299</f>
        <v>0</v>
      </c>
      <c r="L1285" s="16">
        <f>L1292+L1299</f>
        <v>0</v>
      </c>
      <c r="M1285" s="16">
        <f>M1292+M1299</f>
        <v>0</v>
      </c>
      <c r="N1285" s="16">
        <v>0</v>
      </c>
      <c r="O1285" s="16">
        <v>0</v>
      </c>
      <c r="P1285" s="16">
        <v>0</v>
      </c>
    </row>
    <row r="1286" spans="3:16" s="1" customFormat="1" ht="30" hidden="1" customHeight="1">
      <c r="C1286" s="50"/>
      <c r="D1286" s="114"/>
      <c r="E1286" s="117"/>
      <c r="F1286" s="67"/>
      <c r="G1286" s="67"/>
      <c r="H1286" s="73" t="s">
        <v>22</v>
      </c>
      <c r="I1286" s="16">
        <f t="shared" ref="I1286:M1289" si="349">I1293+I1300</f>
        <v>0</v>
      </c>
      <c r="J1286" s="16">
        <f t="shared" si="349"/>
        <v>0</v>
      </c>
      <c r="K1286" s="16">
        <f t="shared" si="349"/>
        <v>0</v>
      </c>
      <c r="L1286" s="16">
        <f t="shared" si="349"/>
        <v>0</v>
      </c>
      <c r="M1286" s="16">
        <f t="shared" si="349"/>
        <v>0</v>
      </c>
      <c r="N1286" s="16">
        <v>0</v>
      </c>
      <c r="O1286" s="16">
        <v>0</v>
      </c>
      <c r="P1286" s="16">
        <v>0</v>
      </c>
    </row>
    <row r="1287" spans="3:16" s="1" customFormat="1" ht="15" hidden="1" customHeight="1">
      <c r="C1287" s="50"/>
      <c r="D1287" s="114"/>
      <c r="E1287" s="117"/>
      <c r="F1287" s="67"/>
      <c r="G1287" s="67"/>
      <c r="H1287" s="73" t="s">
        <v>249</v>
      </c>
      <c r="I1287" s="16">
        <f t="shared" si="349"/>
        <v>0</v>
      </c>
      <c r="J1287" s="16">
        <f t="shared" si="349"/>
        <v>0</v>
      </c>
      <c r="K1287" s="16">
        <f t="shared" si="349"/>
        <v>0</v>
      </c>
      <c r="L1287" s="16">
        <f t="shared" si="349"/>
        <v>0</v>
      </c>
      <c r="M1287" s="16">
        <f t="shared" si="349"/>
        <v>0</v>
      </c>
      <c r="N1287" s="16">
        <v>0</v>
      </c>
      <c r="O1287" s="16">
        <v>0</v>
      </c>
      <c r="P1287" s="16">
        <v>0</v>
      </c>
    </row>
    <row r="1288" spans="3:16" s="1" customFormat="1" ht="30" hidden="1" customHeight="1">
      <c r="C1288" s="50"/>
      <c r="D1288" s="114"/>
      <c r="E1288" s="117"/>
      <c r="F1288" s="67"/>
      <c r="G1288" s="67"/>
      <c r="H1288" s="73" t="s">
        <v>23</v>
      </c>
      <c r="I1288" s="16">
        <f t="shared" si="349"/>
        <v>0</v>
      </c>
      <c r="J1288" s="16">
        <f t="shared" si="349"/>
        <v>0</v>
      </c>
      <c r="K1288" s="16">
        <f t="shared" si="349"/>
        <v>0</v>
      </c>
      <c r="L1288" s="16">
        <f t="shared" si="349"/>
        <v>0</v>
      </c>
      <c r="M1288" s="16">
        <f t="shared" si="349"/>
        <v>0</v>
      </c>
      <c r="N1288" s="16">
        <v>0</v>
      </c>
      <c r="O1288" s="16">
        <v>0</v>
      </c>
      <c r="P1288" s="16">
        <v>0</v>
      </c>
    </row>
    <row r="1289" spans="3:16" s="1" customFormat="1" ht="15" hidden="1" customHeight="1">
      <c r="C1289" s="50"/>
      <c r="D1289" s="114"/>
      <c r="E1289" s="117"/>
      <c r="F1289" s="67"/>
      <c r="G1289" s="67"/>
      <c r="H1289" s="73" t="s">
        <v>250</v>
      </c>
      <c r="I1289" s="16">
        <f>I1296+I1303</f>
        <v>0</v>
      </c>
      <c r="J1289" s="16" t="s">
        <v>247</v>
      </c>
      <c r="K1289" s="16" t="s">
        <v>247</v>
      </c>
      <c r="L1289" s="16">
        <f t="shared" si="349"/>
        <v>0</v>
      </c>
      <c r="M1289" s="16">
        <f t="shared" si="349"/>
        <v>0</v>
      </c>
      <c r="N1289" s="16">
        <v>0</v>
      </c>
      <c r="O1289" s="16" t="s">
        <v>247</v>
      </c>
      <c r="P1289" s="16" t="s">
        <v>247</v>
      </c>
    </row>
    <row r="1290" spans="3:16" s="1" customFormat="1" ht="15" hidden="1" customHeight="1">
      <c r="C1290" s="50"/>
      <c r="D1290" s="114"/>
      <c r="E1290" s="118"/>
      <c r="F1290" s="67"/>
      <c r="G1290" s="67"/>
      <c r="H1290" s="73" t="s">
        <v>252</v>
      </c>
      <c r="I1290" s="16">
        <f>I1297+I1304</f>
        <v>0</v>
      </c>
      <c r="J1290" s="16" t="s">
        <v>247</v>
      </c>
      <c r="K1290" s="16" t="s">
        <v>247</v>
      </c>
      <c r="L1290" s="16">
        <f>L1297+L1304</f>
        <v>0</v>
      </c>
      <c r="M1290" s="16">
        <f>M1297+M1304</f>
        <v>0</v>
      </c>
      <c r="N1290" s="16">
        <v>0</v>
      </c>
      <c r="O1290" s="16" t="s">
        <v>247</v>
      </c>
      <c r="P1290" s="16" t="s">
        <v>247</v>
      </c>
    </row>
    <row r="1291" spans="3:16" s="1" customFormat="1" ht="15" hidden="1" customHeight="1">
      <c r="C1291" s="50"/>
      <c r="D1291" s="114" t="s">
        <v>165</v>
      </c>
      <c r="E1291" s="116" t="s">
        <v>164</v>
      </c>
      <c r="F1291" s="67"/>
      <c r="G1291" s="67"/>
      <c r="H1291" s="73" t="s">
        <v>112</v>
      </c>
      <c r="I1291" s="8">
        <f>I1292+I1294+I1296+I1297</f>
        <v>0</v>
      </c>
      <c r="J1291" s="8">
        <f t="shared" ref="J1291:P1291" si="350">J1292+J1294+J1296+J1297</f>
        <v>0</v>
      </c>
      <c r="K1291" s="8">
        <f>K1292+K1294+K1296+K1297</f>
        <v>0</v>
      </c>
      <c r="L1291" s="8">
        <f t="shared" si="350"/>
        <v>0</v>
      </c>
      <c r="M1291" s="8">
        <f t="shared" si="350"/>
        <v>0</v>
      </c>
      <c r="N1291" s="3">
        <v>0</v>
      </c>
      <c r="O1291" s="8">
        <f t="shared" si="350"/>
        <v>0</v>
      </c>
      <c r="P1291" s="8">
        <f t="shared" si="350"/>
        <v>0</v>
      </c>
    </row>
    <row r="1292" spans="3:16" s="1" customFormat="1" ht="15" hidden="1" customHeight="1">
      <c r="C1292" s="50"/>
      <c r="D1292" s="114"/>
      <c r="E1292" s="117"/>
      <c r="F1292" s="67"/>
      <c r="G1292" s="67"/>
      <c r="H1292" s="73" t="s">
        <v>113</v>
      </c>
      <c r="I1292" s="8">
        <v>0</v>
      </c>
      <c r="J1292" s="8">
        <v>0</v>
      </c>
      <c r="K1292" s="8">
        <v>0</v>
      </c>
      <c r="L1292" s="8">
        <v>0</v>
      </c>
      <c r="M1292" s="8">
        <v>0</v>
      </c>
      <c r="N1292" s="3">
        <v>0</v>
      </c>
      <c r="O1292" s="8">
        <v>0</v>
      </c>
      <c r="P1292" s="8">
        <v>0</v>
      </c>
    </row>
    <row r="1293" spans="3:16" s="1" customFormat="1" ht="30" hidden="1" customHeight="1">
      <c r="C1293" s="50"/>
      <c r="D1293" s="114"/>
      <c r="E1293" s="117"/>
      <c r="F1293" s="67"/>
      <c r="G1293" s="67"/>
      <c r="H1293" s="73" t="s">
        <v>22</v>
      </c>
      <c r="I1293" s="8">
        <v>0</v>
      </c>
      <c r="J1293" s="8">
        <v>0</v>
      </c>
      <c r="K1293" s="8">
        <v>0</v>
      </c>
      <c r="L1293" s="8">
        <v>0</v>
      </c>
      <c r="M1293" s="8">
        <v>0</v>
      </c>
      <c r="N1293" s="3">
        <v>0</v>
      </c>
      <c r="O1293" s="8">
        <v>0</v>
      </c>
      <c r="P1293" s="8">
        <v>0</v>
      </c>
    </row>
    <row r="1294" spans="3:16" s="1" customFormat="1" ht="15" hidden="1" customHeight="1">
      <c r="C1294" s="50"/>
      <c r="D1294" s="114"/>
      <c r="E1294" s="117"/>
      <c r="F1294" s="67"/>
      <c r="G1294" s="67"/>
      <c r="H1294" s="73" t="s">
        <v>249</v>
      </c>
      <c r="I1294" s="8">
        <v>0</v>
      </c>
      <c r="J1294" s="8">
        <v>0</v>
      </c>
      <c r="K1294" s="8">
        <v>0</v>
      </c>
      <c r="L1294" s="8">
        <v>0</v>
      </c>
      <c r="M1294" s="8">
        <v>0</v>
      </c>
      <c r="N1294" s="3">
        <v>0</v>
      </c>
      <c r="O1294" s="8">
        <v>0</v>
      </c>
      <c r="P1294" s="8">
        <v>0</v>
      </c>
    </row>
    <row r="1295" spans="3:16" s="1" customFormat="1" ht="30" hidden="1" customHeight="1">
      <c r="C1295" s="50"/>
      <c r="D1295" s="114"/>
      <c r="E1295" s="117"/>
      <c r="F1295" s="67"/>
      <c r="G1295" s="67"/>
      <c r="H1295" s="73" t="s">
        <v>23</v>
      </c>
      <c r="I1295" s="8">
        <v>0</v>
      </c>
      <c r="J1295" s="8">
        <v>0</v>
      </c>
      <c r="K1295" s="8">
        <v>0</v>
      </c>
      <c r="L1295" s="8">
        <v>0</v>
      </c>
      <c r="M1295" s="8">
        <v>0</v>
      </c>
      <c r="N1295" s="3">
        <v>0</v>
      </c>
      <c r="O1295" s="8">
        <v>0</v>
      </c>
      <c r="P1295" s="8">
        <v>0</v>
      </c>
    </row>
    <row r="1296" spans="3:16" s="1" customFormat="1" ht="15" hidden="1" customHeight="1">
      <c r="C1296" s="50"/>
      <c r="D1296" s="114"/>
      <c r="E1296" s="117"/>
      <c r="F1296" s="67"/>
      <c r="G1296" s="67"/>
      <c r="H1296" s="73" t="s">
        <v>250</v>
      </c>
      <c r="I1296" s="8">
        <v>0</v>
      </c>
      <c r="J1296" s="8">
        <v>0</v>
      </c>
      <c r="K1296" s="8">
        <v>0</v>
      </c>
      <c r="L1296" s="8">
        <v>0</v>
      </c>
      <c r="M1296" s="8">
        <v>0</v>
      </c>
      <c r="N1296" s="3">
        <v>0</v>
      </c>
      <c r="O1296" s="8">
        <v>0</v>
      </c>
      <c r="P1296" s="8">
        <v>0</v>
      </c>
    </row>
    <row r="1297" spans="3:16" s="1" customFormat="1" ht="15" hidden="1" customHeight="1">
      <c r="C1297" s="50"/>
      <c r="D1297" s="114"/>
      <c r="E1297" s="118"/>
      <c r="F1297" s="67"/>
      <c r="G1297" s="67"/>
      <c r="H1297" s="73" t="s">
        <v>252</v>
      </c>
      <c r="I1297" s="8">
        <v>0</v>
      </c>
      <c r="J1297" s="8">
        <v>0</v>
      </c>
      <c r="K1297" s="8">
        <v>0</v>
      </c>
      <c r="L1297" s="8">
        <v>0</v>
      </c>
      <c r="M1297" s="8">
        <v>0</v>
      </c>
      <c r="N1297" s="3">
        <v>0</v>
      </c>
      <c r="O1297" s="8">
        <v>0</v>
      </c>
      <c r="P1297" s="8">
        <v>0</v>
      </c>
    </row>
    <row r="1298" spans="3:16" s="1" customFormat="1" ht="15" hidden="1" customHeight="1">
      <c r="C1298" s="50"/>
      <c r="D1298" s="114" t="s">
        <v>166</v>
      </c>
      <c r="E1298" s="116" t="s">
        <v>164</v>
      </c>
      <c r="F1298" s="67"/>
      <c r="G1298" s="67"/>
      <c r="H1298" s="73" t="s">
        <v>112</v>
      </c>
      <c r="I1298" s="8">
        <f>I1299+I1301+I1303+I1304</f>
        <v>0</v>
      </c>
      <c r="J1298" s="8">
        <f t="shared" ref="J1298:P1298" si="351">J1299+J1301+J1303+J1304</f>
        <v>0</v>
      </c>
      <c r="K1298" s="8">
        <f>K1299+K1301+K1303+K1304</f>
        <v>0</v>
      </c>
      <c r="L1298" s="8">
        <f t="shared" si="351"/>
        <v>0</v>
      </c>
      <c r="M1298" s="8">
        <f t="shared" si="351"/>
        <v>0</v>
      </c>
      <c r="N1298" s="3">
        <v>0</v>
      </c>
      <c r="O1298" s="8">
        <f t="shared" si="351"/>
        <v>0</v>
      </c>
      <c r="P1298" s="8">
        <f t="shared" si="351"/>
        <v>0</v>
      </c>
    </row>
    <row r="1299" spans="3:16" s="1" customFormat="1" ht="15" hidden="1" customHeight="1">
      <c r="C1299" s="50"/>
      <c r="D1299" s="114"/>
      <c r="E1299" s="117"/>
      <c r="F1299" s="67"/>
      <c r="G1299" s="67"/>
      <c r="H1299" s="73" t="s">
        <v>113</v>
      </c>
      <c r="I1299" s="8">
        <v>0</v>
      </c>
      <c r="J1299" s="8">
        <v>0</v>
      </c>
      <c r="K1299" s="8">
        <v>0</v>
      </c>
      <c r="L1299" s="8">
        <v>0</v>
      </c>
      <c r="M1299" s="8">
        <v>0</v>
      </c>
      <c r="N1299" s="3">
        <v>0</v>
      </c>
      <c r="O1299" s="8">
        <v>0</v>
      </c>
      <c r="P1299" s="8">
        <v>0</v>
      </c>
    </row>
    <row r="1300" spans="3:16" s="1" customFormat="1" ht="30" hidden="1" customHeight="1">
      <c r="C1300" s="50"/>
      <c r="D1300" s="114"/>
      <c r="E1300" s="117"/>
      <c r="F1300" s="67"/>
      <c r="G1300" s="67"/>
      <c r="H1300" s="73" t="s">
        <v>22</v>
      </c>
      <c r="I1300" s="8">
        <v>0</v>
      </c>
      <c r="J1300" s="8">
        <v>0</v>
      </c>
      <c r="K1300" s="8">
        <v>0</v>
      </c>
      <c r="L1300" s="8">
        <v>0</v>
      </c>
      <c r="M1300" s="8">
        <v>0</v>
      </c>
      <c r="N1300" s="3">
        <v>0</v>
      </c>
      <c r="O1300" s="8">
        <v>0</v>
      </c>
      <c r="P1300" s="8">
        <v>0</v>
      </c>
    </row>
    <row r="1301" spans="3:16" s="1" customFormat="1" ht="15" hidden="1" customHeight="1">
      <c r="C1301" s="50"/>
      <c r="D1301" s="114"/>
      <c r="E1301" s="117"/>
      <c r="F1301" s="67"/>
      <c r="G1301" s="67"/>
      <c r="H1301" s="73" t="s">
        <v>249</v>
      </c>
      <c r="I1301" s="8">
        <v>0</v>
      </c>
      <c r="J1301" s="8">
        <v>0</v>
      </c>
      <c r="K1301" s="8">
        <v>0</v>
      </c>
      <c r="L1301" s="8">
        <v>0</v>
      </c>
      <c r="M1301" s="8">
        <v>0</v>
      </c>
      <c r="N1301" s="3">
        <v>0</v>
      </c>
      <c r="O1301" s="8">
        <v>0</v>
      </c>
      <c r="P1301" s="8">
        <v>0</v>
      </c>
    </row>
    <row r="1302" spans="3:16" s="1" customFormat="1" ht="30" hidden="1" customHeight="1">
      <c r="C1302" s="50"/>
      <c r="D1302" s="114"/>
      <c r="E1302" s="117"/>
      <c r="F1302" s="67"/>
      <c r="G1302" s="67"/>
      <c r="H1302" s="73" t="s">
        <v>23</v>
      </c>
      <c r="I1302" s="8">
        <v>0</v>
      </c>
      <c r="J1302" s="8">
        <v>0</v>
      </c>
      <c r="K1302" s="8">
        <v>0</v>
      </c>
      <c r="L1302" s="8">
        <v>0</v>
      </c>
      <c r="M1302" s="8">
        <v>0</v>
      </c>
      <c r="N1302" s="3">
        <v>0</v>
      </c>
      <c r="O1302" s="8">
        <v>0</v>
      </c>
      <c r="P1302" s="8">
        <v>0</v>
      </c>
    </row>
    <row r="1303" spans="3:16" s="1" customFormat="1" ht="15" hidden="1" customHeight="1">
      <c r="C1303" s="50"/>
      <c r="D1303" s="114"/>
      <c r="E1303" s="117"/>
      <c r="F1303" s="67"/>
      <c r="G1303" s="67"/>
      <c r="H1303" s="73" t="s">
        <v>250</v>
      </c>
      <c r="I1303" s="8">
        <v>0</v>
      </c>
      <c r="J1303" s="8">
        <v>0</v>
      </c>
      <c r="K1303" s="8">
        <v>0</v>
      </c>
      <c r="L1303" s="8">
        <v>0</v>
      </c>
      <c r="M1303" s="8">
        <v>0</v>
      </c>
      <c r="N1303" s="3">
        <v>0</v>
      </c>
      <c r="O1303" s="8">
        <v>0</v>
      </c>
      <c r="P1303" s="8">
        <v>0</v>
      </c>
    </row>
    <row r="1304" spans="3:16" s="1" customFormat="1" ht="15" hidden="1" customHeight="1">
      <c r="C1304" s="50"/>
      <c r="D1304" s="114"/>
      <c r="E1304" s="118"/>
      <c r="F1304" s="67"/>
      <c r="G1304" s="67"/>
      <c r="H1304" s="73" t="s">
        <v>252</v>
      </c>
      <c r="I1304" s="8">
        <v>0</v>
      </c>
      <c r="J1304" s="8">
        <v>0</v>
      </c>
      <c r="K1304" s="8">
        <v>0</v>
      </c>
      <c r="L1304" s="8">
        <v>0</v>
      </c>
      <c r="M1304" s="8">
        <v>0</v>
      </c>
      <c r="N1304" s="3">
        <v>0</v>
      </c>
      <c r="O1304" s="8">
        <v>0</v>
      </c>
      <c r="P1304" s="8">
        <v>0</v>
      </c>
    </row>
    <row r="1305" spans="3:16" s="1" customFormat="1" ht="15" customHeight="1">
      <c r="C1305" s="50"/>
      <c r="D1305" s="154" t="s">
        <v>42</v>
      </c>
      <c r="E1305" s="151" t="s">
        <v>743</v>
      </c>
      <c r="F1305" s="151">
        <v>2015</v>
      </c>
      <c r="G1305" s="151">
        <v>2017</v>
      </c>
      <c r="H1305" s="71" t="s">
        <v>112</v>
      </c>
      <c r="I1305" s="3">
        <f>I1306+I1308+I1310+I1311</f>
        <v>142519.9</v>
      </c>
      <c r="J1305" s="3">
        <f>J1306+J1308</f>
        <v>565877.1</v>
      </c>
      <c r="K1305" s="3">
        <f t="shared" ref="K1305" si="352">K1306+K1308</f>
        <v>365407.4</v>
      </c>
      <c r="L1305" s="3">
        <f t="shared" ref="L1305" si="353">L1306+L1308</f>
        <v>272435.89999999997</v>
      </c>
      <c r="M1305" s="3">
        <f t="shared" ref="M1305" si="354">M1306+M1308+M1310+M1311</f>
        <v>182448.40000000002</v>
      </c>
      <c r="N1305" s="17">
        <f>M1305/I1305*100</f>
        <v>128.01608757794526</v>
      </c>
      <c r="O1305" s="17">
        <f>L1305/J1305*100</f>
        <v>48.144005120546488</v>
      </c>
      <c r="P1305" s="17">
        <f>L1305/K1305*100</f>
        <v>74.556755008245574</v>
      </c>
    </row>
    <row r="1306" spans="3:16" s="1" customFormat="1" ht="15" customHeight="1">
      <c r="C1306" s="96" t="s">
        <v>224</v>
      </c>
      <c r="D1306" s="154"/>
      <c r="E1306" s="152"/>
      <c r="F1306" s="152"/>
      <c r="G1306" s="152"/>
      <c r="H1306" s="71" t="s">
        <v>113</v>
      </c>
      <c r="I1306" s="3">
        <f>I1315+I1323+I1331</f>
        <v>31764</v>
      </c>
      <c r="J1306" s="3">
        <f t="shared" ref="J1306:M1306" si="355">J1315+J1323+J1331</f>
        <v>375761.2</v>
      </c>
      <c r="K1306" s="3">
        <f t="shared" si="355"/>
        <v>175291.50000000003</v>
      </c>
      <c r="L1306" s="3">
        <f t="shared" si="355"/>
        <v>89790.099999999991</v>
      </c>
      <c r="M1306" s="3">
        <f t="shared" si="355"/>
        <v>85324.400000000009</v>
      </c>
      <c r="N1306" s="17">
        <f t="shared" ref="N1306:N1309" si="356">M1306/I1306*100</f>
        <v>268.61982118121148</v>
      </c>
      <c r="O1306" s="17">
        <f>L1306/J1306*100</f>
        <v>23.895521943191579</v>
      </c>
      <c r="P1306" s="17">
        <f>L1306/K1306*100</f>
        <v>51.223305180228351</v>
      </c>
    </row>
    <row r="1307" spans="3:16" s="1" customFormat="1" ht="28.5">
      <c r="C1307" s="97"/>
      <c r="D1307" s="154"/>
      <c r="E1307" s="152"/>
      <c r="F1307" s="152"/>
      <c r="G1307" s="152"/>
      <c r="H1307" s="71" t="s">
        <v>22</v>
      </c>
      <c r="I1307" s="3">
        <f>I1316+I1324+I1332</f>
        <v>11764</v>
      </c>
      <c r="J1307" s="3">
        <f t="shared" ref="J1307:M1309" si="357">J1316+J1324+J1332</f>
        <v>11764</v>
      </c>
      <c r="K1307" s="3">
        <f t="shared" si="357"/>
        <v>11764</v>
      </c>
      <c r="L1307" s="3">
        <f t="shared" si="357"/>
        <v>10886.4</v>
      </c>
      <c r="M1307" s="3">
        <f t="shared" si="357"/>
        <v>6420.7000000000007</v>
      </c>
      <c r="N1307" s="17">
        <f t="shared" si="356"/>
        <v>54.579224753485214</v>
      </c>
      <c r="O1307" s="17">
        <f>L1307/J1307*100</f>
        <v>92.539952397143821</v>
      </c>
      <c r="P1307" s="17">
        <f>L1307/K1307*100</f>
        <v>92.539952397143821</v>
      </c>
    </row>
    <row r="1308" spans="3:16" s="1" customFormat="1">
      <c r="C1308" s="97"/>
      <c r="D1308" s="154"/>
      <c r="E1308" s="152"/>
      <c r="F1308" s="152"/>
      <c r="G1308" s="152"/>
      <c r="H1308" s="71" t="s">
        <v>249</v>
      </c>
      <c r="I1308" s="3">
        <f>I1317+I1325+I1333</f>
        <v>110755.9</v>
      </c>
      <c r="J1308" s="3">
        <f t="shared" si="357"/>
        <v>190115.9</v>
      </c>
      <c r="K1308" s="3">
        <f t="shared" si="357"/>
        <v>190115.9</v>
      </c>
      <c r="L1308" s="3">
        <f t="shared" si="357"/>
        <v>182645.8</v>
      </c>
      <c r="M1308" s="3">
        <f t="shared" si="357"/>
        <v>95984.3</v>
      </c>
      <c r="N1308" s="17">
        <f t="shared" si="356"/>
        <v>86.662922697571872</v>
      </c>
      <c r="O1308" s="17">
        <f>L1308/J1308*100</f>
        <v>96.070765254247533</v>
      </c>
      <c r="P1308" s="17">
        <f>L1308/K1308*100</f>
        <v>96.070765254247533</v>
      </c>
    </row>
    <row r="1309" spans="3:16" s="1" customFormat="1" ht="42.75">
      <c r="C1309" s="97"/>
      <c r="D1309" s="154"/>
      <c r="E1309" s="152"/>
      <c r="F1309" s="152"/>
      <c r="G1309" s="152"/>
      <c r="H1309" s="71" t="s">
        <v>23</v>
      </c>
      <c r="I1309" s="3">
        <f>I1318+I1326+I1334</f>
        <v>110755.9</v>
      </c>
      <c r="J1309" s="3">
        <f t="shared" si="357"/>
        <v>110755.9</v>
      </c>
      <c r="K1309" s="3">
        <f t="shared" si="357"/>
        <v>110755.9</v>
      </c>
      <c r="L1309" s="3">
        <f t="shared" si="357"/>
        <v>103655.4</v>
      </c>
      <c r="M1309" s="3">
        <f t="shared" si="357"/>
        <v>55842.400000000001</v>
      </c>
      <c r="N1309" s="17">
        <f t="shared" si="356"/>
        <v>50.419345605967727</v>
      </c>
      <c r="O1309" s="17">
        <f>L1309/J1309*100</f>
        <v>93.589054849448203</v>
      </c>
      <c r="P1309" s="17">
        <f>L1309/K1309*100</f>
        <v>93.589054849448203</v>
      </c>
    </row>
    <row r="1310" spans="3:16" s="1" customFormat="1">
      <c r="C1310" s="97"/>
      <c r="D1310" s="154"/>
      <c r="E1310" s="152"/>
      <c r="F1310" s="152"/>
      <c r="G1310" s="152"/>
      <c r="H1310" s="71" t="s">
        <v>250</v>
      </c>
      <c r="I1310" s="3">
        <f t="shared" ref="I1310:I1311" si="358">I1319+I1327</f>
        <v>0</v>
      </c>
      <c r="J1310" s="3" t="str">
        <f t="shared" ref="J1310:K1310" si="359">J1319</f>
        <v>х</v>
      </c>
      <c r="K1310" s="3" t="str">
        <f t="shared" si="359"/>
        <v>х</v>
      </c>
      <c r="L1310" s="3" t="str">
        <f t="shared" ref="L1310" si="360">L1319</f>
        <v>х</v>
      </c>
      <c r="M1310" s="3">
        <f t="shared" ref="M1310:M1311" si="361">M1319+M1327</f>
        <v>1139.7</v>
      </c>
      <c r="N1310" s="17">
        <v>0</v>
      </c>
      <c r="O1310" s="17" t="s">
        <v>247</v>
      </c>
      <c r="P1310" s="17" t="s">
        <v>247</v>
      </c>
    </row>
    <row r="1311" spans="3:16" s="1" customFormat="1">
      <c r="C1311" s="98"/>
      <c r="D1311" s="154"/>
      <c r="E1311" s="152"/>
      <c r="F1311" s="153"/>
      <c r="G1311" s="153"/>
      <c r="H1311" s="71" t="s">
        <v>252</v>
      </c>
      <c r="I1311" s="3">
        <f t="shared" si="358"/>
        <v>0</v>
      </c>
      <c r="J1311" s="3" t="str">
        <f t="shared" ref="J1311:K1311" si="362">J1320</f>
        <v>х</v>
      </c>
      <c r="K1311" s="3" t="str">
        <f t="shared" si="362"/>
        <v>х</v>
      </c>
      <c r="L1311" s="3" t="str">
        <f t="shared" ref="L1311" si="363">L1320</f>
        <v>х</v>
      </c>
      <c r="M1311" s="3">
        <f t="shared" si="361"/>
        <v>0</v>
      </c>
      <c r="N1311" s="17">
        <v>0</v>
      </c>
      <c r="O1311" s="17" t="s">
        <v>247</v>
      </c>
      <c r="P1311" s="17" t="s">
        <v>247</v>
      </c>
    </row>
    <row r="1312" spans="3:16" s="1" customFormat="1" ht="71.25">
      <c r="C1312" s="49"/>
      <c r="D1312" s="154"/>
      <c r="E1312" s="153"/>
      <c r="F1312" s="80"/>
      <c r="G1312" s="80"/>
      <c r="H1312" s="71" t="s">
        <v>258</v>
      </c>
      <c r="I1312" s="3">
        <f>I1321</f>
        <v>0</v>
      </c>
      <c r="J1312" s="3">
        <f t="shared" ref="J1312:K1312" si="364">J1321</f>
        <v>20118</v>
      </c>
      <c r="K1312" s="3">
        <f t="shared" si="364"/>
        <v>20118</v>
      </c>
      <c r="L1312" s="3">
        <f>L1321</f>
        <v>0</v>
      </c>
      <c r="M1312" s="3">
        <f>M1321</f>
        <v>0</v>
      </c>
      <c r="N1312" s="17">
        <v>0</v>
      </c>
      <c r="O1312" s="17">
        <v>0</v>
      </c>
      <c r="P1312" s="17">
        <v>0</v>
      </c>
    </row>
    <row r="1313" spans="3:16" s="1" customFormat="1">
      <c r="C1313" s="49"/>
      <c r="D1313" s="68" t="s">
        <v>270</v>
      </c>
      <c r="E1313" s="63"/>
      <c r="F1313" s="80"/>
      <c r="G1313" s="80"/>
      <c r="H1313" s="71"/>
      <c r="I1313" s="3"/>
      <c r="J1313" s="4"/>
      <c r="K1313" s="4"/>
      <c r="L1313" s="4"/>
      <c r="M1313" s="4"/>
      <c r="N1313" s="17"/>
      <c r="O1313" s="17"/>
      <c r="P1313" s="17"/>
    </row>
    <row r="1314" spans="3:16" s="1" customFormat="1" ht="15" customHeight="1">
      <c r="C1314" s="96" t="s">
        <v>225</v>
      </c>
      <c r="D1314" s="99"/>
      <c r="E1314" s="100" t="s">
        <v>8</v>
      </c>
      <c r="F1314" s="103" t="s">
        <v>38</v>
      </c>
      <c r="G1314" s="103" t="s">
        <v>39</v>
      </c>
      <c r="H1314" s="73" t="s">
        <v>112</v>
      </c>
      <c r="I1314" s="3">
        <f>I1315+I1317+I1321</f>
        <v>142519.9</v>
      </c>
      <c r="J1314" s="3">
        <f>J1315+J1317+J1321</f>
        <v>570252.1</v>
      </c>
      <c r="K1314" s="3">
        <f t="shared" ref="K1314:M1314" si="365">K1315+K1317+K1321</f>
        <v>369782.4</v>
      </c>
      <c r="L1314" s="3">
        <f t="shared" si="365"/>
        <v>270262.19999999995</v>
      </c>
      <c r="M1314" s="3">
        <f t="shared" si="365"/>
        <v>179135</v>
      </c>
      <c r="N1314" s="17">
        <f>M1314/I1314*100</f>
        <v>125.69121926131017</v>
      </c>
      <c r="O1314" s="17">
        <f>L1314/J1314*100</f>
        <v>47.393459839954986</v>
      </c>
      <c r="P1314" s="17">
        <f>L1314/K1314*100</f>
        <v>73.086820789740116</v>
      </c>
    </row>
    <row r="1315" spans="3:16" s="1" customFormat="1">
      <c r="C1315" s="97"/>
      <c r="D1315" s="99"/>
      <c r="E1315" s="101"/>
      <c r="F1315" s="104"/>
      <c r="G1315" s="104"/>
      <c r="H1315" s="73" t="s">
        <v>113</v>
      </c>
      <c r="I1315" s="16">
        <f>I1338+I1405+I1433+I1454+I1492+I1534+I1576+I1590+I1604+I1611+I1618+I1632+I1639+I1661+I1710-I1668</f>
        <v>31764</v>
      </c>
      <c r="J1315" s="16">
        <f t="shared" ref="J1315:M1315" si="366">J1338+J1405+J1433+J1454+J1492+J1534+J1576+J1590+J1604+J1611+J1618+J1632+J1639+J1661+J1710-J1668</f>
        <v>360018.2</v>
      </c>
      <c r="K1315" s="16">
        <f t="shared" si="366"/>
        <v>159548.50000000003</v>
      </c>
      <c r="L1315" s="16">
        <f t="shared" si="366"/>
        <v>87616.4</v>
      </c>
      <c r="M1315" s="16">
        <f t="shared" si="366"/>
        <v>83150.700000000012</v>
      </c>
      <c r="N1315" s="16">
        <f t="shared" ref="N1315:N1318" si="367">M1315/I1315*100</f>
        <v>261.77653947865514</v>
      </c>
      <c r="O1315" s="16">
        <f>L1315/J1315*100</f>
        <v>24.336658535596253</v>
      </c>
      <c r="P1315" s="16">
        <f>L1315/K1315*100</f>
        <v>54.915213869136956</v>
      </c>
    </row>
    <row r="1316" spans="3:16" s="1" customFormat="1" ht="30">
      <c r="C1316" s="97"/>
      <c r="D1316" s="99"/>
      <c r="E1316" s="101"/>
      <c r="F1316" s="104"/>
      <c r="G1316" s="104"/>
      <c r="H1316" s="73" t="s">
        <v>22</v>
      </c>
      <c r="I1316" s="16">
        <f>I1339+I1406+I1434+I1455+I1493+I1535+I1577+I1591+I1605+I1612+I1619+I1633+I1640+I1662+I1711-I1669</f>
        <v>11764</v>
      </c>
      <c r="J1316" s="16">
        <f t="shared" ref="J1316:M1316" si="368">J1339+J1406+J1434+J1455+J1493+J1535+J1577+J1591+J1605+J1612+J1619+J1633+J1640+J1662+J1711-J1669</f>
        <v>11764</v>
      </c>
      <c r="K1316" s="16">
        <f t="shared" si="368"/>
        <v>11764</v>
      </c>
      <c r="L1316" s="16">
        <f t="shared" si="368"/>
        <v>10886.4</v>
      </c>
      <c r="M1316" s="16">
        <f t="shared" si="368"/>
        <v>6420.7000000000007</v>
      </c>
      <c r="N1316" s="16">
        <f t="shared" si="367"/>
        <v>54.579224753485214</v>
      </c>
      <c r="O1316" s="16">
        <f>O1339+O1406+O1434+O1455+O1493+O1535+O1577+O1598+O1605+O1612</f>
        <v>84.246954067916178</v>
      </c>
      <c r="P1316" s="16">
        <f>P1339+P1406+P1434+P1455+P1493+P1535+P1577+P1598+P1605+P1612</f>
        <v>84.246954067916178</v>
      </c>
    </row>
    <row r="1317" spans="3:16" s="1" customFormat="1">
      <c r="C1317" s="97"/>
      <c r="D1317" s="99"/>
      <c r="E1317" s="101"/>
      <c r="F1317" s="104"/>
      <c r="G1317" s="104"/>
      <c r="H1317" s="73" t="s">
        <v>249</v>
      </c>
      <c r="I1317" s="16">
        <f>I1340+I1407+I1435+I1456+I1494+I1536+I1578+I1592+I1606+I1613+I1620+I1634+I1641+I1663+I1712</f>
        <v>110755.9</v>
      </c>
      <c r="J1317" s="16">
        <f t="shared" ref="J1317:M1317" si="369">J1340+J1407+J1435+J1456+J1494+J1536+J1578+J1592+J1606+J1613+J1620+J1634+J1641+J1663+J1712</f>
        <v>190115.9</v>
      </c>
      <c r="K1317" s="16">
        <f t="shared" si="369"/>
        <v>190115.9</v>
      </c>
      <c r="L1317" s="16">
        <f t="shared" si="369"/>
        <v>182645.8</v>
      </c>
      <c r="M1317" s="16">
        <f t="shared" si="369"/>
        <v>95984.3</v>
      </c>
      <c r="N1317" s="16">
        <f t="shared" si="367"/>
        <v>86.662922697571872</v>
      </c>
      <c r="O1317" s="16">
        <f>L1317/J1317*100</f>
        <v>96.070765254247533</v>
      </c>
      <c r="P1317" s="16">
        <f>L1317/K1317*100</f>
        <v>96.070765254247533</v>
      </c>
    </row>
    <row r="1318" spans="3:16" s="1" customFormat="1" ht="30">
      <c r="C1318" s="97"/>
      <c r="D1318" s="99"/>
      <c r="E1318" s="101"/>
      <c r="F1318" s="104"/>
      <c r="G1318" s="104"/>
      <c r="H1318" s="73" t="s">
        <v>23</v>
      </c>
      <c r="I1318" s="16">
        <f>I1341+I1408+I1436+I1457+I1495+I1537+I1579+I1593+I1607+I1614+I1621+I1635+I1642+I1664+I1713</f>
        <v>110755.9</v>
      </c>
      <c r="J1318" s="16">
        <f t="shared" ref="J1318:M1318" si="370">J1341+J1408+J1436+J1457+J1495+J1537+J1579+J1593+J1607+J1614+J1621+J1635+J1642+J1664+J1713</f>
        <v>110755.9</v>
      </c>
      <c r="K1318" s="16">
        <f t="shared" si="370"/>
        <v>110755.9</v>
      </c>
      <c r="L1318" s="16">
        <f t="shared" si="370"/>
        <v>103655.4</v>
      </c>
      <c r="M1318" s="16">
        <f t="shared" si="370"/>
        <v>55842.400000000001</v>
      </c>
      <c r="N1318" s="16">
        <f t="shared" si="367"/>
        <v>50.419345605967727</v>
      </c>
      <c r="O1318" s="16">
        <f>L1318/J1318*100</f>
        <v>93.589054849448203</v>
      </c>
      <c r="P1318" s="16">
        <f>L1318/K1318*100</f>
        <v>93.589054849448203</v>
      </c>
    </row>
    <row r="1319" spans="3:16" s="1" customFormat="1">
      <c r="C1319" s="97"/>
      <c r="D1319" s="99"/>
      <c r="E1319" s="101"/>
      <c r="F1319" s="104"/>
      <c r="G1319" s="104"/>
      <c r="H1319" s="73" t="s">
        <v>250</v>
      </c>
      <c r="I1319" s="16">
        <f>I1342+I1409+I1437+I1458+I1496+I1538+I1580+I1594+I1608+I1615+I1622+I1636+I1643+I1665+I1714</f>
        <v>0</v>
      </c>
      <c r="J1319" s="16" t="s">
        <v>247</v>
      </c>
      <c r="K1319" s="16" t="s">
        <v>247</v>
      </c>
      <c r="L1319" s="16" t="s">
        <v>247</v>
      </c>
      <c r="M1319" s="16">
        <f t="shared" ref="M1319:M1320" si="371">M1320+M1322+M1324+M1325+M1326</f>
        <v>1139.7</v>
      </c>
      <c r="N1319" s="3">
        <v>0</v>
      </c>
      <c r="O1319" s="16" t="s">
        <v>247</v>
      </c>
      <c r="P1319" s="16" t="s">
        <v>247</v>
      </c>
    </row>
    <row r="1320" spans="3:16" s="1" customFormat="1">
      <c r="C1320" s="97"/>
      <c r="D1320" s="99"/>
      <c r="E1320" s="101"/>
      <c r="F1320" s="104"/>
      <c r="G1320" s="104"/>
      <c r="H1320" s="73" t="s">
        <v>252</v>
      </c>
      <c r="I1320" s="16">
        <f>I1343+I1410+I1438+I1459+I1497+I1539+I1581+I1595+I1609+I1616+I1623+I1637+I1644+I1666+I1715</f>
        <v>0</v>
      </c>
      <c r="J1320" s="16" t="s">
        <v>247</v>
      </c>
      <c r="K1320" s="16" t="s">
        <v>247</v>
      </c>
      <c r="L1320" s="16" t="s">
        <v>247</v>
      </c>
      <c r="M1320" s="16">
        <f t="shared" si="371"/>
        <v>0</v>
      </c>
      <c r="N1320" s="3">
        <v>0</v>
      </c>
      <c r="O1320" s="16" t="s">
        <v>247</v>
      </c>
      <c r="P1320" s="16" t="s">
        <v>247</v>
      </c>
    </row>
    <row r="1321" spans="3:16" s="1" customFormat="1" ht="60">
      <c r="C1321" s="98"/>
      <c r="D1321" s="99"/>
      <c r="E1321" s="102"/>
      <c r="F1321" s="105"/>
      <c r="G1321" s="105"/>
      <c r="H1321" s="73" t="s">
        <v>258</v>
      </c>
      <c r="I1321" s="16">
        <f>I1344+I1460</f>
        <v>0</v>
      </c>
      <c r="J1321" s="16">
        <f>J1344+J1460</f>
        <v>20118</v>
      </c>
      <c r="K1321" s="16">
        <f t="shared" ref="K1321:M1321" si="372">K1344+K1460</f>
        <v>20118</v>
      </c>
      <c r="L1321" s="16">
        <f t="shared" si="372"/>
        <v>0</v>
      </c>
      <c r="M1321" s="16">
        <f t="shared" si="372"/>
        <v>0</v>
      </c>
      <c r="N1321" s="16">
        <v>0</v>
      </c>
      <c r="O1321" s="16" t="s">
        <v>247</v>
      </c>
      <c r="P1321" s="16" t="s">
        <v>247</v>
      </c>
    </row>
    <row r="1322" spans="3:16" s="1" customFormat="1" ht="15" customHeight="1">
      <c r="C1322" s="96" t="s">
        <v>225</v>
      </c>
      <c r="D1322" s="143"/>
      <c r="E1322" s="100" t="s">
        <v>464</v>
      </c>
      <c r="F1322" s="103" t="s">
        <v>38</v>
      </c>
      <c r="G1322" s="103" t="s">
        <v>39</v>
      </c>
      <c r="H1322" s="73" t="s">
        <v>112</v>
      </c>
      <c r="I1322" s="3">
        <f>I1323+I1325+I1327+I1328+I1329</f>
        <v>0</v>
      </c>
      <c r="J1322" s="3">
        <f>J1323+J1325+J1329</f>
        <v>121227.3</v>
      </c>
      <c r="K1322" s="3">
        <f t="shared" ref="K1322:M1322" si="373">K1323+K1325+K1329</f>
        <v>121227.3</v>
      </c>
      <c r="L1322" s="3">
        <f t="shared" si="373"/>
        <v>1139.7</v>
      </c>
      <c r="M1322" s="3">
        <f t="shared" si="373"/>
        <v>1139.7</v>
      </c>
      <c r="N1322" s="16">
        <v>0</v>
      </c>
      <c r="O1322" s="16">
        <f t="shared" ref="O1322:O1323" si="374">L1322/J1322*100</f>
        <v>0.94013477162322345</v>
      </c>
      <c r="P1322" s="16">
        <f t="shared" ref="P1322:P1323" si="375">L1322/K1322*100</f>
        <v>0.94013477162322345</v>
      </c>
    </row>
    <row r="1323" spans="3:16" s="1" customFormat="1">
      <c r="C1323" s="97"/>
      <c r="D1323" s="144"/>
      <c r="E1323" s="101"/>
      <c r="F1323" s="104"/>
      <c r="G1323" s="104"/>
      <c r="H1323" s="73" t="s">
        <v>113</v>
      </c>
      <c r="I1323" s="16">
        <f>I1597+I1653+I1668</f>
        <v>0</v>
      </c>
      <c r="J1323" s="16">
        <f t="shared" ref="J1323:M1323" si="376">J1597+J1653+J1668</f>
        <v>13569.3</v>
      </c>
      <c r="K1323" s="16">
        <f t="shared" si="376"/>
        <v>13569.3</v>
      </c>
      <c r="L1323" s="16">
        <f t="shared" si="376"/>
        <v>0</v>
      </c>
      <c r="M1323" s="16">
        <f t="shared" si="376"/>
        <v>0</v>
      </c>
      <c r="N1323" s="16">
        <v>0</v>
      </c>
      <c r="O1323" s="16">
        <f t="shared" si="374"/>
        <v>0</v>
      </c>
      <c r="P1323" s="16">
        <f t="shared" si="375"/>
        <v>0</v>
      </c>
    </row>
    <row r="1324" spans="3:16" s="1" customFormat="1" ht="30">
      <c r="C1324" s="97"/>
      <c r="D1324" s="144"/>
      <c r="E1324" s="101"/>
      <c r="F1324" s="104"/>
      <c r="G1324" s="104"/>
      <c r="H1324" s="73" t="s">
        <v>22</v>
      </c>
      <c r="I1324" s="16">
        <f t="shared" ref="I1324:I1326" si="377">I1598+I1654+I1669</f>
        <v>0</v>
      </c>
      <c r="J1324" s="16">
        <f t="shared" ref="I1324:M1328" si="378">J1598+J1654</f>
        <v>0</v>
      </c>
      <c r="K1324" s="16">
        <f t="shared" si="378"/>
        <v>0</v>
      </c>
      <c r="L1324" s="16">
        <f t="shared" si="378"/>
        <v>0</v>
      </c>
      <c r="M1324" s="16">
        <f t="shared" si="378"/>
        <v>0</v>
      </c>
      <c r="N1324" s="3">
        <v>0</v>
      </c>
      <c r="O1324" s="16">
        <v>0</v>
      </c>
      <c r="P1324" s="16">
        <v>0</v>
      </c>
    </row>
    <row r="1325" spans="3:16" s="1" customFormat="1">
      <c r="C1325" s="97"/>
      <c r="D1325" s="144"/>
      <c r="E1325" s="101"/>
      <c r="F1325" s="104"/>
      <c r="G1325" s="104"/>
      <c r="H1325" s="73" t="s">
        <v>249</v>
      </c>
      <c r="I1325" s="16">
        <f t="shared" si="377"/>
        <v>0</v>
      </c>
      <c r="J1325" s="16">
        <f t="shared" si="378"/>
        <v>0</v>
      </c>
      <c r="K1325" s="16">
        <f t="shared" si="378"/>
        <v>0</v>
      </c>
      <c r="L1325" s="16">
        <f t="shared" si="378"/>
        <v>0</v>
      </c>
      <c r="M1325" s="16">
        <f t="shared" si="378"/>
        <v>0</v>
      </c>
      <c r="N1325" s="3">
        <v>0</v>
      </c>
      <c r="O1325" s="16">
        <v>0</v>
      </c>
      <c r="P1325" s="16">
        <v>0</v>
      </c>
    </row>
    <row r="1326" spans="3:16" s="1" customFormat="1" ht="30">
      <c r="C1326" s="97"/>
      <c r="D1326" s="144"/>
      <c r="E1326" s="101"/>
      <c r="F1326" s="104"/>
      <c r="G1326" s="104"/>
      <c r="H1326" s="73" t="s">
        <v>23</v>
      </c>
      <c r="I1326" s="16">
        <f t="shared" si="377"/>
        <v>0</v>
      </c>
      <c r="J1326" s="16">
        <f t="shared" si="378"/>
        <v>0</v>
      </c>
      <c r="K1326" s="16">
        <f t="shared" si="378"/>
        <v>0</v>
      </c>
      <c r="L1326" s="16">
        <f t="shared" si="378"/>
        <v>0</v>
      </c>
      <c r="M1326" s="16">
        <f t="shared" si="378"/>
        <v>0</v>
      </c>
      <c r="N1326" s="3">
        <v>0</v>
      </c>
      <c r="O1326" s="16">
        <v>0</v>
      </c>
      <c r="P1326" s="16">
        <v>0</v>
      </c>
    </row>
    <row r="1327" spans="3:16" s="1" customFormat="1" ht="22.5" customHeight="1">
      <c r="C1327" s="97"/>
      <c r="D1327" s="144"/>
      <c r="E1327" s="101"/>
      <c r="F1327" s="104"/>
      <c r="G1327" s="104"/>
      <c r="H1327" s="73" t="s">
        <v>250</v>
      </c>
      <c r="I1327" s="16">
        <f t="shared" si="378"/>
        <v>0</v>
      </c>
      <c r="J1327" s="16" t="s">
        <v>247</v>
      </c>
      <c r="K1327" s="16" t="s">
        <v>247</v>
      </c>
      <c r="L1327" s="16">
        <v>0</v>
      </c>
      <c r="M1327" s="16">
        <v>0</v>
      </c>
      <c r="N1327" s="3">
        <v>0</v>
      </c>
      <c r="O1327" s="16" t="s">
        <v>247</v>
      </c>
      <c r="P1327" s="16" t="s">
        <v>247</v>
      </c>
    </row>
    <row r="1328" spans="3:16" s="1" customFormat="1">
      <c r="C1328" s="98"/>
      <c r="D1328" s="144"/>
      <c r="E1328" s="101"/>
      <c r="F1328" s="105"/>
      <c r="G1328" s="105"/>
      <c r="H1328" s="73" t="s">
        <v>252</v>
      </c>
      <c r="I1328" s="16">
        <f t="shared" si="378"/>
        <v>0</v>
      </c>
      <c r="J1328" s="16" t="s">
        <v>247</v>
      </c>
      <c r="K1328" s="16" t="s">
        <v>247</v>
      </c>
      <c r="L1328" s="16">
        <v>0</v>
      </c>
      <c r="M1328" s="16">
        <v>0</v>
      </c>
      <c r="N1328" s="3">
        <v>0</v>
      </c>
      <c r="O1328" s="16" t="s">
        <v>247</v>
      </c>
      <c r="P1328" s="16" t="s">
        <v>247</v>
      </c>
    </row>
    <row r="1329" spans="3:16" s="1" customFormat="1" ht="60">
      <c r="C1329" s="59"/>
      <c r="D1329" s="145"/>
      <c r="E1329" s="102"/>
      <c r="F1329" s="81"/>
      <c r="G1329" s="81"/>
      <c r="H1329" s="73" t="s">
        <v>258</v>
      </c>
      <c r="I1329" s="4">
        <f>I1659</f>
        <v>0</v>
      </c>
      <c r="J1329" s="4">
        <f t="shared" ref="J1329:M1329" si="379">J1659</f>
        <v>107658</v>
      </c>
      <c r="K1329" s="4">
        <f t="shared" si="379"/>
        <v>107658</v>
      </c>
      <c r="L1329" s="4">
        <f t="shared" si="379"/>
        <v>1139.7</v>
      </c>
      <c r="M1329" s="4">
        <f t="shared" si="379"/>
        <v>1139.7</v>
      </c>
      <c r="N1329" s="16">
        <v>0</v>
      </c>
      <c r="O1329" s="16">
        <f t="shared" ref="O1329" si="380">L1329/J1329*100</f>
        <v>1.0586301064481971</v>
      </c>
      <c r="P1329" s="16">
        <f t="shared" ref="P1329" si="381">L1329/K1329*100</f>
        <v>1.0586301064481971</v>
      </c>
    </row>
    <row r="1330" spans="3:16" s="1" customFormat="1" ht="15" customHeight="1">
      <c r="C1330" s="96" t="s">
        <v>225</v>
      </c>
      <c r="D1330" s="99"/>
      <c r="E1330" s="100" t="s">
        <v>732</v>
      </c>
      <c r="F1330" s="103" t="s">
        <v>38</v>
      </c>
      <c r="G1330" s="103" t="s">
        <v>39</v>
      </c>
      <c r="H1330" s="73" t="s">
        <v>112</v>
      </c>
      <c r="I1330" s="3">
        <f>I1331+I1333+I1335+I1336</f>
        <v>0</v>
      </c>
      <c r="J1330" s="4">
        <f>J1331+J1333</f>
        <v>2173.6999999999998</v>
      </c>
      <c r="K1330" s="4">
        <f t="shared" ref="K1330:L1330" si="382">K1331+K1333</f>
        <v>2173.6999999999998</v>
      </c>
      <c r="L1330" s="4">
        <f t="shared" si="382"/>
        <v>2173.6999999999998</v>
      </c>
      <c r="M1330" s="4">
        <f t="shared" ref="M1330" si="383">M1331+M1333+M1335+M1336</f>
        <v>2173.6999999999998</v>
      </c>
      <c r="N1330" s="16">
        <v>0</v>
      </c>
      <c r="O1330" s="16">
        <f t="shared" ref="O1330:O1331" si="384">L1330/J1330*100</f>
        <v>100</v>
      </c>
      <c r="P1330" s="16">
        <f t="shared" ref="P1330:P1331" si="385">L1330/K1330*100</f>
        <v>100</v>
      </c>
    </row>
    <row r="1331" spans="3:16" s="1" customFormat="1">
      <c r="C1331" s="97"/>
      <c r="D1331" s="99"/>
      <c r="E1331" s="101"/>
      <c r="F1331" s="104"/>
      <c r="G1331" s="104"/>
      <c r="H1331" s="73" t="s">
        <v>113</v>
      </c>
      <c r="I1331" s="16">
        <f>I1569</f>
        <v>0</v>
      </c>
      <c r="J1331" s="16">
        <f t="shared" ref="J1331:M1331" si="386">J1569</f>
        <v>2173.6999999999998</v>
      </c>
      <c r="K1331" s="16">
        <f t="shared" si="386"/>
        <v>2173.6999999999998</v>
      </c>
      <c r="L1331" s="16">
        <f t="shared" si="386"/>
        <v>2173.6999999999998</v>
      </c>
      <c r="M1331" s="16">
        <f t="shared" si="386"/>
        <v>2173.6999999999998</v>
      </c>
      <c r="N1331" s="16">
        <v>0</v>
      </c>
      <c r="O1331" s="16">
        <f t="shared" si="384"/>
        <v>100</v>
      </c>
      <c r="P1331" s="16">
        <f t="shared" si="385"/>
        <v>100</v>
      </c>
    </row>
    <row r="1332" spans="3:16" s="1" customFormat="1" ht="30">
      <c r="C1332" s="97"/>
      <c r="D1332" s="99"/>
      <c r="E1332" s="101"/>
      <c r="F1332" s="104"/>
      <c r="G1332" s="104"/>
      <c r="H1332" s="73" t="s">
        <v>22</v>
      </c>
      <c r="I1332" s="16">
        <f t="shared" ref="I1332:M1334" si="387">I1570</f>
        <v>0</v>
      </c>
      <c r="J1332" s="16">
        <f t="shared" si="387"/>
        <v>0</v>
      </c>
      <c r="K1332" s="16">
        <f t="shared" si="387"/>
        <v>0</v>
      </c>
      <c r="L1332" s="16">
        <f t="shared" si="387"/>
        <v>0</v>
      </c>
      <c r="M1332" s="16">
        <f t="shared" si="387"/>
        <v>0</v>
      </c>
      <c r="N1332" s="3">
        <v>0</v>
      </c>
      <c r="O1332" s="16">
        <v>0</v>
      </c>
      <c r="P1332" s="16">
        <v>0</v>
      </c>
    </row>
    <row r="1333" spans="3:16" s="1" customFormat="1">
      <c r="C1333" s="97"/>
      <c r="D1333" s="99"/>
      <c r="E1333" s="101"/>
      <c r="F1333" s="104"/>
      <c r="G1333" s="104"/>
      <c r="H1333" s="73" t="s">
        <v>249</v>
      </c>
      <c r="I1333" s="16">
        <f t="shared" si="387"/>
        <v>0</v>
      </c>
      <c r="J1333" s="16">
        <f t="shared" si="387"/>
        <v>0</v>
      </c>
      <c r="K1333" s="16">
        <f t="shared" si="387"/>
        <v>0</v>
      </c>
      <c r="L1333" s="16">
        <f t="shared" si="387"/>
        <v>0</v>
      </c>
      <c r="M1333" s="16">
        <f t="shared" si="387"/>
        <v>0</v>
      </c>
      <c r="N1333" s="3">
        <v>0</v>
      </c>
      <c r="O1333" s="16">
        <v>0</v>
      </c>
      <c r="P1333" s="16">
        <v>0</v>
      </c>
    </row>
    <row r="1334" spans="3:16" s="1" customFormat="1" ht="30">
      <c r="C1334" s="97"/>
      <c r="D1334" s="99"/>
      <c r="E1334" s="101"/>
      <c r="F1334" s="104"/>
      <c r="G1334" s="104"/>
      <c r="H1334" s="73" t="s">
        <v>23</v>
      </c>
      <c r="I1334" s="16">
        <f t="shared" si="387"/>
        <v>0</v>
      </c>
      <c r="J1334" s="16">
        <f t="shared" si="387"/>
        <v>0</v>
      </c>
      <c r="K1334" s="16">
        <f t="shared" si="387"/>
        <v>0</v>
      </c>
      <c r="L1334" s="16">
        <f t="shared" si="387"/>
        <v>0</v>
      </c>
      <c r="M1334" s="16">
        <f t="shared" si="387"/>
        <v>0</v>
      </c>
      <c r="N1334" s="3">
        <v>0</v>
      </c>
      <c r="O1334" s="16">
        <v>0</v>
      </c>
      <c r="P1334" s="16">
        <v>0</v>
      </c>
    </row>
    <row r="1335" spans="3:16" s="1" customFormat="1" ht="22.5" customHeight="1">
      <c r="C1335" s="97"/>
      <c r="D1335" s="99"/>
      <c r="E1335" s="101"/>
      <c r="F1335" s="104"/>
      <c r="G1335" s="104"/>
      <c r="H1335" s="73" t="s">
        <v>250</v>
      </c>
      <c r="I1335" s="16">
        <f t="shared" ref="I1335" si="388">I1608+I1665</f>
        <v>0</v>
      </c>
      <c r="J1335" s="16" t="s">
        <v>247</v>
      </c>
      <c r="K1335" s="16" t="s">
        <v>247</v>
      </c>
      <c r="L1335" s="16">
        <v>0</v>
      </c>
      <c r="M1335" s="16">
        <v>0</v>
      </c>
      <c r="N1335" s="3">
        <v>0</v>
      </c>
      <c r="O1335" s="16" t="s">
        <v>247</v>
      </c>
      <c r="P1335" s="16" t="s">
        <v>247</v>
      </c>
    </row>
    <row r="1336" spans="3:16" s="1" customFormat="1">
      <c r="C1336" s="98"/>
      <c r="D1336" s="99"/>
      <c r="E1336" s="102"/>
      <c r="F1336" s="105"/>
      <c r="G1336" s="105"/>
      <c r="H1336" s="73" t="s">
        <v>252</v>
      </c>
      <c r="I1336" s="16">
        <f t="shared" ref="I1336" si="389">I1609+I1666</f>
        <v>0</v>
      </c>
      <c r="J1336" s="16" t="s">
        <v>247</v>
      </c>
      <c r="K1336" s="16" t="s">
        <v>247</v>
      </c>
      <c r="L1336" s="16">
        <v>0</v>
      </c>
      <c r="M1336" s="16">
        <v>0</v>
      </c>
      <c r="N1336" s="3">
        <v>0</v>
      </c>
      <c r="O1336" s="16" t="s">
        <v>247</v>
      </c>
      <c r="P1336" s="16" t="s">
        <v>247</v>
      </c>
    </row>
    <row r="1337" spans="3:16" s="41" customFormat="1" ht="15" customHeight="1">
      <c r="C1337" s="83" t="s">
        <v>224</v>
      </c>
      <c r="D1337" s="93" t="s">
        <v>26</v>
      </c>
      <c r="E1337" s="87" t="s">
        <v>8</v>
      </c>
      <c r="F1337" s="87">
        <v>2018</v>
      </c>
      <c r="G1337" s="87">
        <v>2020</v>
      </c>
      <c r="H1337" s="73" t="s">
        <v>112</v>
      </c>
      <c r="I1337" s="31">
        <f>I1338+I1340+I1342+I1343+I1344</f>
        <v>1470</v>
      </c>
      <c r="J1337" s="31">
        <f>J1338+J1340+J1344</f>
        <v>47190.100000000006</v>
      </c>
      <c r="K1337" s="31">
        <f>K1338+K1340+K1344</f>
        <v>46838.100000000006</v>
      </c>
      <c r="L1337" s="31">
        <f>L1338+L1340+L1344</f>
        <v>0</v>
      </c>
      <c r="M1337" s="31">
        <f>M1338+M1340+M1342+M1343+M1344</f>
        <v>0</v>
      </c>
      <c r="N1337" s="16">
        <f>M1337/I1337*100</f>
        <v>0</v>
      </c>
      <c r="O1337" s="16">
        <f>L1337/J1337*100</f>
        <v>0</v>
      </c>
      <c r="P1337" s="16">
        <f>L1337/K1337*100</f>
        <v>0</v>
      </c>
    </row>
    <row r="1338" spans="3:16" s="41" customFormat="1" ht="15" customHeight="1">
      <c r="C1338" s="84"/>
      <c r="D1338" s="94"/>
      <c r="E1338" s="90"/>
      <c r="F1338" s="90"/>
      <c r="G1338" s="90"/>
      <c r="H1338" s="73" t="s">
        <v>113</v>
      </c>
      <c r="I1338" s="16">
        <f>I1346+I1353+I1360+I1367+I1375+I1383+I1391+I1398</f>
        <v>1470</v>
      </c>
      <c r="J1338" s="16">
        <f t="shared" ref="J1338:M1338" si="390">J1346+J1353+J1360+J1367+J1375+J1383+J1391+J1398</f>
        <v>35890.100000000006</v>
      </c>
      <c r="K1338" s="16">
        <f t="shared" si="390"/>
        <v>35538.100000000006</v>
      </c>
      <c r="L1338" s="16">
        <f t="shared" si="390"/>
        <v>0</v>
      </c>
      <c r="M1338" s="16">
        <f t="shared" si="390"/>
        <v>0</v>
      </c>
      <c r="N1338" s="16">
        <f>M1338/I1338*100</f>
        <v>0</v>
      </c>
      <c r="O1338" s="16">
        <f>L1338/J1338*100</f>
        <v>0</v>
      </c>
      <c r="P1338" s="16">
        <v>0</v>
      </c>
    </row>
    <row r="1339" spans="3:16" s="41" customFormat="1" ht="15" customHeight="1">
      <c r="C1339" s="84"/>
      <c r="D1339" s="94"/>
      <c r="E1339" s="90"/>
      <c r="F1339" s="90"/>
      <c r="G1339" s="90"/>
      <c r="H1339" s="73" t="s">
        <v>22</v>
      </c>
      <c r="I1339" s="16">
        <f t="shared" ref="I1339:I1343" si="391">I1347+I1354+I1361+I1368+I1376+I1384+I1392</f>
        <v>0</v>
      </c>
      <c r="J1339" s="16">
        <v>0</v>
      </c>
      <c r="K1339" s="16">
        <v>0</v>
      </c>
      <c r="L1339" s="16">
        <v>0</v>
      </c>
      <c r="M1339" s="16">
        <v>0</v>
      </c>
      <c r="N1339" s="16">
        <v>0</v>
      </c>
      <c r="O1339" s="16">
        <v>0</v>
      </c>
      <c r="P1339" s="16">
        <v>0</v>
      </c>
    </row>
    <row r="1340" spans="3:16" s="41" customFormat="1" ht="15" customHeight="1">
      <c r="C1340" s="84"/>
      <c r="D1340" s="94"/>
      <c r="E1340" s="90"/>
      <c r="F1340" s="90"/>
      <c r="G1340" s="90"/>
      <c r="H1340" s="73" t="s">
        <v>249</v>
      </c>
      <c r="I1340" s="16">
        <f t="shared" si="391"/>
        <v>0</v>
      </c>
      <c r="J1340" s="16">
        <v>0</v>
      </c>
      <c r="K1340" s="16">
        <v>0</v>
      </c>
      <c r="L1340" s="16">
        <v>0</v>
      </c>
      <c r="M1340" s="16">
        <v>0</v>
      </c>
      <c r="N1340" s="16">
        <v>0</v>
      </c>
      <c r="O1340" s="16">
        <v>0</v>
      </c>
      <c r="P1340" s="16">
        <v>0</v>
      </c>
    </row>
    <row r="1341" spans="3:16" s="41" customFormat="1" ht="15" customHeight="1">
      <c r="C1341" s="84"/>
      <c r="D1341" s="94"/>
      <c r="E1341" s="90"/>
      <c r="F1341" s="90"/>
      <c r="G1341" s="90"/>
      <c r="H1341" s="73" t="s">
        <v>23</v>
      </c>
      <c r="I1341" s="16">
        <f t="shared" si="391"/>
        <v>0</v>
      </c>
      <c r="J1341" s="16">
        <v>0</v>
      </c>
      <c r="K1341" s="16">
        <v>0</v>
      </c>
      <c r="L1341" s="16">
        <v>0</v>
      </c>
      <c r="M1341" s="16">
        <v>0</v>
      </c>
      <c r="N1341" s="16">
        <v>0</v>
      </c>
      <c r="O1341" s="16">
        <v>0</v>
      </c>
      <c r="P1341" s="16">
        <v>0</v>
      </c>
    </row>
    <row r="1342" spans="3:16" s="41" customFormat="1" ht="15" customHeight="1">
      <c r="C1342" s="84"/>
      <c r="D1342" s="94"/>
      <c r="E1342" s="90"/>
      <c r="F1342" s="90"/>
      <c r="G1342" s="90"/>
      <c r="H1342" s="73" t="s">
        <v>250</v>
      </c>
      <c r="I1342" s="16">
        <f t="shared" si="391"/>
        <v>0</v>
      </c>
      <c r="J1342" s="16" t="s">
        <v>247</v>
      </c>
      <c r="K1342" s="16" t="s">
        <v>247</v>
      </c>
      <c r="L1342" s="16" t="s">
        <v>247</v>
      </c>
      <c r="M1342" s="16">
        <v>0</v>
      </c>
      <c r="N1342" s="16">
        <v>0</v>
      </c>
      <c r="O1342" s="16" t="s">
        <v>247</v>
      </c>
      <c r="P1342" s="16" t="s">
        <v>247</v>
      </c>
    </row>
    <row r="1343" spans="3:16" s="41" customFormat="1" ht="22.5" customHeight="1">
      <c r="C1343" s="85"/>
      <c r="D1343" s="94"/>
      <c r="E1343" s="90"/>
      <c r="F1343" s="91"/>
      <c r="G1343" s="91"/>
      <c r="H1343" s="73" t="s">
        <v>252</v>
      </c>
      <c r="I1343" s="16">
        <f t="shared" si="391"/>
        <v>0</v>
      </c>
      <c r="J1343" s="16" t="s">
        <v>247</v>
      </c>
      <c r="K1343" s="16" t="s">
        <v>247</v>
      </c>
      <c r="L1343" s="16" t="s">
        <v>247</v>
      </c>
      <c r="M1343" s="16">
        <v>0</v>
      </c>
      <c r="N1343" s="16">
        <v>0</v>
      </c>
      <c r="O1343" s="16" t="s">
        <v>247</v>
      </c>
      <c r="P1343" s="16" t="s">
        <v>247</v>
      </c>
    </row>
    <row r="1344" spans="3:16" s="41" customFormat="1" ht="49.5" customHeight="1">
      <c r="C1344" s="56"/>
      <c r="D1344" s="95"/>
      <c r="E1344" s="91"/>
      <c r="F1344" s="65"/>
      <c r="G1344" s="65"/>
      <c r="H1344" s="73" t="s">
        <v>258</v>
      </c>
      <c r="I1344" s="4">
        <f>I1373+I1381+I1389</f>
        <v>0</v>
      </c>
      <c r="J1344" s="4">
        <f t="shared" ref="J1344:M1344" si="392">J1373+J1381+J1389</f>
        <v>11300</v>
      </c>
      <c r="K1344" s="4">
        <f t="shared" si="392"/>
        <v>11300</v>
      </c>
      <c r="L1344" s="4">
        <f t="shared" si="392"/>
        <v>0</v>
      </c>
      <c r="M1344" s="4">
        <f t="shared" si="392"/>
        <v>0</v>
      </c>
      <c r="N1344" s="16"/>
      <c r="O1344" s="16"/>
      <c r="P1344" s="16"/>
    </row>
    <row r="1345" spans="3:16" s="41" customFormat="1" ht="15" customHeight="1">
      <c r="C1345" s="83" t="s">
        <v>465</v>
      </c>
      <c r="D1345" s="86" t="s">
        <v>616</v>
      </c>
      <c r="E1345" s="87" t="s">
        <v>466</v>
      </c>
      <c r="F1345" s="87">
        <v>2018</v>
      </c>
      <c r="G1345" s="87">
        <v>2020</v>
      </c>
      <c r="H1345" s="73" t="s">
        <v>112</v>
      </c>
      <c r="I1345" s="31">
        <f>I1346+I1348+I1350+I1351</f>
        <v>970</v>
      </c>
      <c r="J1345" s="31">
        <f>J1346+J1348</f>
        <v>2000</v>
      </c>
      <c r="K1345" s="31">
        <f>K1346+K1348</f>
        <v>2000</v>
      </c>
      <c r="L1345" s="31">
        <f>L1346+L1348</f>
        <v>0</v>
      </c>
      <c r="M1345" s="31">
        <f t="shared" ref="M1345" si="393">M1346+M1348+M1350+M1351</f>
        <v>0</v>
      </c>
      <c r="N1345" s="16">
        <f>M1345/I1345*100</f>
        <v>0</v>
      </c>
      <c r="O1345" s="16">
        <f>L1345/J1345*100</f>
        <v>0</v>
      </c>
      <c r="P1345" s="16">
        <f>L1345/K1345*100</f>
        <v>0</v>
      </c>
    </row>
    <row r="1346" spans="3:16" s="41" customFormat="1" ht="15" customHeight="1">
      <c r="C1346" s="84"/>
      <c r="D1346" s="86"/>
      <c r="E1346" s="90"/>
      <c r="F1346" s="90"/>
      <c r="G1346" s="90"/>
      <c r="H1346" s="73" t="s">
        <v>113</v>
      </c>
      <c r="I1346" s="16">
        <v>970</v>
      </c>
      <c r="J1346" s="16">
        <v>2000</v>
      </c>
      <c r="K1346" s="16">
        <v>2000</v>
      </c>
      <c r="L1346" s="16">
        <v>0</v>
      </c>
      <c r="M1346" s="16">
        <v>0</v>
      </c>
      <c r="N1346" s="16">
        <f>L1346/I1346*100</f>
        <v>0</v>
      </c>
      <c r="O1346" s="16">
        <f>L1346/J1346*100</f>
        <v>0</v>
      </c>
      <c r="P1346" s="16">
        <v>0</v>
      </c>
    </row>
    <row r="1347" spans="3:16" s="41" customFormat="1" ht="21.75" customHeight="1">
      <c r="C1347" s="84"/>
      <c r="D1347" s="86"/>
      <c r="E1347" s="90"/>
      <c r="F1347" s="90"/>
      <c r="G1347" s="90"/>
      <c r="H1347" s="73" t="s">
        <v>22</v>
      </c>
      <c r="I1347" s="16">
        <v>0</v>
      </c>
      <c r="J1347" s="16">
        <v>0</v>
      </c>
      <c r="K1347" s="16">
        <v>0</v>
      </c>
      <c r="L1347" s="16">
        <v>0</v>
      </c>
      <c r="M1347" s="16">
        <v>0</v>
      </c>
      <c r="N1347" s="16">
        <v>0</v>
      </c>
      <c r="O1347" s="16">
        <v>0</v>
      </c>
      <c r="P1347" s="16">
        <v>0</v>
      </c>
    </row>
    <row r="1348" spans="3:16" s="41" customFormat="1" ht="15" customHeight="1">
      <c r="C1348" s="84"/>
      <c r="D1348" s="86"/>
      <c r="E1348" s="90"/>
      <c r="F1348" s="90"/>
      <c r="G1348" s="90"/>
      <c r="H1348" s="73" t="s">
        <v>249</v>
      </c>
      <c r="I1348" s="16">
        <v>0</v>
      </c>
      <c r="J1348" s="16">
        <v>0</v>
      </c>
      <c r="K1348" s="16">
        <v>0</v>
      </c>
      <c r="L1348" s="16">
        <v>0</v>
      </c>
      <c r="M1348" s="16">
        <v>0</v>
      </c>
      <c r="N1348" s="16">
        <v>0</v>
      </c>
      <c r="O1348" s="16">
        <v>0</v>
      </c>
      <c r="P1348" s="16">
        <v>0</v>
      </c>
    </row>
    <row r="1349" spans="3:16" s="41" customFormat="1" ht="15" customHeight="1">
      <c r="C1349" s="84"/>
      <c r="D1349" s="86"/>
      <c r="E1349" s="90"/>
      <c r="F1349" s="90"/>
      <c r="G1349" s="90"/>
      <c r="H1349" s="73" t="s">
        <v>23</v>
      </c>
      <c r="I1349" s="16">
        <v>0</v>
      </c>
      <c r="J1349" s="16">
        <v>0</v>
      </c>
      <c r="K1349" s="16">
        <v>0</v>
      </c>
      <c r="L1349" s="16">
        <v>0</v>
      </c>
      <c r="M1349" s="16">
        <v>0</v>
      </c>
      <c r="N1349" s="16">
        <v>0</v>
      </c>
      <c r="O1349" s="16">
        <v>0</v>
      </c>
      <c r="P1349" s="16">
        <v>0</v>
      </c>
    </row>
    <row r="1350" spans="3:16" s="41" customFormat="1" ht="15" customHeight="1">
      <c r="C1350" s="84"/>
      <c r="D1350" s="86"/>
      <c r="E1350" s="90"/>
      <c r="F1350" s="90"/>
      <c r="G1350" s="90"/>
      <c r="H1350" s="73" t="s">
        <v>250</v>
      </c>
      <c r="I1350" s="16">
        <v>0</v>
      </c>
      <c r="J1350" s="16" t="s">
        <v>247</v>
      </c>
      <c r="K1350" s="16" t="s">
        <v>247</v>
      </c>
      <c r="L1350" s="16" t="s">
        <v>247</v>
      </c>
      <c r="M1350" s="16">
        <v>0</v>
      </c>
      <c r="N1350" s="16">
        <v>0</v>
      </c>
      <c r="O1350" s="16" t="s">
        <v>247</v>
      </c>
      <c r="P1350" s="16" t="s">
        <v>247</v>
      </c>
    </row>
    <row r="1351" spans="3:16" s="41" customFormat="1" ht="15" customHeight="1">
      <c r="C1351" s="85"/>
      <c r="D1351" s="86"/>
      <c r="E1351" s="91"/>
      <c r="F1351" s="91"/>
      <c r="G1351" s="91"/>
      <c r="H1351" s="73" t="s">
        <v>252</v>
      </c>
      <c r="I1351" s="16">
        <v>0</v>
      </c>
      <c r="J1351" s="16" t="s">
        <v>247</v>
      </c>
      <c r="K1351" s="16" t="s">
        <v>247</v>
      </c>
      <c r="L1351" s="16" t="s">
        <v>247</v>
      </c>
      <c r="M1351" s="16">
        <v>0</v>
      </c>
      <c r="N1351" s="16">
        <v>0</v>
      </c>
      <c r="O1351" s="16" t="s">
        <v>247</v>
      </c>
      <c r="P1351" s="16" t="s">
        <v>247</v>
      </c>
    </row>
    <row r="1352" spans="3:16" s="41" customFormat="1" ht="15" customHeight="1">
      <c r="C1352" s="83" t="s">
        <v>467</v>
      </c>
      <c r="D1352" s="86" t="s">
        <v>617</v>
      </c>
      <c r="E1352" s="92" t="s">
        <v>618</v>
      </c>
      <c r="F1352" s="87">
        <v>2018</v>
      </c>
      <c r="G1352" s="87">
        <v>2018</v>
      </c>
      <c r="H1352" s="73" t="s">
        <v>112</v>
      </c>
      <c r="I1352" s="31">
        <f>I1353+I1355+I1357+I1358</f>
        <v>500</v>
      </c>
      <c r="J1352" s="31">
        <f>J1353+J1355</f>
        <v>2872</v>
      </c>
      <c r="K1352" s="31">
        <f>K1353+K1355</f>
        <v>2520</v>
      </c>
      <c r="L1352" s="31">
        <f>L1353+L1355</f>
        <v>0</v>
      </c>
      <c r="M1352" s="31">
        <f t="shared" ref="M1352" si="394">M1353+M1355+M1357+M1358</f>
        <v>0</v>
      </c>
      <c r="N1352" s="16">
        <f>M1352/I1352*100</f>
        <v>0</v>
      </c>
      <c r="O1352" s="16">
        <f>L1352/J1352*100</f>
        <v>0</v>
      </c>
      <c r="P1352" s="16">
        <f>L1352/K1352*100</f>
        <v>0</v>
      </c>
    </row>
    <row r="1353" spans="3:16" s="41" customFormat="1" ht="15" customHeight="1">
      <c r="C1353" s="84"/>
      <c r="D1353" s="86"/>
      <c r="E1353" s="92"/>
      <c r="F1353" s="90"/>
      <c r="G1353" s="90"/>
      <c r="H1353" s="73" t="s">
        <v>113</v>
      </c>
      <c r="I1353" s="16">
        <v>500</v>
      </c>
      <c r="J1353" s="16">
        <v>2872</v>
      </c>
      <c r="K1353" s="16">
        <v>2520</v>
      </c>
      <c r="L1353" s="16">
        <v>0</v>
      </c>
      <c r="M1353" s="16">
        <v>0</v>
      </c>
      <c r="N1353" s="16">
        <f>L1353/I1353*100</f>
        <v>0</v>
      </c>
      <c r="O1353" s="16">
        <v>0</v>
      </c>
      <c r="P1353" s="16">
        <v>0</v>
      </c>
    </row>
    <row r="1354" spans="3:16" s="41" customFormat="1" ht="15" customHeight="1">
      <c r="C1354" s="84"/>
      <c r="D1354" s="86"/>
      <c r="E1354" s="92"/>
      <c r="F1354" s="90"/>
      <c r="G1354" s="90"/>
      <c r="H1354" s="73" t="s">
        <v>22</v>
      </c>
      <c r="I1354" s="16">
        <v>0</v>
      </c>
      <c r="J1354" s="16">
        <v>0</v>
      </c>
      <c r="K1354" s="16">
        <v>0</v>
      </c>
      <c r="L1354" s="16">
        <v>0</v>
      </c>
      <c r="M1354" s="16">
        <v>0</v>
      </c>
      <c r="N1354" s="16">
        <v>0</v>
      </c>
      <c r="O1354" s="16">
        <v>0</v>
      </c>
      <c r="P1354" s="16">
        <v>0</v>
      </c>
    </row>
    <row r="1355" spans="3:16" s="41" customFormat="1" ht="15" customHeight="1">
      <c r="C1355" s="84"/>
      <c r="D1355" s="86"/>
      <c r="E1355" s="92"/>
      <c r="F1355" s="90"/>
      <c r="G1355" s="90"/>
      <c r="H1355" s="73" t="s">
        <v>249</v>
      </c>
      <c r="I1355" s="16">
        <v>0</v>
      </c>
      <c r="J1355" s="16">
        <v>0</v>
      </c>
      <c r="K1355" s="16">
        <v>0</v>
      </c>
      <c r="L1355" s="16">
        <v>0</v>
      </c>
      <c r="M1355" s="16">
        <v>0</v>
      </c>
      <c r="N1355" s="16">
        <v>0</v>
      </c>
      <c r="O1355" s="16">
        <v>0</v>
      </c>
      <c r="P1355" s="16">
        <v>0</v>
      </c>
    </row>
    <row r="1356" spans="3:16" s="41" customFormat="1" ht="15" customHeight="1">
      <c r="C1356" s="84"/>
      <c r="D1356" s="86"/>
      <c r="E1356" s="92"/>
      <c r="F1356" s="90"/>
      <c r="G1356" s="90"/>
      <c r="H1356" s="73" t="s">
        <v>23</v>
      </c>
      <c r="I1356" s="16">
        <v>0</v>
      </c>
      <c r="J1356" s="16">
        <v>0</v>
      </c>
      <c r="K1356" s="16">
        <v>0</v>
      </c>
      <c r="L1356" s="16">
        <v>0</v>
      </c>
      <c r="M1356" s="16">
        <v>0</v>
      </c>
      <c r="N1356" s="16">
        <v>0</v>
      </c>
      <c r="O1356" s="16">
        <v>0</v>
      </c>
      <c r="P1356" s="16">
        <v>0</v>
      </c>
    </row>
    <row r="1357" spans="3:16" s="41" customFormat="1" ht="15" customHeight="1">
      <c r="C1357" s="84"/>
      <c r="D1357" s="86"/>
      <c r="E1357" s="92"/>
      <c r="F1357" s="90"/>
      <c r="G1357" s="90"/>
      <c r="H1357" s="73" t="s">
        <v>250</v>
      </c>
      <c r="I1357" s="16">
        <v>0</v>
      </c>
      <c r="J1357" s="16" t="s">
        <v>247</v>
      </c>
      <c r="K1357" s="16" t="s">
        <v>247</v>
      </c>
      <c r="L1357" s="16" t="s">
        <v>247</v>
      </c>
      <c r="M1357" s="16">
        <v>0</v>
      </c>
      <c r="N1357" s="16">
        <v>0</v>
      </c>
      <c r="O1357" s="16" t="s">
        <v>247</v>
      </c>
      <c r="P1357" s="16" t="s">
        <v>247</v>
      </c>
    </row>
    <row r="1358" spans="3:16" s="41" customFormat="1" ht="15" customHeight="1">
      <c r="C1358" s="85"/>
      <c r="D1358" s="86"/>
      <c r="E1358" s="92"/>
      <c r="F1358" s="91"/>
      <c r="G1358" s="91"/>
      <c r="H1358" s="73" t="s">
        <v>252</v>
      </c>
      <c r="I1358" s="16">
        <v>0</v>
      </c>
      <c r="J1358" s="16" t="s">
        <v>247</v>
      </c>
      <c r="K1358" s="16" t="s">
        <v>247</v>
      </c>
      <c r="L1358" s="16" t="s">
        <v>247</v>
      </c>
      <c r="M1358" s="16">
        <v>0</v>
      </c>
      <c r="N1358" s="16">
        <v>0</v>
      </c>
      <c r="O1358" s="16" t="s">
        <v>247</v>
      </c>
      <c r="P1358" s="16" t="s">
        <v>247</v>
      </c>
    </row>
    <row r="1359" spans="3:16" s="41" customFormat="1" ht="15" customHeight="1">
      <c r="C1359" s="83" t="s">
        <v>465</v>
      </c>
      <c r="D1359" s="86" t="s">
        <v>728</v>
      </c>
      <c r="E1359" s="87" t="s">
        <v>466</v>
      </c>
      <c r="F1359" s="87">
        <v>2018</v>
      </c>
      <c r="G1359" s="87">
        <v>2020</v>
      </c>
      <c r="H1359" s="73" t="s">
        <v>112</v>
      </c>
      <c r="I1359" s="31">
        <f>I1360+I1362+I1364+I1365</f>
        <v>0</v>
      </c>
      <c r="J1359" s="31">
        <f>J1360+J1362</f>
        <v>50</v>
      </c>
      <c r="K1359" s="31">
        <f>K1360+K1362</f>
        <v>50</v>
      </c>
      <c r="L1359" s="31">
        <f>L1360+L1362</f>
        <v>0</v>
      </c>
      <c r="M1359" s="31">
        <f t="shared" ref="M1359" si="395">M1360+M1362+M1364+M1365</f>
        <v>0</v>
      </c>
      <c r="N1359" s="16">
        <v>0</v>
      </c>
      <c r="O1359" s="16">
        <f>L1359/J1359*100</f>
        <v>0</v>
      </c>
      <c r="P1359" s="16">
        <v>0</v>
      </c>
    </row>
    <row r="1360" spans="3:16" s="41" customFormat="1" ht="15" customHeight="1">
      <c r="C1360" s="84"/>
      <c r="D1360" s="86"/>
      <c r="E1360" s="90"/>
      <c r="F1360" s="90"/>
      <c r="G1360" s="90"/>
      <c r="H1360" s="73" t="s">
        <v>113</v>
      </c>
      <c r="I1360" s="16"/>
      <c r="J1360" s="16">
        <v>50</v>
      </c>
      <c r="K1360" s="16">
        <v>50</v>
      </c>
      <c r="L1360" s="16">
        <v>0</v>
      </c>
      <c r="M1360" s="16">
        <v>0</v>
      </c>
      <c r="N1360" s="16">
        <v>0</v>
      </c>
      <c r="O1360" s="16">
        <f>L1360/J1360*100</f>
        <v>0</v>
      </c>
      <c r="P1360" s="16">
        <v>0</v>
      </c>
    </row>
    <row r="1361" spans="3:16" s="41" customFormat="1" ht="21.75" customHeight="1">
      <c r="C1361" s="84"/>
      <c r="D1361" s="86"/>
      <c r="E1361" s="90"/>
      <c r="F1361" s="90"/>
      <c r="G1361" s="90"/>
      <c r="H1361" s="73" t="s">
        <v>22</v>
      </c>
      <c r="I1361" s="16">
        <v>0</v>
      </c>
      <c r="J1361" s="16">
        <v>0</v>
      </c>
      <c r="K1361" s="16">
        <v>0</v>
      </c>
      <c r="L1361" s="16">
        <v>0</v>
      </c>
      <c r="M1361" s="16">
        <v>0</v>
      </c>
      <c r="N1361" s="16">
        <v>0</v>
      </c>
      <c r="O1361" s="16">
        <v>0</v>
      </c>
      <c r="P1361" s="16">
        <v>0</v>
      </c>
    </row>
    <row r="1362" spans="3:16" s="41" customFormat="1" ht="15" customHeight="1">
      <c r="C1362" s="84"/>
      <c r="D1362" s="86"/>
      <c r="E1362" s="90"/>
      <c r="F1362" s="90"/>
      <c r="G1362" s="90"/>
      <c r="H1362" s="73" t="s">
        <v>249</v>
      </c>
      <c r="I1362" s="16">
        <v>0</v>
      </c>
      <c r="J1362" s="16">
        <v>0</v>
      </c>
      <c r="K1362" s="16">
        <v>0</v>
      </c>
      <c r="L1362" s="16">
        <v>0</v>
      </c>
      <c r="M1362" s="16">
        <v>0</v>
      </c>
      <c r="N1362" s="16">
        <v>0</v>
      </c>
      <c r="O1362" s="16">
        <v>0</v>
      </c>
      <c r="P1362" s="16">
        <v>0</v>
      </c>
    </row>
    <row r="1363" spans="3:16" s="41" customFormat="1" ht="15" customHeight="1">
      <c r="C1363" s="84"/>
      <c r="D1363" s="86"/>
      <c r="E1363" s="90"/>
      <c r="F1363" s="90"/>
      <c r="G1363" s="90"/>
      <c r="H1363" s="73" t="s">
        <v>23</v>
      </c>
      <c r="I1363" s="16">
        <v>0</v>
      </c>
      <c r="J1363" s="16">
        <v>0</v>
      </c>
      <c r="K1363" s="16">
        <v>0</v>
      </c>
      <c r="L1363" s="16">
        <v>0</v>
      </c>
      <c r="M1363" s="16">
        <v>0</v>
      </c>
      <c r="N1363" s="16">
        <v>0</v>
      </c>
      <c r="O1363" s="16">
        <v>0</v>
      </c>
      <c r="P1363" s="16">
        <v>0</v>
      </c>
    </row>
    <row r="1364" spans="3:16" s="41" customFormat="1" ht="15" customHeight="1">
      <c r="C1364" s="84"/>
      <c r="D1364" s="86"/>
      <c r="E1364" s="90"/>
      <c r="F1364" s="90"/>
      <c r="G1364" s="90"/>
      <c r="H1364" s="73" t="s">
        <v>250</v>
      </c>
      <c r="I1364" s="16">
        <v>0</v>
      </c>
      <c r="J1364" s="16" t="s">
        <v>247</v>
      </c>
      <c r="K1364" s="16" t="s">
        <v>247</v>
      </c>
      <c r="L1364" s="16" t="s">
        <v>247</v>
      </c>
      <c r="M1364" s="16">
        <v>0</v>
      </c>
      <c r="N1364" s="16">
        <v>0</v>
      </c>
      <c r="O1364" s="16" t="s">
        <v>247</v>
      </c>
      <c r="P1364" s="16" t="s">
        <v>247</v>
      </c>
    </row>
    <row r="1365" spans="3:16" s="41" customFormat="1" ht="15" customHeight="1">
      <c r="C1365" s="85"/>
      <c r="D1365" s="86"/>
      <c r="E1365" s="91"/>
      <c r="F1365" s="91"/>
      <c r="G1365" s="91"/>
      <c r="H1365" s="73" t="s">
        <v>252</v>
      </c>
      <c r="I1365" s="16">
        <v>0</v>
      </c>
      <c r="J1365" s="16" t="s">
        <v>247</v>
      </c>
      <c r="K1365" s="16" t="s">
        <v>247</v>
      </c>
      <c r="L1365" s="16" t="s">
        <v>247</v>
      </c>
      <c r="M1365" s="16">
        <v>0</v>
      </c>
      <c r="N1365" s="16">
        <v>0</v>
      </c>
      <c r="O1365" s="16" t="s">
        <v>247</v>
      </c>
      <c r="P1365" s="16" t="s">
        <v>247</v>
      </c>
    </row>
    <row r="1366" spans="3:16" s="41" customFormat="1" ht="15" customHeight="1">
      <c r="C1366" s="83" t="s">
        <v>465</v>
      </c>
      <c r="D1366" s="93" t="s">
        <v>744</v>
      </c>
      <c r="E1366" s="87" t="s">
        <v>466</v>
      </c>
      <c r="F1366" s="87">
        <v>2018</v>
      </c>
      <c r="G1366" s="87">
        <v>2020</v>
      </c>
      <c r="H1366" s="73" t="s">
        <v>112</v>
      </c>
      <c r="I1366" s="31">
        <f>I1367+I1369+I1371+I1372+I1373</f>
        <v>0</v>
      </c>
      <c r="J1366" s="31">
        <f>J1367+J1369+J1373</f>
        <v>31540.2</v>
      </c>
      <c r="K1366" s="31">
        <f>K1367+K1369+K1373</f>
        <v>31540.2</v>
      </c>
      <c r="L1366" s="31">
        <f>L1367+L1369+L1373</f>
        <v>0</v>
      </c>
      <c r="M1366" s="31">
        <f>M1367+M1369+M1371+M1372+M1373</f>
        <v>0</v>
      </c>
      <c r="N1366" s="16">
        <v>0</v>
      </c>
      <c r="O1366" s="16">
        <f>L1366/J1366*100</f>
        <v>0</v>
      </c>
      <c r="P1366" s="16">
        <v>0</v>
      </c>
    </row>
    <row r="1367" spans="3:16" s="41" customFormat="1" ht="15" customHeight="1">
      <c r="C1367" s="84"/>
      <c r="D1367" s="94"/>
      <c r="E1367" s="90"/>
      <c r="F1367" s="90"/>
      <c r="G1367" s="90"/>
      <c r="H1367" s="73" t="s">
        <v>113</v>
      </c>
      <c r="I1367" s="16"/>
      <c r="J1367" s="16">
        <v>26340.2</v>
      </c>
      <c r="K1367" s="16">
        <v>26340.2</v>
      </c>
      <c r="L1367" s="16">
        <v>0</v>
      </c>
      <c r="M1367" s="16">
        <v>0</v>
      </c>
      <c r="N1367" s="16">
        <v>0</v>
      </c>
      <c r="O1367" s="16">
        <f>L1367/J1367*100</f>
        <v>0</v>
      </c>
      <c r="P1367" s="16">
        <v>0</v>
      </c>
    </row>
    <row r="1368" spans="3:16" s="41" customFormat="1" ht="21.75" customHeight="1">
      <c r="C1368" s="84"/>
      <c r="D1368" s="94"/>
      <c r="E1368" s="90"/>
      <c r="F1368" s="90"/>
      <c r="G1368" s="90"/>
      <c r="H1368" s="73" t="s">
        <v>22</v>
      </c>
      <c r="I1368" s="16">
        <v>0</v>
      </c>
      <c r="J1368" s="16">
        <v>0</v>
      </c>
      <c r="K1368" s="16">
        <v>0</v>
      </c>
      <c r="L1368" s="16">
        <v>0</v>
      </c>
      <c r="M1368" s="16">
        <v>0</v>
      </c>
      <c r="N1368" s="16">
        <v>0</v>
      </c>
      <c r="O1368" s="16">
        <v>0</v>
      </c>
      <c r="P1368" s="16">
        <v>0</v>
      </c>
    </row>
    <row r="1369" spans="3:16" s="41" customFormat="1" ht="15" customHeight="1">
      <c r="C1369" s="84"/>
      <c r="D1369" s="94"/>
      <c r="E1369" s="90"/>
      <c r="F1369" s="90"/>
      <c r="G1369" s="90"/>
      <c r="H1369" s="73" t="s">
        <v>249</v>
      </c>
      <c r="I1369" s="16">
        <v>0</v>
      </c>
      <c r="J1369" s="16">
        <v>0</v>
      </c>
      <c r="K1369" s="16">
        <v>0</v>
      </c>
      <c r="L1369" s="16">
        <v>0</v>
      </c>
      <c r="M1369" s="16">
        <v>0</v>
      </c>
      <c r="N1369" s="16">
        <v>0</v>
      </c>
      <c r="O1369" s="16">
        <v>0</v>
      </c>
      <c r="P1369" s="16">
        <v>0</v>
      </c>
    </row>
    <row r="1370" spans="3:16" s="41" customFormat="1" ht="15" customHeight="1">
      <c r="C1370" s="84"/>
      <c r="D1370" s="94"/>
      <c r="E1370" s="90"/>
      <c r="F1370" s="90"/>
      <c r="G1370" s="90"/>
      <c r="H1370" s="73" t="s">
        <v>23</v>
      </c>
      <c r="I1370" s="16">
        <v>0</v>
      </c>
      <c r="J1370" s="16">
        <v>0</v>
      </c>
      <c r="K1370" s="16">
        <v>0</v>
      </c>
      <c r="L1370" s="16">
        <v>0</v>
      </c>
      <c r="M1370" s="16">
        <v>0</v>
      </c>
      <c r="N1370" s="16">
        <v>0</v>
      </c>
      <c r="O1370" s="16">
        <v>0</v>
      </c>
      <c r="P1370" s="16">
        <v>0</v>
      </c>
    </row>
    <row r="1371" spans="3:16" s="41" customFormat="1" ht="15" customHeight="1">
      <c r="C1371" s="84"/>
      <c r="D1371" s="94"/>
      <c r="E1371" s="90"/>
      <c r="F1371" s="90"/>
      <c r="G1371" s="90"/>
      <c r="H1371" s="73" t="s">
        <v>250</v>
      </c>
      <c r="I1371" s="16">
        <v>0</v>
      </c>
      <c r="J1371" s="16" t="s">
        <v>247</v>
      </c>
      <c r="K1371" s="16" t="s">
        <v>247</v>
      </c>
      <c r="L1371" s="16" t="s">
        <v>247</v>
      </c>
      <c r="M1371" s="16">
        <v>0</v>
      </c>
      <c r="N1371" s="16">
        <v>0</v>
      </c>
      <c r="O1371" s="16" t="s">
        <v>247</v>
      </c>
      <c r="P1371" s="16" t="s">
        <v>247</v>
      </c>
    </row>
    <row r="1372" spans="3:16" s="41" customFormat="1" ht="15" customHeight="1">
      <c r="C1372" s="85"/>
      <c r="D1372" s="94"/>
      <c r="E1372" s="90"/>
      <c r="F1372" s="91"/>
      <c r="G1372" s="91"/>
      <c r="H1372" s="73" t="s">
        <v>252</v>
      </c>
      <c r="I1372" s="16">
        <v>0</v>
      </c>
      <c r="J1372" s="16" t="s">
        <v>247</v>
      </c>
      <c r="K1372" s="16" t="s">
        <v>247</v>
      </c>
      <c r="L1372" s="16" t="s">
        <v>247</v>
      </c>
      <c r="M1372" s="16">
        <v>0</v>
      </c>
      <c r="N1372" s="16">
        <v>0</v>
      </c>
      <c r="O1372" s="16" t="s">
        <v>247</v>
      </c>
      <c r="P1372" s="16" t="s">
        <v>247</v>
      </c>
    </row>
    <row r="1373" spans="3:16" s="41" customFormat="1" ht="46.5" customHeight="1">
      <c r="C1373" s="56"/>
      <c r="D1373" s="95"/>
      <c r="E1373" s="91"/>
      <c r="F1373" s="65"/>
      <c r="G1373" s="65"/>
      <c r="H1373" s="73" t="s">
        <v>258</v>
      </c>
      <c r="I1373" s="4"/>
      <c r="J1373" s="4">
        <v>5200</v>
      </c>
      <c r="K1373" s="4">
        <v>5200</v>
      </c>
      <c r="L1373" s="4"/>
      <c r="M1373" s="4"/>
      <c r="N1373" s="16"/>
      <c r="O1373" s="16"/>
      <c r="P1373" s="16"/>
    </row>
    <row r="1374" spans="3:16" s="41" customFormat="1" ht="15" customHeight="1">
      <c r="C1374" s="83" t="s">
        <v>465</v>
      </c>
      <c r="D1374" s="93" t="s">
        <v>745</v>
      </c>
      <c r="E1374" s="87" t="s">
        <v>466</v>
      </c>
      <c r="F1374" s="87">
        <v>2018</v>
      </c>
      <c r="G1374" s="87">
        <v>2020</v>
      </c>
      <c r="H1374" s="73" t="s">
        <v>112</v>
      </c>
      <c r="I1374" s="31">
        <f>I1375+I1377+I1379+I1380+I1381</f>
        <v>0</v>
      </c>
      <c r="J1374" s="31">
        <f>J1375+J1377+J1381</f>
        <v>3099</v>
      </c>
      <c r="K1374" s="31">
        <f>K1375+K1377+K1381</f>
        <v>3099</v>
      </c>
      <c r="L1374" s="31">
        <f>L1375+L1377+L1381</f>
        <v>0</v>
      </c>
      <c r="M1374" s="31">
        <f>M1375+M1377+M1379+M1380+M1381</f>
        <v>0</v>
      </c>
      <c r="N1374" s="16">
        <v>0</v>
      </c>
      <c r="O1374" s="16">
        <f>L1374/J1374*100</f>
        <v>0</v>
      </c>
      <c r="P1374" s="16">
        <v>0</v>
      </c>
    </row>
    <row r="1375" spans="3:16" s="41" customFormat="1" ht="15" customHeight="1">
      <c r="C1375" s="84"/>
      <c r="D1375" s="94"/>
      <c r="E1375" s="90"/>
      <c r="F1375" s="90"/>
      <c r="G1375" s="90"/>
      <c r="H1375" s="73" t="s">
        <v>113</v>
      </c>
      <c r="I1375" s="16"/>
      <c r="J1375" s="16">
        <v>999</v>
      </c>
      <c r="K1375" s="16">
        <v>999</v>
      </c>
      <c r="L1375" s="16">
        <v>0</v>
      </c>
      <c r="M1375" s="16">
        <v>0</v>
      </c>
      <c r="N1375" s="16">
        <v>0</v>
      </c>
      <c r="O1375" s="16">
        <f>L1375/J1375*100</f>
        <v>0</v>
      </c>
      <c r="P1375" s="16">
        <v>0</v>
      </c>
    </row>
    <row r="1376" spans="3:16" s="41" customFormat="1" ht="31.5" customHeight="1">
      <c r="C1376" s="84"/>
      <c r="D1376" s="94"/>
      <c r="E1376" s="90"/>
      <c r="F1376" s="90"/>
      <c r="G1376" s="90"/>
      <c r="H1376" s="73" t="s">
        <v>22</v>
      </c>
      <c r="I1376" s="16">
        <v>0</v>
      </c>
      <c r="J1376" s="16">
        <v>0</v>
      </c>
      <c r="K1376" s="16">
        <v>0</v>
      </c>
      <c r="L1376" s="16">
        <v>0</v>
      </c>
      <c r="M1376" s="16">
        <v>0</v>
      </c>
      <c r="N1376" s="16">
        <v>0</v>
      </c>
      <c r="O1376" s="16">
        <v>0</v>
      </c>
      <c r="P1376" s="16">
        <v>0</v>
      </c>
    </row>
    <row r="1377" spans="3:16" s="41" customFormat="1" ht="15" customHeight="1">
      <c r="C1377" s="84"/>
      <c r="D1377" s="94"/>
      <c r="E1377" s="90"/>
      <c r="F1377" s="90"/>
      <c r="G1377" s="90"/>
      <c r="H1377" s="73" t="s">
        <v>249</v>
      </c>
      <c r="I1377" s="16">
        <v>0</v>
      </c>
      <c r="J1377" s="16">
        <v>0</v>
      </c>
      <c r="K1377" s="16">
        <v>0</v>
      </c>
      <c r="L1377" s="16">
        <v>0</v>
      </c>
      <c r="M1377" s="16">
        <v>0</v>
      </c>
      <c r="N1377" s="16">
        <v>0</v>
      </c>
      <c r="O1377" s="16">
        <v>0</v>
      </c>
      <c r="P1377" s="16">
        <v>0</v>
      </c>
    </row>
    <row r="1378" spans="3:16" s="41" customFormat="1" ht="15" customHeight="1">
      <c r="C1378" s="84"/>
      <c r="D1378" s="94"/>
      <c r="E1378" s="90"/>
      <c r="F1378" s="90"/>
      <c r="G1378" s="90"/>
      <c r="H1378" s="73" t="s">
        <v>23</v>
      </c>
      <c r="I1378" s="16">
        <v>0</v>
      </c>
      <c r="J1378" s="16">
        <v>0</v>
      </c>
      <c r="K1378" s="16">
        <v>0</v>
      </c>
      <c r="L1378" s="16">
        <v>0</v>
      </c>
      <c r="M1378" s="16">
        <v>0</v>
      </c>
      <c r="N1378" s="16">
        <v>0</v>
      </c>
      <c r="O1378" s="16">
        <v>0</v>
      </c>
      <c r="P1378" s="16">
        <v>0</v>
      </c>
    </row>
    <row r="1379" spans="3:16" s="41" customFormat="1" ht="15" customHeight="1">
      <c r="C1379" s="84"/>
      <c r="D1379" s="94"/>
      <c r="E1379" s="90"/>
      <c r="F1379" s="90"/>
      <c r="G1379" s="90"/>
      <c r="H1379" s="73" t="s">
        <v>250</v>
      </c>
      <c r="I1379" s="16">
        <v>0</v>
      </c>
      <c r="J1379" s="16" t="s">
        <v>247</v>
      </c>
      <c r="K1379" s="16" t="s">
        <v>247</v>
      </c>
      <c r="L1379" s="16" t="s">
        <v>247</v>
      </c>
      <c r="M1379" s="16">
        <v>0</v>
      </c>
      <c r="N1379" s="16">
        <v>0</v>
      </c>
      <c r="O1379" s="16" t="s">
        <v>247</v>
      </c>
      <c r="P1379" s="16" t="s">
        <v>247</v>
      </c>
    </row>
    <row r="1380" spans="3:16" s="41" customFormat="1" ht="15" customHeight="1">
      <c r="C1380" s="85"/>
      <c r="D1380" s="94"/>
      <c r="E1380" s="90"/>
      <c r="F1380" s="91"/>
      <c r="G1380" s="91"/>
      <c r="H1380" s="73" t="s">
        <v>252</v>
      </c>
      <c r="I1380" s="16">
        <v>0</v>
      </c>
      <c r="J1380" s="16" t="s">
        <v>247</v>
      </c>
      <c r="K1380" s="16" t="s">
        <v>247</v>
      </c>
      <c r="L1380" s="16" t="s">
        <v>247</v>
      </c>
      <c r="M1380" s="16">
        <v>0</v>
      </c>
      <c r="N1380" s="16">
        <v>0</v>
      </c>
      <c r="O1380" s="16" t="s">
        <v>247</v>
      </c>
      <c r="P1380" s="16" t="s">
        <v>247</v>
      </c>
    </row>
    <row r="1381" spans="3:16" s="41" customFormat="1" ht="63.75" customHeight="1">
      <c r="C1381" s="56"/>
      <c r="D1381" s="95"/>
      <c r="E1381" s="91"/>
      <c r="F1381" s="65"/>
      <c r="G1381" s="65"/>
      <c r="H1381" s="73" t="s">
        <v>258</v>
      </c>
      <c r="I1381" s="4"/>
      <c r="J1381" s="4">
        <v>2100</v>
      </c>
      <c r="K1381" s="4">
        <v>2100</v>
      </c>
      <c r="L1381" s="4"/>
      <c r="M1381" s="4"/>
      <c r="N1381" s="16"/>
      <c r="O1381" s="16"/>
      <c r="P1381" s="16"/>
    </row>
    <row r="1382" spans="3:16" s="41" customFormat="1" ht="15" customHeight="1">
      <c r="C1382" s="83" t="s">
        <v>465</v>
      </c>
      <c r="D1382" s="93" t="s">
        <v>746</v>
      </c>
      <c r="E1382" s="87" t="s">
        <v>540</v>
      </c>
      <c r="F1382" s="87">
        <v>2018</v>
      </c>
      <c r="G1382" s="87">
        <v>2020</v>
      </c>
      <c r="H1382" s="73" t="s">
        <v>112</v>
      </c>
      <c r="I1382" s="31">
        <f>I1383+I1385+I1387+I1388+I1389</f>
        <v>0</v>
      </c>
      <c r="J1382" s="31">
        <f>J1383+J1385+J1389</f>
        <v>4158.8999999999996</v>
      </c>
      <c r="K1382" s="31">
        <f>K1383+K1385+K1389</f>
        <v>4158.8999999999996</v>
      </c>
      <c r="L1382" s="31">
        <f>L1383+L1385+L1389</f>
        <v>0</v>
      </c>
      <c r="M1382" s="31">
        <f>M1383+M1385+M1387+M1388+M1389</f>
        <v>0</v>
      </c>
      <c r="N1382" s="16">
        <v>0</v>
      </c>
      <c r="O1382" s="16">
        <f>L1382/J1382*100</f>
        <v>0</v>
      </c>
      <c r="P1382" s="16">
        <v>0</v>
      </c>
    </row>
    <row r="1383" spans="3:16" s="41" customFormat="1" ht="15" customHeight="1">
      <c r="C1383" s="84"/>
      <c r="D1383" s="94"/>
      <c r="E1383" s="90"/>
      <c r="F1383" s="90"/>
      <c r="G1383" s="90"/>
      <c r="H1383" s="73" t="s">
        <v>113</v>
      </c>
      <c r="I1383" s="16"/>
      <c r="J1383" s="16">
        <v>158.9</v>
      </c>
      <c r="K1383" s="16">
        <v>158.9</v>
      </c>
      <c r="L1383" s="16">
        <v>0</v>
      </c>
      <c r="M1383" s="16">
        <v>0</v>
      </c>
      <c r="N1383" s="16">
        <v>0</v>
      </c>
      <c r="O1383" s="16">
        <f>L1383/J1383*100</f>
        <v>0</v>
      </c>
      <c r="P1383" s="16">
        <v>0</v>
      </c>
    </row>
    <row r="1384" spans="3:16" s="41" customFormat="1" ht="21.75" customHeight="1">
      <c r="C1384" s="84"/>
      <c r="D1384" s="94"/>
      <c r="E1384" s="90"/>
      <c r="F1384" s="90"/>
      <c r="G1384" s="90"/>
      <c r="H1384" s="73" t="s">
        <v>22</v>
      </c>
      <c r="I1384" s="16">
        <v>0</v>
      </c>
      <c r="J1384" s="16">
        <v>0</v>
      </c>
      <c r="K1384" s="16">
        <v>0</v>
      </c>
      <c r="L1384" s="16">
        <v>0</v>
      </c>
      <c r="M1384" s="16">
        <v>0</v>
      </c>
      <c r="N1384" s="16">
        <v>0</v>
      </c>
      <c r="O1384" s="16">
        <v>0</v>
      </c>
      <c r="P1384" s="16">
        <v>0</v>
      </c>
    </row>
    <row r="1385" spans="3:16" s="41" customFormat="1" ht="15" customHeight="1">
      <c r="C1385" s="84"/>
      <c r="D1385" s="94"/>
      <c r="E1385" s="90"/>
      <c r="F1385" s="90"/>
      <c r="G1385" s="90"/>
      <c r="H1385" s="73" t="s">
        <v>249</v>
      </c>
      <c r="I1385" s="16">
        <v>0</v>
      </c>
      <c r="J1385" s="16">
        <v>0</v>
      </c>
      <c r="K1385" s="16">
        <v>0</v>
      </c>
      <c r="L1385" s="16">
        <v>0</v>
      </c>
      <c r="M1385" s="16">
        <v>0</v>
      </c>
      <c r="N1385" s="16">
        <v>0</v>
      </c>
      <c r="O1385" s="16">
        <v>0</v>
      </c>
      <c r="P1385" s="16">
        <v>0</v>
      </c>
    </row>
    <row r="1386" spans="3:16" s="41" customFormat="1" ht="15" customHeight="1">
      <c r="C1386" s="84"/>
      <c r="D1386" s="94"/>
      <c r="E1386" s="90"/>
      <c r="F1386" s="90"/>
      <c r="G1386" s="90"/>
      <c r="H1386" s="73" t="s">
        <v>23</v>
      </c>
      <c r="I1386" s="16">
        <v>0</v>
      </c>
      <c r="J1386" s="16">
        <v>0</v>
      </c>
      <c r="K1386" s="16">
        <v>0</v>
      </c>
      <c r="L1386" s="16">
        <v>0</v>
      </c>
      <c r="M1386" s="16">
        <v>0</v>
      </c>
      <c r="N1386" s="16">
        <v>0</v>
      </c>
      <c r="O1386" s="16">
        <v>0</v>
      </c>
      <c r="P1386" s="16">
        <v>0</v>
      </c>
    </row>
    <row r="1387" spans="3:16" s="41" customFormat="1" ht="15" customHeight="1">
      <c r="C1387" s="84"/>
      <c r="D1387" s="94"/>
      <c r="E1387" s="90"/>
      <c r="F1387" s="90"/>
      <c r="G1387" s="90"/>
      <c r="H1387" s="73" t="s">
        <v>250</v>
      </c>
      <c r="I1387" s="16">
        <v>0</v>
      </c>
      <c r="J1387" s="16" t="s">
        <v>247</v>
      </c>
      <c r="K1387" s="16" t="s">
        <v>247</v>
      </c>
      <c r="L1387" s="16" t="s">
        <v>247</v>
      </c>
      <c r="M1387" s="16">
        <v>0</v>
      </c>
      <c r="N1387" s="16">
        <v>0</v>
      </c>
      <c r="O1387" s="16" t="s">
        <v>247</v>
      </c>
      <c r="P1387" s="16" t="s">
        <v>247</v>
      </c>
    </row>
    <row r="1388" spans="3:16" s="41" customFormat="1" ht="15" customHeight="1">
      <c r="C1388" s="85"/>
      <c r="D1388" s="94"/>
      <c r="E1388" s="90"/>
      <c r="F1388" s="91"/>
      <c r="G1388" s="91"/>
      <c r="H1388" s="73" t="s">
        <v>252</v>
      </c>
      <c r="I1388" s="16">
        <v>0</v>
      </c>
      <c r="J1388" s="16" t="s">
        <v>247</v>
      </c>
      <c r="K1388" s="16" t="s">
        <v>247</v>
      </c>
      <c r="L1388" s="16" t="s">
        <v>247</v>
      </c>
      <c r="M1388" s="16">
        <v>0</v>
      </c>
      <c r="N1388" s="16">
        <v>0</v>
      </c>
      <c r="O1388" s="16" t="s">
        <v>247</v>
      </c>
      <c r="P1388" s="16" t="s">
        <v>247</v>
      </c>
    </row>
    <row r="1389" spans="3:16" s="41" customFormat="1" ht="51" customHeight="1">
      <c r="C1389" s="56"/>
      <c r="D1389" s="95"/>
      <c r="E1389" s="91"/>
      <c r="F1389" s="65"/>
      <c r="G1389" s="65"/>
      <c r="H1389" s="73" t="s">
        <v>258</v>
      </c>
      <c r="I1389" s="4"/>
      <c r="J1389" s="4">
        <v>4000</v>
      </c>
      <c r="K1389" s="4">
        <v>4000</v>
      </c>
      <c r="L1389" s="4"/>
      <c r="M1389" s="4"/>
      <c r="N1389" s="16"/>
      <c r="O1389" s="16"/>
      <c r="P1389" s="16"/>
    </row>
    <row r="1390" spans="3:16" s="41" customFormat="1" ht="15" customHeight="1">
      <c r="C1390" s="83" t="s">
        <v>465</v>
      </c>
      <c r="D1390" s="93" t="s">
        <v>747</v>
      </c>
      <c r="E1390" s="87" t="s">
        <v>540</v>
      </c>
      <c r="F1390" s="87">
        <v>2018</v>
      </c>
      <c r="G1390" s="87">
        <v>2020</v>
      </c>
      <c r="H1390" s="73" t="s">
        <v>112</v>
      </c>
      <c r="I1390" s="31">
        <f>I1391+I1393+I1395+I1396</f>
        <v>0</v>
      </c>
      <c r="J1390" s="31">
        <f>J1391+J1393</f>
        <v>1970</v>
      </c>
      <c r="K1390" s="31">
        <f t="shared" ref="K1390:L1390" si="396">K1391+K1393</f>
        <v>1970</v>
      </c>
      <c r="L1390" s="31">
        <f t="shared" si="396"/>
        <v>0</v>
      </c>
      <c r="M1390" s="31">
        <f>M1391+M1393+M1395+M1396</f>
        <v>0</v>
      </c>
      <c r="N1390" s="16">
        <v>0</v>
      </c>
      <c r="O1390" s="16">
        <f>L1390/J1390*100</f>
        <v>0</v>
      </c>
      <c r="P1390" s="16">
        <v>0</v>
      </c>
    </row>
    <row r="1391" spans="3:16" s="41" customFormat="1" ht="15" customHeight="1">
      <c r="C1391" s="84"/>
      <c r="D1391" s="94"/>
      <c r="E1391" s="90"/>
      <c r="F1391" s="90"/>
      <c r="G1391" s="90"/>
      <c r="H1391" s="73" t="s">
        <v>113</v>
      </c>
      <c r="I1391" s="16"/>
      <c r="J1391" s="16">
        <v>1970</v>
      </c>
      <c r="K1391" s="16">
        <v>1970</v>
      </c>
      <c r="L1391" s="16">
        <v>0</v>
      </c>
      <c r="M1391" s="16">
        <v>0</v>
      </c>
      <c r="N1391" s="16">
        <v>0</v>
      </c>
      <c r="O1391" s="16">
        <f>L1391/J1391*100</f>
        <v>0</v>
      </c>
      <c r="P1391" s="16">
        <v>0</v>
      </c>
    </row>
    <row r="1392" spans="3:16" s="41" customFormat="1" ht="21.75" customHeight="1">
      <c r="C1392" s="84"/>
      <c r="D1392" s="94"/>
      <c r="E1392" s="90"/>
      <c r="F1392" s="90"/>
      <c r="G1392" s="90"/>
      <c r="H1392" s="73" t="s">
        <v>22</v>
      </c>
      <c r="I1392" s="16">
        <v>0</v>
      </c>
      <c r="J1392" s="16">
        <v>0</v>
      </c>
      <c r="K1392" s="16">
        <v>0</v>
      </c>
      <c r="L1392" s="16">
        <v>0</v>
      </c>
      <c r="M1392" s="16">
        <v>0</v>
      </c>
      <c r="N1392" s="16">
        <v>0</v>
      </c>
      <c r="O1392" s="16">
        <v>0</v>
      </c>
      <c r="P1392" s="16">
        <v>0</v>
      </c>
    </row>
    <row r="1393" spans="3:16" s="41" customFormat="1" ht="15" customHeight="1">
      <c r="C1393" s="84"/>
      <c r="D1393" s="94"/>
      <c r="E1393" s="90"/>
      <c r="F1393" s="90"/>
      <c r="G1393" s="90"/>
      <c r="H1393" s="73" t="s">
        <v>249</v>
      </c>
      <c r="I1393" s="16">
        <v>0</v>
      </c>
      <c r="J1393" s="16">
        <v>0</v>
      </c>
      <c r="K1393" s="16">
        <v>0</v>
      </c>
      <c r="L1393" s="16">
        <v>0</v>
      </c>
      <c r="M1393" s="16">
        <v>0</v>
      </c>
      <c r="N1393" s="16">
        <v>0</v>
      </c>
      <c r="O1393" s="16">
        <v>0</v>
      </c>
      <c r="P1393" s="16">
        <v>0</v>
      </c>
    </row>
    <row r="1394" spans="3:16" s="41" customFormat="1" ht="15" customHeight="1">
      <c r="C1394" s="84"/>
      <c r="D1394" s="94"/>
      <c r="E1394" s="90"/>
      <c r="F1394" s="90"/>
      <c r="G1394" s="90"/>
      <c r="H1394" s="73" t="s">
        <v>23</v>
      </c>
      <c r="I1394" s="16">
        <v>0</v>
      </c>
      <c r="J1394" s="16">
        <v>0</v>
      </c>
      <c r="K1394" s="16">
        <v>0</v>
      </c>
      <c r="L1394" s="16">
        <v>0</v>
      </c>
      <c r="M1394" s="16">
        <v>0</v>
      </c>
      <c r="N1394" s="16">
        <v>0</v>
      </c>
      <c r="O1394" s="16">
        <v>0</v>
      </c>
      <c r="P1394" s="16">
        <v>0</v>
      </c>
    </row>
    <row r="1395" spans="3:16" s="41" customFormat="1" ht="15" customHeight="1">
      <c r="C1395" s="84"/>
      <c r="D1395" s="94"/>
      <c r="E1395" s="90"/>
      <c r="F1395" s="90"/>
      <c r="G1395" s="90"/>
      <c r="H1395" s="73" t="s">
        <v>250</v>
      </c>
      <c r="I1395" s="16">
        <v>0</v>
      </c>
      <c r="J1395" s="16" t="s">
        <v>247</v>
      </c>
      <c r="K1395" s="16" t="s">
        <v>247</v>
      </c>
      <c r="L1395" s="16" t="s">
        <v>247</v>
      </c>
      <c r="M1395" s="16">
        <v>0</v>
      </c>
      <c r="N1395" s="16">
        <v>0</v>
      </c>
      <c r="O1395" s="16" t="s">
        <v>247</v>
      </c>
      <c r="P1395" s="16" t="s">
        <v>247</v>
      </c>
    </row>
    <row r="1396" spans="3:16" s="41" customFormat="1" ht="15" customHeight="1">
      <c r="C1396" s="85"/>
      <c r="D1396" s="94"/>
      <c r="E1396" s="90"/>
      <c r="F1396" s="91"/>
      <c r="G1396" s="91"/>
      <c r="H1396" s="73" t="s">
        <v>252</v>
      </c>
      <c r="I1396" s="16">
        <v>0</v>
      </c>
      <c r="J1396" s="16" t="s">
        <v>247</v>
      </c>
      <c r="K1396" s="16" t="s">
        <v>247</v>
      </c>
      <c r="L1396" s="16" t="s">
        <v>247</v>
      </c>
      <c r="M1396" s="16">
        <v>0</v>
      </c>
      <c r="N1396" s="16">
        <v>0</v>
      </c>
      <c r="O1396" s="16" t="s">
        <v>247</v>
      </c>
      <c r="P1396" s="16" t="s">
        <v>247</v>
      </c>
    </row>
    <row r="1397" spans="3:16" s="41" customFormat="1" ht="15" customHeight="1">
      <c r="C1397" s="83" t="s">
        <v>465</v>
      </c>
      <c r="D1397" s="93" t="s">
        <v>763</v>
      </c>
      <c r="E1397" s="87" t="s">
        <v>748</v>
      </c>
      <c r="F1397" s="87">
        <v>2018</v>
      </c>
      <c r="G1397" s="87">
        <v>2020</v>
      </c>
      <c r="H1397" s="73" t="s">
        <v>112</v>
      </c>
      <c r="I1397" s="31">
        <f>I1398+I1400+I1402+I1403</f>
        <v>0</v>
      </c>
      <c r="J1397" s="31">
        <f>J1398+J1400</f>
        <v>1500</v>
      </c>
      <c r="K1397" s="31">
        <f t="shared" ref="K1397" si="397">K1398+K1400</f>
        <v>1500</v>
      </c>
      <c r="L1397" s="31">
        <f t="shared" ref="L1397" si="398">L1398+L1400</f>
        <v>0</v>
      </c>
      <c r="M1397" s="31">
        <f>M1398+M1400+M1402+M1403</f>
        <v>0</v>
      </c>
      <c r="N1397" s="16">
        <v>0</v>
      </c>
      <c r="O1397" s="16">
        <f>L1397/J1397*100</f>
        <v>0</v>
      </c>
      <c r="P1397" s="16">
        <v>0</v>
      </c>
    </row>
    <row r="1398" spans="3:16" s="41" customFormat="1" ht="15" customHeight="1">
      <c r="C1398" s="84"/>
      <c r="D1398" s="94"/>
      <c r="E1398" s="90"/>
      <c r="F1398" s="90"/>
      <c r="G1398" s="90"/>
      <c r="H1398" s="73" t="s">
        <v>113</v>
      </c>
      <c r="I1398" s="16"/>
      <c r="J1398" s="16">
        <v>1500</v>
      </c>
      <c r="K1398" s="16">
        <v>1500</v>
      </c>
      <c r="L1398" s="16">
        <v>0</v>
      </c>
      <c r="M1398" s="16">
        <v>0</v>
      </c>
      <c r="N1398" s="16">
        <v>0</v>
      </c>
      <c r="O1398" s="16">
        <f>L1398/J1398*100</f>
        <v>0</v>
      </c>
      <c r="P1398" s="16">
        <v>0</v>
      </c>
    </row>
    <row r="1399" spans="3:16" s="41" customFormat="1" ht="30.75" customHeight="1">
      <c r="C1399" s="84"/>
      <c r="D1399" s="94"/>
      <c r="E1399" s="90"/>
      <c r="F1399" s="90"/>
      <c r="G1399" s="90"/>
      <c r="H1399" s="73" t="s">
        <v>22</v>
      </c>
      <c r="I1399" s="16">
        <v>0</v>
      </c>
      <c r="J1399" s="16">
        <v>0</v>
      </c>
      <c r="K1399" s="16">
        <v>0</v>
      </c>
      <c r="L1399" s="16">
        <v>0</v>
      </c>
      <c r="M1399" s="16">
        <v>0</v>
      </c>
      <c r="N1399" s="16">
        <v>0</v>
      </c>
      <c r="O1399" s="16">
        <v>0</v>
      </c>
      <c r="P1399" s="16">
        <v>0</v>
      </c>
    </row>
    <row r="1400" spans="3:16" s="41" customFormat="1" ht="15" customHeight="1">
      <c r="C1400" s="84"/>
      <c r="D1400" s="94"/>
      <c r="E1400" s="90"/>
      <c r="F1400" s="90"/>
      <c r="G1400" s="90"/>
      <c r="H1400" s="73" t="s">
        <v>249</v>
      </c>
      <c r="I1400" s="16">
        <v>0</v>
      </c>
      <c r="J1400" s="16">
        <v>0</v>
      </c>
      <c r="K1400" s="16">
        <v>0</v>
      </c>
      <c r="L1400" s="16">
        <v>0</v>
      </c>
      <c r="M1400" s="16">
        <v>0</v>
      </c>
      <c r="N1400" s="16">
        <v>0</v>
      </c>
      <c r="O1400" s="16">
        <v>0</v>
      </c>
      <c r="P1400" s="16">
        <v>0</v>
      </c>
    </row>
    <row r="1401" spans="3:16" s="41" customFormat="1" ht="15" customHeight="1">
      <c r="C1401" s="84"/>
      <c r="D1401" s="94"/>
      <c r="E1401" s="90"/>
      <c r="F1401" s="90"/>
      <c r="G1401" s="90"/>
      <c r="H1401" s="73" t="s">
        <v>23</v>
      </c>
      <c r="I1401" s="16">
        <v>0</v>
      </c>
      <c r="J1401" s="16">
        <v>0</v>
      </c>
      <c r="K1401" s="16">
        <v>0</v>
      </c>
      <c r="L1401" s="16">
        <v>0</v>
      </c>
      <c r="M1401" s="16">
        <v>0</v>
      </c>
      <c r="N1401" s="16">
        <v>0</v>
      </c>
      <c r="O1401" s="16">
        <v>0</v>
      </c>
      <c r="P1401" s="16">
        <v>0</v>
      </c>
    </row>
    <row r="1402" spans="3:16" s="41" customFormat="1" ht="15" customHeight="1">
      <c r="C1402" s="84"/>
      <c r="D1402" s="94"/>
      <c r="E1402" s="90"/>
      <c r="F1402" s="90"/>
      <c r="G1402" s="90"/>
      <c r="H1402" s="73" t="s">
        <v>250</v>
      </c>
      <c r="I1402" s="16">
        <v>0</v>
      </c>
      <c r="J1402" s="16" t="s">
        <v>247</v>
      </c>
      <c r="K1402" s="16" t="s">
        <v>247</v>
      </c>
      <c r="L1402" s="16" t="s">
        <v>247</v>
      </c>
      <c r="M1402" s="16">
        <v>0</v>
      </c>
      <c r="N1402" s="16">
        <v>0</v>
      </c>
      <c r="O1402" s="16" t="s">
        <v>247</v>
      </c>
      <c r="P1402" s="16" t="s">
        <v>247</v>
      </c>
    </row>
    <row r="1403" spans="3:16" s="41" customFormat="1" ht="15" customHeight="1">
      <c r="C1403" s="85"/>
      <c r="D1403" s="94"/>
      <c r="E1403" s="90"/>
      <c r="F1403" s="91"/>
      <c r="G1403" s="91"/>
      <c r="H1403" s="73" t="s">
        <v>252</v>
      </c>
      <c r="I1403" s="16">
        <v>0</v>
      </c>
      <c r="J1403" s="16" t="s">
        <v>247</v>
      </c>
      <c r="K1403" s="16" t="s">
        <v>247</v>
      </c>
      <c r="L1403" s="16" t="s">
        <v>247</v>
      </c>
      <c r="M1403" s="16">
        <v>0</v>
      </c>
      <c r="N1403" s="16">
        <v>0</v>
      </c>
      <c r="O1403" s="16" t="s">
        <v>247</v>
      </c>
      <c r="P1403" s="16" t="s">
        <v>247</v>
      </c>
    </row>
    <row r="1404" spans="3:16" s="41" customFormat="1" ht="15" customHeight="1">
      <c r="C1404" s="83" t="s">
        <v>468</v>
      </c>
      <c r="D1404" s="86" t="s">
        <v>256</v>
      </c>
      <c r="E1404" s="92" t="s">
        <v>8</v>
      </c>
      <c r="F1404" s="87">
        <v>2018</v>
      </c>
      <c r="G1404" s="87">
        <v>2020</v>
      </c>
      <c r="H1404" s="73" t="s">
        <v>112</v>
      </c>
      <c r="I1404" s="31">
        <f>I1405+I1407+I1409+I1410</f>
        <v>3000</v>
      </c>
      <c r="J1404" s="31">
        <f>J1405+J1407</f>
        <v>2500</v>
      </c>
      <c r="K1404" s="31">
        <f>K1405+K1407</f>
        <v>2500</v>
      </c>
      <c r="L1404" s="31">
        <f>L1405+L1407</f>
        <v>2500</v>
      </c>
      <c r="M1404" s="31">
        <f t="shared" ref="M1404" si="399">M1405+M1407+M1409+M1410</f>
        <v>2500</v>
      </c>
      <c r="N1404" s="16">
        <f>M1404/I1404*100</f>
        <v>83.333333333333343</v>
      </c>
      <c r="O1404" s="16">
        <f>L1404/J1404*100</f>
        <v>100</v>
      </c>
      <c r="P1404" s="16">
        <f>L1404/K1404*100</f>
        <v>100</v>
      </c>
    </row>
    <row r="1405" spans="3:16" s="41" customFormat="1" ht="15" customHeight="1">
      <c r="C1405" s="84"/>
      <c r="D1405" s="86"/>
      <c r="E1405" s="92"/>
      <c r="F1405" s="90"/>
      <c r="G1405" s="90"/>
      <c r="H1405" s="73" t="s">
        <v>113</v>
      </c>
      <c r="I1405" s="16">
        <f>I1412+I1419+I1426</f>
        <v>3000</v>
      </c>
      <c r="J1405" s="16">
        <f t="shared" ref="J1405:M1405" si="400">J1412+J1419+J1426</f>
        <v>2500</v>
      </c>
      <c r="K1405" s="16">
        <f t="shared" si="400"/>
        <v>2500</v>
      </c>
      <c r="L1405" s="16">
        <f t="shared" si="400"/>
        <v>2500</v>
      </c>
      <c r="M1405" s="16">
        <f t="shared" si="400"/>
        <v>2500</v>
      </c>
      <c r="N1405" s="16">
        <f>L1405/I1405*100</f>
        <v>83.333333333333343</v>
      </c>
      <c r="O1405" s="16">
        <f>L1405/J1405*100</f>
        <v>100</v>
      </c>
      <c r="P1405" s="16">
        <f>L1405/K1405*100</f>
        <v>100</v>
      </c>
    </row>
    <row r="1406" spans="3:16" s="41" customFormat="1" ht="15" customHeight="1">
      <c r="C1406" s="84"/>
      <c r="D1406" s="86"/>
      <c r="E1406" s="92"/>
      <c r="F1406" s="90"/>
      <c r="G1406" s="90"/>
      <c r="H1406" s="73" t="s">
        <v>22</v>
      </c>
      <c r="I1406" s="16">
        <f t="shared" ref="I1406:M1408" si="401">I1413+I1420+I1427</f>
        <v>0</v>
      </c>
      <c r="J1406" s="16">
        <f t="shared" si="401"/>
        <v>0</v>
      </c>
      <c r="K1406" s="16">
        <f t="shared" si="401"/>
        <v>0</v>
      </c>
      <c r="L1406" s="16">
        <f t="shared" si="401"/>
        <v>0</v>
      </c>
      <c r="M1406" s="16">
        <f t="shared" si="401"/>
        <v>0</v>
      </c>
      <c r="N1406" s="16">
        <v>0</v>
      </c>
      <c r="O1406" s="16">
        <v>0</v>
      </c>
      <c r="P1406" s="16">
        <v>0</v>
      </c>
    </row>
    <row r="1407" spans="3:16" s="41" customFormat="1" ht="15" customHeight="1">
      <c r="C1407" s="84"/>
      <c r="D1407" s="86"/>
      <c r="E1407" s="92"/>
      <c r="F1407" s="90"/>
      <c r="G1407" s="90"/>
      <c r="H1407" s="73" t="s">
        <v>249</v>
      </c>
      <c r="I1407" s="16">
        <f t="shared" si="401"/>
        <v>0</v>
      </c>
      <c r="J1407" s="16">
        <f t="shared" si="401"/>
        <v>0</v>
      </c>
      <c r="K1407" s="16">
        <f t="shared" si="401"/>
        <v>0</v>
      </c>
      <c r="L1407" s="16">
        <f t="shared" si="401"/>
        <v>0</v>
      </c>
      <c r="M1407" s="16">
        <f t="shared" si="401"/>
        <v>0</v>
      </c>
      <c r="N1407" s="16">
        <v>0</v>
      </c>
      <c r="O1407" s="16">
        <v>0</v>
      </c>
      <c r="P1407" s="16">
        <v>0</v>
      </c>
    </row>
    <row r="1408" spans="3:16" s="41" customFormat="1" ht="15" customHeight="1">
      <c r="C1408" s="84"/>
      <c r="D1408" s="86"/>
      <c r="E1408" s="92"/>
      <c r="F1408" s="90"/>
      <c r="G1408" s="90"/>
      <c r="H1408" s="73" t="s">
        <v>23</v>
      </c>
      <c r="I1408" s="16">
        <f t="shared" si="401"/>
        <v>0</v>
      </c>
      <c r="J1408" s="16">
        <f t="shared" si="401"/>
        <v>0</v>
      </c>
      <c r="K1408" s="16">
        <f t="shared" si="401"/>
        <v>0</v>
      </c>
      <c r="L1408" s="16">
        <f t="shared" si="401"/>
        <v>0</v>
      </c>
      <c r="M1408" s="16">
        <f t="shared" si="401"/>
        <v>0</v>
      </c>
      <c r="N1408" s="16">
        <v>0</v>
      </c>
      <c r="O1408" s="16">
        <v>0</v>
      </c>
      <c r="P1408" s="16">
        <v>0</v>
      </c>
    </row>
    <row r="1409" spans="3:16" s="41" customFormat="1" ht="15" customHeight="1">
      <c r="C1409" s="84"/>
      <c r="D1409" s="86"/>
      <c r="E1409" s="92"/>
      <c r="F1409" s="90"/>
      <c r="G1409" s="90"/>
      <c r="H1409" s="73" t="s">
        <v>250</v>
      </c>
      <c r="I1409" s="16">
        <v>0</v>
      </c>
      <c r="J1409" s="16" t="s">
        <v>247</v>
      </c>
      <c r="K1409" s="16" t="s">
        <v>247</v>
      </c>
      <c r="L1409" s="16" t="s">
        <v>247</v>
      </c>
      <c r="M1409" s="16">
        <v>0</v>
      </c>
      <c r="N1409" s="16">
        <v>0</v>
      </c>
      <c r="O1409" s="16" t="s">
        <v>247</v>
      </c>
      <c r="P1409" s="16" t="s">
        <v>247</v>
      </c>
    </row>
    <row r="1410" spans="3:16" s="41" customFormat="1" ht="15" customHeight="1">
      <c r="C1410" s="85"/>
      <c r="D1410" s="86"/>
      <c r="E1410" s="92"/>
      <c r="F1410" s="91"/>
      <c r="G1410" s="91"/>
      <c r="H1410" s="73" t="s">
        <v>252</v>
      </c>
      <c r="I1410" s="16">
        <v>0</v>
      </c>
      <c r="J1410" s="16" t="s">
        <v>247</v>
      </c>
      <c r="K1410" s="16" t="s">
        <v>247</v>
      </c>
      <c r="L1410" s="16" t="s">
        <v>247</v>
      </c>
      <c r="M1410" s="16">
        <v>0</v>
      </c>
      <c r="N1410" s="16">
        <v>0</v>
      </c>
      <c r="O1410" s="16" t="s">
        <v>247</v>
      </c>
      <c r="P1410" s="16" t="s">
        <v>247</v>
      </c>
    </row>
    <row r="1411" spans="3:16" s="41" customFormat="1" ht="15" customHeight="1">
      <c r="C1411" s="83" t="s">
        <v>226</v>
      </c>
      <c r="D1411" s="86" t="s">
        <v>619</v>
      </c>
      <c r="E1411" s="87" t="s">
        <v>469</v>
      </c>
      <c r="F1411" s="87">
        <v>2018</v>
      </c>
      <c r="G1411" s="87">
        <v>2018</v>
      </c>
      <c r="H1411" s="73" t="s">
        <v>112</v>
      </c>
      <c r="I1411" s="31">
        <f>I1412+I1414+I1416+I1417</f>
        <v>1000</v>
      </c>
      <c r="J1411" s="31">
        <f>J1412+J1414</f>
        <v>0</v>
      </c>
      <c r="K1411" s="31">
        <f>K1412+K1414</f>
        <v>0</v>
      </c>
      <c r="L1411" s="31">
        <f>L1412+L1414</f>
        <v>0</v>
      </c>
      <c r="M1411" s="31">
        <f t="shared" ref="M1411" si="402">M1412+M1414+M1416+M1417</f>
        <v>0</v>
      </c>
      <c r="N1411" s="16">
        <f>M1411/I1411*100</f>
        <v>0</v>
      </c>
      <c r="O1411" s="16">
        <v>0</v>
      </c>
      <c r="P1411" s="16">
        <v>0</v>
      </c>
    </row>
    <row r="1412" spans="3:16" s="41" customFormat="1" ht="15" customHeight="1">
      <c r="C1412" s="84"/>
      <c r="D1412" s="86"/>
      <c r="E1412" s="88"/>
      <c r="F1412" s="90"/>
      <c r="G1412" s="90"/>
      <c r="H1412" s="73" t="s">
        <v>113</v>
      </c>
      <c r="I1412" s="16">
        <v>1000</v>
      </c>
      <c r="J1412" s="16">
        <v>0</v>
      </c>
      <c r="K1412" s="16">
        <v>0</v>
      </c>
      <c r="L1412" s="16">
        <v>0</v>
      </c>
      <c r="M1412" s="16">
        <v>0</v>
      </c>
      <c r="N1412" s="16">
        <f>L1412/I1412*100</f>
        <v>0</v>
      </c>
      <c r="O1412" s="16">
        <v>0</v>
      </c>
      <c r="P1412" s="16">
        <v>0</v>
      </c>
    </row>
    <row r="1413" spans="3:16" s="41" customFormat="1" ht="15" customHeight="1">
      <c r="C1413" s="84"/>
      <c r="D1413" s="86"/>
      <c r="E1413" s="88"/>
      <c r="F1413" s="90"/>
      <c r="G1413" s="90"/>
      <c r="H1413" s="73" t="s">
        <v>22</v>
      </c>
      <c r="I1413" s="16">
        <v>0</v>
      </c>
      <c r="J1413" s="16">
        <v>0</v>
      </c>
      <c r="K1413" s="16">
        <v>0</v>
      </c>
      <c r="L1413" s="16">
        <v>0</v>
      </c>
      <c r="M1413" s="16">
        <v>0</v>
      </c>
      <c r="N1413" s="16">
        <v>0</v>
      </c>
      <c r="O1413" s="16">
        <v>0</v>
      </c>
      <c r="P1413" s="16">
        <v>0</v>
      </c>
    </row>
    <row r="1414" spans="3:16" s="41" customFormat="1" ht="15" customHeight="1">
      <c r="C1414" s="84"/>
      <c r="D1414" s="86"/>
      <c r="E1414" s="88"/>
      <c r="F1414" s="90"/>
      <c r="G1414" s="90"/>
      <c r="H1414" s="73" t="s">
        <v>249</v>
      </c>
      <c r="I1414" s="16">
        <v>0</v>
      </c>
      <c r="J1414" s="16">
        <v>0</v>
      </c>
      <c r="K1414" s="16">
        <v>0</v>
      </c>
      <c r="L1414" s="16">
        <v>0</v>
      </c>
      <c r="M1414" s="16">
        <v>0</v>
      </c>
      <c r="N1414" s="16">
        <v>0</v>
      </c>
      <c r="O1414" s="16">
        <v>0</v>
      </c>
      <c r="P1414" s="16">
        <v>0</v>
      </c>
    </row>
    <row r="1415" spans="3:16" s="41" customFormat="1" ht="15" customHeight="1">
      <c r="C1415" s="84"/>
      <c r="D1415" s="86"/>
      <c r="E1415" s="88"/>
      <c r="F1415" s="90"/>
      <c r="G1415" s="90"/>
      <c r="H1415" s="73" t="s">
        <v>23</v>
      </c>
      <c r="I1415" s="16">
        <v>0</v>
      </c>
      <c r="J1415" s="16">
        <v>0</v>
      </c>
      <c r="K1415" s="16">
        <v>0</v>
      </c>
      <c r="L1415" s="16">
        <v>0</v>
      </c>
      <c r="M1415" s="16">
        <v>0</v>
      </c>
      <c r="N1415" s="16">
        <v>0</v>
      </c>
      <c r="O1415" s="16">
        <v>0</v>
      </c>
      <c r="P1415" s="16">
        <v>0</v>
      </c>
    </row>
    <row r="1416" spans="3:16" s="41" customFormat="1" ht="15" customHeight="1">
      <c r="C1416" s="84"/>
      <c r="D1416" s="86"/>
      <c r="E1416" s="88"/>
      <c r="F1416" s="90"/>
      <c r="G1416" s="90"/>
      <c r="H1416" s="73" t="s">
        <v>250</v>
      </c>
      <c r="I1416" s="16">
        <v>0</v>
      </c>
      <c r="J1416" s="16" t="s">
        <v>247</v>
      </c>
      <c r="K1416" s="16" t="s">
        <v>247</v>
      </c>
      <c r="L1416" s="16" t="s">
        <v>247</v>
      </c>
      <c r="M1416" s="16">
        <v>0</v>
      </c>
      <c r="N1416" s="16">
        <v>0</v>
      </c>
      <c r="O1416" s="16" t="s">
        <v>247</v>
      </c>
      <c r="P1416" s="16" t="s">
        <v>247</v>
      </c>
    </row>
    <row r="1417" spans="3:16" s="41" customFormat="1" ht="15" customHeight="1">
      <c r="C1417" s="85"/>
      <c r="D1417" s="86"/>
      <c r="E1417" s="89"/>
      <c r="F1417" s="91"/>
      <c r="G1417" s="91"/>
      <c r="H1417" s="73" t="s">
        <v>252</v>
      </c>
      <c r="I1417" s="16">
        <v>0</v>
      </c>
      <c r="J1417" s="16" t="s">
        <v>247</v>
      </c>
      <c r="K1417" s="16" t="s">
        <v>247</v>
      </c>
      <c r="L1417" s="16" t="s">
        <v>247</v>
      </c>
      <c r="M1417" s="16">
        <v>0</v>
      </c>
      <c r="N1417" s="16">
        <v>0</v>
      </c>
      <c r="O1417" s="16" t="s">
        <v>247</v>
      </c>
      <c r="P1417" s="16" t="s">
        <v>247</v>
      </c>
    </row>
    <row r="1418" spans="3:16" s="41" customFormat="1" ht="16.5" customHeight="1">
      <c r="C1418" s="83" t="s">
        <v>470</v>
      </c>
      <c r="D1418" s="86" t="s">
        <v>620</v>
      </c>
      <c r="E1418" s="87" t="s">
        <v>570</v>
      </c>
      <c r="F1418" s="87">
        <v>2018</v>
      </c>
      <c r="G1418" s="87">
        <v>2020</v>
      </c>
      <c r="H1418" s="73" t="s">
        <v>112</v>
      </c>
      <c r="I1418" s="31">
        <f>I1419+I1421+I1423+I1424</f>
        <v>2000</v>
      </c>
      <c r="J1418" s="31">
        <f>J1419+J1421</f>
        <v>0</v>
      </c>
      <c r="K1418" s="31">
        <f>K1419+K1421</f>
        <v>0</v>
      </c>
      <c r="L1418" s="31">
        <f>L1419+L1421</f>
        <v>0</v>
      </c>
      <c r="M1418" s="31">
        <f t="shared" ref="M1418" si="403">M1419+M1421+M1423+M1424</f>
        <v>0</v>
      </c>
      <c r="N1418" s="16">
        <f>M1418/I1418*100</f>
        <v>0</v>
      </c>
      <c r="O1418" s="16">
        <v>0</v>
      </c>
      <c r="P1418" s="16">
        <v>0</v>
      </c>
    </row>
    <row r="1419" spans="3:16" s="41" customFormat="1" ht="15" customHeight="1">
      <c r="C1419" s="84"/>
      <c r="D1419" s="86"/>
      <c r="E1419" s="88"/>
      <c r="F1419" s="90"/>
      <c r="G1419" s="90"/>
      <c r="H1419" s="73" t="s">
        <v>113</v>
      </c>
      <c r="I1419" s="16">
        <v>2000</v>
      </c>
      <c r="J1419" s="16">
        <v>0</v>
      </c>
      <c r="K1419" s="16">
        <v>0</v>
      </c>
      <c r="L1419" s="16">
        <v>0</v>
      </c>
      <c r="M1419" s="16">
        <v>0</v>
      </c>
      <c r="N1419" s="16">
        <f>L1419/I1419*100</f>
        <v>0</v>
      </c>
      <c r="O1419" s="16">
        <v>0</v>
      </c>
      <c r="P1419" s="16">
        <v>0</v>
      </c>
    </row>
    <row r="1420" spans="3:16" s="41" customFormat="1" ht="15" customHeight="1">
      <c r="C1420" s="84"/>
      <c r="D1420" s="86"/>
      <c r="E1420" s="88"/>
      <c r="F1420" s="90"/>
      <c r="G1420" s="90"/>
      <c r="H1420" s="73" t="s">
        <v>22</v>
      </c>
      <c r="I1420" s="16">
        <v>0</v>
      </c>
      <c r="J1420" s="16">
        <v>0</v>
      </c>
      <c r="K1420" s="16">
        <v>0</v>
      </c>
      <c r="L1420" s="16">
        <v>0</v>
      </c>
      <c r="M1420" s="16">
        <v>0</v>
      </c>
      <c r="N1420" s="16">
        <v>0</v>
      </c>
      <c r="O1420" s="16">
        <v>0</v>
      </c>
      <c r="P1420" s="16">
        <v>0</v>
      </c>
    </row>
    <row r="1421" spans="3:16" s="41" customFormat="1" ht="15" customHeight="1">
      <c r="C1421" s="84"/>
      <c r="D1421" s="86"/>
      <c r="E1421" s="88"/>
      <c r="F1421" s="90"/>
      <c r="G1421" s="90"/>
      <c r="H1421" s="73" t="s">
        <v>249</v>
      </c>
      <c r="I1421" s="16">
        <v>0</v>
      </c>
      <c r="J1421" s="16">
        <v>0</v>
      </c>
      <c r="K1421" s="16">
        <v>0</v>
      </c>
      <c r="L1421" s="16">
        <v>0</v>
      </c>
      <c r="M1421" s="16">
        <v>0</v>
      </c>
      <c r="N1421" s="16">
        <v>0</v>
      </c>
      <c r="O1421" s="16">
        <v>0</v>
      </c>
      <c r="P1421" s="16">
        <v>0</v>
      </c>
    </row>
    <row r="1422" spans="3:16" s="41" customFormat="1" ht="15" customHeight="1">
      <c r="C1422" s="84"/>
      <c r="D1422" s="86"/>
      <c r="E1422" s="88"/>
      <c r="F1422" s="90"/>
      <c r="G1422" s="90"/>
      <c r="H1422" s="73" t="s">
        <v>23</v>
      </c>
      <c r="I1422" s="16">
        <v>0</v>
      </c>
      <c r="J1422" s="16">
        <v>0</v>
      </c>
      <c r="K1422" s="16">
        <v>0</v>
      </c>
      <c r="L1422" s="16">
        <v>0</v>
      </c>
      <c r="M1422" s="16">
        <v>0</v>
      </c>
      <c r="N1422" s="16">
        <v>0</v>
      </c>
      <c r="O1422" s="16">
        <v>0</v>
      </c>
      <c r="P1422" s="16">
        <v>0</v>
      </c>
    </row>
    <row r="1423" spans="3:16" s="41" customFormat="1" ht="15" customHeight="1">
      <c r="C1423" s="84"/>
      <c r="D1423" s="86"/>
      <c r="E1423" s="88"/>
      <c r="F1423" s="90"/>
      <c r="G1423" s="90"/>
      <c r="H1423" s="73" t="s">
        <v>250</v>
      </c>
      <c r="I1423" s="16">
        <v>0</v>
      </c>
      <c r="J1423" s="16" t="s">
        <v>247</v>
      </c>
      <c r="K1423" s="16" t="s">
        <v>247</v>
      </c>
      <c r="L1423" s="16" t="s">
        <v>247</v>
      </c>
      <c r="M1423" s="16">
        <v>0</v>
      </c>
      <c r="N1423" s="16">
        <v>0</v>
      </c>
      <c r="O1423" s="16" t="s">
        <v>247</v>
      </c>
      <c r="P1423" s="16" t="s">
        <v>247</v>
      </c>
    </row>
    <row r="1424" spans="3:16" s="41" customFormat="1" ht="15" customHeight="1">
      <c r="C1424" s="85"/>
      <c r="D1424" s="86"/>
      <c r="E1424" s="89"/>
      <c r="F1424" s="91"/>
      <c r="G1424" s="91"/>
      <c r="H1424" s="73" t="s">
        <v>252</v>
      </c>
      <c r="I1424" s="16">
        <v>0</v>
      </c>
      <c r="J1424" s="16" t="s">
        <v>247</v>
      </c>
      <c r="K1424" s="16" t="s">
        <v>247</v>
      </c>
      <c r="L1424" s="16" t="s">
        <v>247</v>
      </c>
      <c r="M1424" s="16">
        <v>0</v>
      </c>
      <c r="N1424" s="16">
        <v>0</v>
      </c>
      <c r="O1424" s="16" t="s">
        <v>247</v>
      </c>
      <c r="P1424" s="16" t="s">
        <v>247</v>
      </c>
    </row>
    <row r="1425" spans="3:16" s="41" customFormat="1" ht="16.5" customHeight="1">
      <c r="C1425" s="83" t="s">
        <v>470</v>
      </c>
      <c r="D1425" s="86" t="s">
        <v>752</v>
      </c>
      <c r="E1425" s="87" t="s">
        <v>585</v>
      </c>
      <c r="F1425" s="87">
        <v>2018</v>
      </c>
      <c r="G1425" s="87">
        <v>2020</v>
      </c>
      <c r="H1425" s="73" t="s">
        <v>112</v>
      </c>
      <c r="I1425" s="31">
        <f>I1426+I1428+I1430+I1431</f>
        <v>0</v>
      </c>
      <c r="J1425" s="31">
        <f>J1426+J1428</f>
        <v>2500</v>
      </c>
      <c r="K1425" s="31">
        <f>K1426+K1428</f>
        <v>2500</v>
      </c>
      <c r="L1425" s="31">
        <f>L1426+L1428</f>
        <v>2500</v>
      </c>
      <c r="M1425" s="31">
        <f t="shared" ref="M1425" si="404">M1426+M1428+M1430+M1431</f>
        <v>2500</v>
      </c>
      <c r="N1425" s="16">
        <v>0</v>
      </c>
      <c r="O1425" s="16">
        <f>L1425/J1425*100</f>
        <v>100</v>
      </c>
      <c r="P1425" s="16">
        <f>L1425/K1425*100</f>
        <v>100</v>
      </c>
    </row>
    <row r="1426" spans="3:16" s="41" customFormat="1" ht="15" customHeight="1">
      <c r="C1426" s="84"/>
      <c r="D1426" s="86"/>
      <c r="E1426" s="88"/>
      <c r="F1426" s="90"/>
      <c r="G1426" s="90"/>
      <c r="H1426" s="73" t="s">
        <v>113</v>
      </c>
      <c r="I1426" s="16"/>
      <c r="J1426" s="16">
        <v>2500</v>
      </c>
      <c r="K1426" s="16">
        <v>2500</v>
      </c>
      <c r="L1426" s="16">
        <v>2500</v>
      </c>
      <c r="M1426" s="16">
        <v>2500</v>
      </c>
      <c r="N1426" s="16">
        <v>0</v>
      </c>
      <c r="O1426" s="16">
        <f>L1426/J1426*100</f>
        <v>100</v>
      </c>
      <c r="P1426" s="16">
        <f>L1426/K1426*100</f>
        <v>100</v>
      </c>
    </row>
    <row r="1427" spans="3:16" s="41" customFormat="1" ht="15" customHeight="1">
      <c r="C1427" s="84"/>
      <c r="D1427" s="86"/>
      <c r="E1427" s="88"/>
      <c r="F1427" s="90"/>
      <c r="G1427" s="90"/>
      <c r="H1427" s="73" t="s">
        <v>22</v>
      </c>
      <c r="I1427" s="16">
        <v>0</v>
      </c>
      <c r="J1427" s="16">
        <v>0</v>
      </c>
      <c r="K1427" s="16">
        <v>0</v>
      </c>
      <c r="L1427" s="16">
        <v>0</v>
      </c>
      <c r="M1427" s="16">
        <v>0</v>
      </c>
      <c r="N1427" s="16">
        <v>0</v>
      </c>
      <c r="O1427" s="16">
        <v>0</v>
      </c>
      <c r="P1427" s="16">
        <v>0</v>
      </c>
    </row>
    <row r="1428" spans="3:16" s="41" customFormat="1" ht="15" customHeight="1">
      <c r="C1428" s="84"/>
      <c r="D1428" s="86"/>
      <c r="E1428" s="88"/>
      <c r="F1428" s="90"/>
      <c r="G1428" s="90"/>
      <c r="H1428" s="73" t="s">
        <v>249</v>
      </c>
      <c r="I1428" s="16">
        <v>0</v>
      </c>
      <c r="J1428" s="16">
        <v>0</v>
      </c>
      <c r="K1428" s="16">
        <v>0</v>
      </c>
      <c r="L1428" s="16">
        <v>0</v>
      </c>
      <c r="M1428" s="16">
        <v>0</v>
      </c>
      <c r="N1428" s="16">
        <v>0</v>
      </c>
      <c r="O1428" s="16">
        <v>0</v>
      </c>
      <c r="P1428" s="16">
        <v>0</v>
      </c>
    </row>
    <row r="1429" spans="3:16" s="41" customFormat="1" ht="15" customHeight="1">
      <c r="C1429" s="84"/>
      <c r="D1429" s="86"/>
      <c r="E1429" s="88"/>
      <c r="F1429" s="90"/>
      <c r="G1429" s="90"/>
      <c r="H1429" s="73" t="s">
        <v>23</v>
      </c>
      <c r="I1429" s="16">
        <v>0</v>
      </c>
      <c r="J1429" s="16">
        <v>0</v>
      </c>
      <c r="K1429" s="16">
        <v>0</v>
      </c>
      <c r="L1429" s="16">
        <v>0</v>
      </c>
      <c r="M1429" s="16">
        <v>0</v>
      </c>
      <c r="N1429" s="16">
        <v>0</v>
      </c>
      <c r="O1429" s="16">
        <v>0</v>
      </c>
      <c r="P1429" s="16">
        <v>0</v>
      </c>
    </row>
    <row r="1430" spans="3:16" s="41" customFormat="1" ht="15" customHeight="1">
      <c r="C1430" s="84"/>
      <c r="D1430" s="86"/>
      <c r="E1430" s="88"/>
      <c r="F1430" s="90"/>
      <c r="G1430" s="90"/>
      <c r="H1430" s="73" t="s">
        <v>250</v>
      </c>
      <c r="I1430" s="16">
        <v>0</v>
      </c>
      <c r="J1430" s="16" t="s">
        <v>247</v>
      </c>
      <c r="K1430" s="16" t="s">
        <v>247</v>
      </c>
      <c r="L1430" s="16" t="s">
        <v>247</v>
      </c>
      <c r="M1430" s="16">
        <v>0</v>
      </c>
      <c r="N1430" s="16">
        <v>0</v>
      </c>
      <c r="O1430" s="16" t="s">
        <v>247</v>
      </c>
      <c r="P1430" s="16" t="s">
        <v>247</v>
      </c>
    </row>
    <row r="1431" spans="3:16" s="41" customFormat="1" ht="15" customHeight="1">
      <c r="C1431" s="85"/>
      <c r="D1431" s="86"/>
      <c r="E1431" s="89"/>
      <c r="F1431" s="91"/>
      <c r="G1431" s="91"/>
      <c r="H1431" s="73" t="s">
        <v>252</v>
      </c>
      <c r="I1431" s="16">
        <v>0</v>
      </c>
      <c r="J1431" s="16" t="s">
        <v>247</v>
      </c>
      <c r="K1431" s="16" t="s">
        <v>247</v>
      </c>
      <c r="L1431" s="16" t="s">
        <v>247</v>
      </c>
      <c r="M1431" s="16">
        <v>0</v>
      </c>
      <c r="N1431" s="16">
        <v>0</v>
      </c>
      <c r="O1431" s="16" t="s">
        <v>247</v>
      </c>
      <c r="P1431" s="16" t="s">
        <v>247</v>
      </c>
    </row>
    <row r="1432" spans="3:16" s="41" customFormat="1" ht="15" customHeight="1">
      <c r="C1432" s="83" t="s">
        <v>227</v>
      </c>
      <c r="D1432" s="86" t="s">
        <v>257</v>
      </c>
      <c r="E1432" s="92" t="s">
        <v>717</v>
      </c>
      <c r="F1432" s="87"/>
      <c r="G1432" s="87"/>
      <c r="H1432" s="73" t="s">
        <v>112</v>
      </c>
      <c r="I1432" s="31">
        <f>I1433+I1435+I1437+I1438</f>
        <v>0</v>
      </c>
      <c r="J1432" s="31">
        <f>J1433+J1435</f>
        <v>20500</v>
      </c>
      <c r="K1432" s="31">
        <f>K1433+K1435</f>
        <v>20500</v>
      </c>
      <c r="L1432" s="31">
        <f>L1433+L1435</f>
        <v>17549.099999999999</v>
      </c>
      <c r="M1432" s="31">
        <f t="shared" ref="M1432" si="405">M1433+M1435+M1437+M1438</f>
        <v>17549.099999999999</v>
      </c>
      <c r="N1432" s="16">
        <v>0</v>
      </c>
      <c r="O1432" s="16">
        <f>L1432/J1432*100</f>
        <v>85.605365853658526</v>
      </c>
      <c r="P1432" s="16">
        <f>L1432/K1432*100</f>
        <v>85.605365853658526</v>
      </c>
    </row>
    <row r="1433" spans="3:16" s="41" customFormat="1" ht="15" customHeight="1">
      <c r="C1433" s="84"/>
      <c r="D1433" s="86"/>
      <c r="E1433" s="92"/>
      <c r="F1433" s="90"/>
      <c r="G1433" s="90"/>
      <c r="H1433" s="73" t="s">
        <v>113</v>
      </c>
      <c r="I1433" s="16">
        <f>I1440+I1447</f>
        <v>0</v>
      </c>
      <c r="J1433" s="16">
        <f t="shared" ref="J1433:M1433" si="406">J1440+J1447</f>
        <v>20500</v>
      </c>
      <c r="K1433" s="16">
        <f t="shared" si="406"/>
        <v>20500</v>
      </c>
      <c r="L1433" s="16">
        <f t="shared" si="406"/>
        <v>17549.099999999999</v>
      </c>
      <c r="M1433" s="16">
        <f t="shared" si="406"/>
        <v>17549.099999999999</v>
      </c>
      <c r="N1433" s="16">
        <v>0</v>
      </c>
      <c r="O1433" s="16">
        <f>L1433/J1433*100</f>
        <v>85.605365853658526</v>
      </c>
      <c r="P1433" s="16">
        <f>L1433/K1433*100</f>
        <v>85.605365853658526</v>
      </c>
    </row>
    <row r="1434" spans="3:16" s="41" customFormat="1" ht="15" customHeight="1">
      <c r="C1434" s="84"/>
      <c r="D1434" s="86"/>
      <c r="E1434" s="92"/>
      <c r="F1434" s="90"/>
      <c r="G1434" s="90"/>
      <c r="H1434" s="73" t="s">
        <v>22</v>
      </c>
      <c r="I1434" s="16">
        <v>0</v>
      </c>
      <c r="J1434" s="16">
        <v>0</v>
      </c>
      <c r="K1434" s="16">
        <v>0</v>
      </c>
      <c r="L1434" s="16">
        <v>0</v>
      </c>
      <c r="M1434" s="16">
        <v>0</v>
      </c>
      <c r="N1434" s="16">
        <v>0</v>
      </c>
      <c r="O1434" s="16">
        <v>0</v>
      </c>
      <c r="P1434" s="16">
        <v>0</v>
      </c>
    </row>
    <row r="1435" spans="3:16" s="41" customFormat="1" ht="15" customHeight="1">
      <c r="C1435" s="84"/>
      <c r="D1435" s="86"/>
      <c r="E1435" s="92"/>
      <c r="F1435" s="90"/>
      <c r="G1435" s="90"/>
      <c r="H1435" s="73" t="s">
        <v>249</v>
      </c>
      <c r="I1435" s="16">
        <v>0</v>
      </c>
      <c r="J1435" s="16">
        <v>0</v>
      </c>
      <c r="K1435" s="16">
        <v>0</v>
      </c>
      <c r="L1435" s="16">
        <v>0</v>
      </c>
      <c r="M1435" s="16">
        <v>0</v>
      </c>
      <c r="N1435" s="16">
        <v>0</v>
      </c>
      <c r="O1435" s="16">
        <v>0</v>
      </c>
      <c r="P1435" s="16">
        <v>0</v>
      </c>
    </row>
    <row r="1436" spans="3:16" s="41" customFormat="1" ht="15" customHeight="1">
      <c r="C1436" s="84"/>
      <c r="D1436" s="86"/>
      <c r="E1436" s="92"/>
      <c r="F1436" s="90"/>
      <c r="G1436" s="90"/>
      <c r="H1436" s="73" t="s">
        <v>23</v>
      </c>
      <c r="I1436" s="16">
        <v>0</v>
      </c>
      <c r="J1436" s="16">
        <v>0</v>
      </c>
      <c r="K1436" s="16">
        <v>0</v>
      </c>
      <c r="L1436" s="16">
        <v>0</v>
      </c>
      <c r="M1436" s="16">
        <v>0</v>
      </c>
      <c r="N1436" s="16">
        <v>0</v>
      </c>
      <c r="O1436" s="16">
        <v>0</v>
      </c>
      <c r="P1436" s="16">
        <v>0</v>
      </c>
    </row>
    <row r="1437" spans="3:16" s="41" customFormat="1" ht="15" customHeight="1">
      <c r="C1437" s="84"/>
      <c r="D1437" s="86"/>
      <c r="E1437" s="92"/>
      <c r="F1437" s="90"/>
      <c r="G1437" s="90"/>
      <c r="H1437" s="73" t="s">
        <v>250</v>
      </c>
      <c r="I1437" s="16">
        <v>0</v>
      </c>
      <c r="J1437" s="16" t="s">
        <v>247</v>
      </c>
      <c r="K1437" s="16" t="s">
        <v>247</v>
      </c>
      <c r="L1437" s="16" t="s">
        <v>247</v>
      </c>
      <c r="M1437" s="16">
        <v>0</v>
      </c>
      <c r="N1437" s="16">
        <v>0</v>
      </c>
      <c r="O1437" s="16" t="s">
        <v>247</v>
      </c>
      <c r="P1437" s="16" t="s">
        <v>247</v>
      </c>
    </row>
    <row r="1438" spans="3:16" s="41" customFormat="1" ht="15" customHeight="1">
      <c r="C1438" s="85"/>
      <c r="D1438" s="86"/>
      <c r="E1438" s="92"/>
      <c r="F1438" s="91"/>
      <c r="G1438" s="91"/>
      <c r="H1438" s="73" t="s">
        <v>252</v>
      </c>
      <c r="I1438" s="16">
        <v>0</v>
      </c>
      <c r="J1438" s="16" t="s">
        <v>247</v>
      </c>
      <c r="K1438" s="16" t="s">
        <v>247</v>
      </c>
      <c r="L1438" s="16" t="s">
        <v>247</v>
      </c>
      <c r="M1438" s="16">
        <v>0</v>
      </c>
      <c r="N1438" s="16">
        <v>0</v>
      </c>
      <c r="O1438" s="16" t="s">
        <v>247</v>
      </c>
      <c r="P1438" s="16" t="s">
        <v>247</v>
      </c>
    </row>
    <row r="1439" spans="3:16" s="41" customFormat="1" ht="15" customHeight="1">
      <c r="C1439" s="83" t="s">
        <v>227</v>
      </c>
      <c r="D1439" s="86" t="s">
        <v>718</v>
      </c>
      <c r="E1439" s="92" t="s">
        <v>363</v>
      </c>
      <c r="F1439" s="87"/>
      <c r="G1439" s="87"/>
      <c r="H1439" s="73" t="s">
        <v>112</v>
      </c>
      <c r="I1439" s="31">
        <f>I1440+I1442+I1444+I1445</f>
        <v>0</v>
      </c>
      <c r="J1439" s="31">
        <f>J1440+J1442</f>
        <v>20000</v>
      </c>
      <c r="K1439" s="31">
        <f>K1440+K1442</f>
        <v>20000</v>
      </c>
      <c r="L1439" s="31">
        <f>L1440+L1442</f>
        <v>17049.099999999999</v>
      </c>
      <c r="M1439" s="31">
        <f t="shared" ref="M1439" si="407">M1440+M1442+M1444+M1445</f>
        <v>17049.099999999999</v>
      </c>
      <c r="N1439" s="16">
        <v>0</v>
      </c>
      <c r="O1439" s="16">
        <f>L1439/J1439*100</f>
        <v>85.245499999999993</v>
      </c>
      <c r="P1439" s="16">
        <f>L1439/K1439*100</f>
        <v>85.245499999999993</v>
      </c>
    </row>
    <row r="1440" spans="3:16" s="41" customFormat="1" ht="15" customHeight="1">
      <c r="C1440" s="84"/>
      <c r="D1440" s="86"/>
      <c r="E1440" s="92"/>
      <c r="F1440" s="90"/>
      <c r="G1440" s="90"/>
      <c r="H1440" s="73" t="s">
        <v>113</v>
      </c>
      <c r="I1440" s="16">
        <v>0</v>
      </c>
      <c r="J1440" s="16">
        <v>20000</v>
      </c>
      <c r="K1440" s="16">
        <v>20000</v>
      </c>
      <c r="L1440" s="16">
        <v>17049.099999999999</v>
      </c>
      <c r="M1440" s="16">
        <v>17049.099999999999</v>
      </c>
      <c r="N1440" s="16">
        <v>0</v>
      </c>
      <c r="O1440" s="16">
        <f>L1440/J1440*100</f>
        <v>85.245499999999993</v>
      </c>
      <c r="P1440" s="16">
        <f>L1440/K1440*100</f>
        <v>85.245499999999993</v>
      </c>
    </row>
    <row r="1441" spans="3:16" s="41" customFormat="1" ht="15" customHeight="1">
      <c r="C1441" s="84"/>
      <c r="D1441" s="86"/>
      <c r="E1441" s="92"/>
      <c r="F1441" s="90"/>
      <c r="G1441" s="90"/>
      <c r="H1441" s="73" t="s">
        <v>22</v>
      </c>
      <c r="I1441" s="16">
        <v>0</v>
      </c>
      <c r="J1441" s="16">
        <v>0</v>
      </c>
      <c r="K1441" s="16">
        <v>0</v>
      </c>
      <c r="L1441" s="16">
        <v>0</v>
      </c>
      <c r="M1441" s="16">
        <v>0</v>
      </c>
      <c r="N1441" s="16">
        <v>0</v>
      </c>
      <c r="O1441" s="16">
        <v>0</v>
      </c>
      <c r="P1441" s="16">
        <v>0</v>
      </c>
    </row>
    <row r="1442" spans="3:16" s="41" customFormat="1" ht="15" customHeight="1">
      <c r="C1442" s="84"/>
      <c r="D1442" s="86"/>
      <c r="E1442" s="92"/>
      <c r="F1442" s="90"/>
      <c r="G1442" s="90"/>
      <c r="H1442" s="73" t="s">
        <v>249</v>
      </c>
      <c r="I1442" s="16">
        <v>0</v>
      </c>
      <c r="J1442" s="16">
        <v>0</v>
      </c>
      <c r="K1442" s="16">
        <v>0</v>
      </c>
      <c r="L1442" s="16">
        <v>0</v>
      </c>
      <c r="M1442" s="16">
        <v>0</v>
      </c>
      <c r="N1442" s="16">
        <v>0</v>
      </c>
      <c r="O1442" s="16">
        <v>0</v>
      </c>
      <c r="P1442" s="16">
        <v>0</v>
      </c>
    </row>
    <row r="1443" spans="3:16" s="41" customFormat="1" ht="15" customHeight="1">
      <c r="C1443" s="84"/>
      <c r="D1443" s="86"/>
      <c r="E1443" s="92"/>
      <c r="F1443" s="90"/>
      <c r="G1443" s="90"/>
      <c r="H1443" s="73" t="s">
        <v>23</v>
      </c>
      <c r="I1443" s="16">
        <v>0</v>
      </c>
      <c r="J1443" s="16">
        <v>0</v>
      </c>
      <c r="K1443" s="16">
        <v>0</v>
      </c>
      <c r="L1443" s="16">
        <v>0</v>
      </c>
      <c r="M1443" s="16">
        <v>0</v>
      </c>
      <c r="N1443" s="16">
        <v>0</v>
      </c>
      <c r="O1443" s="16">
        <v>0</v>
      </c>
      <c r="P1443" s="16">
        <v>0</v>
      </c>
    </row>
    <row r="1444" spans="3:16" s="41" customFormat="1" ht="15" customHeight="1">
      <c r="C1444" s="84"/>
      <c r="D1444" s="86"/>
      <c r="E1444" s="92"/>
      <c r="F1444" s="90"/>
      <c r="G1444" s="90"/>
      <c r="H1444" s="73" t="s">
        <v>250</v>
      </c>
      <c r="I1444" s="16">
        <v>0</v>
      </c>
      <c r="J1444" s="16" t="s">
        <v>247</v>
      </c>
      <c r="K1444" s="16" t="s">
        <v>247</v>
      </c>
      <c r="L1444" s="16" t="s">
        <v>247</v>
      </c>
      <c r="M1444" s="16">
        <v>0</v>
      </c>
      <c r="N1444" s="16">
        <v>0</v>
      </c>
      <c r="O1444" s="16" t="s">
        <v>247</v>
      </c>
      <c r="P1444" s="16" t="s">
        <v>247</v>
      </c>
    </row>
    <row r="1445" spans="3:16" s="41" customFormat="1" ht="15" customHeight="1">
      <c r="C1445" s="85"/>
      <c r="D1445" s="86"/>
      <c r="E1445" s="92"/>
      <c r="F1445" s="91"/>
      <c r="G1445" s="91"/>
      <c r="H1445" s="73" t="s">
        <v>252</v>
      </c>
      <c r="I1445" s="16">
        <v>0</v>
      </c>
      <c r="J1445" s="16" t="s">
        <v>247</v>
      </c>
      <c r="K1445" s="16" t="s">
        <v>247</v>
      </c>
      <c r="L1445" s="16" t="s">
        <v>247</v>
      </c>
      <c r="M1445" s="16">
        <v>0</v>
      </c>
      <c r="N1445" s="16">
        <v>0</v>
      </c>
      <c r="O1445" s="16" t="s">
        <v>247</v>
      </c>
      <c r="P1445" s="16" t="s">
        <v>247</v>
      </c>
    </row>
    <row r="1446" spans="3:16" s="41" customFormat="1" ht="15" customHeight="1">
      <c r="C1446" s="83" t="s">
        <v>227</v>
      </c>
      <c r="D1446" s="86" t="s">
        <v>719</v>
      </c>
      <c r="E1446" s="92" t="s">
        <v>716</v>
      </c>
      <c r="F1446" s="87"/>
      <c r="G1446" s="87"/>
      <c r="H1446" s="73" t="s">
        <v>112</v>
      </c>
      <c r="I1446" s="31">
        <f>I1447+I1449+I1451+I1452</f>
        <v>0</v>
      </c>
      <c r="J1446" s="31">
        <f>J1447+J1449</f>
        <v>500</v>
      </c>
      <c r="K1446" s="31">
        <f>K1447+K1449</f>
        <v>500</v>
      </c>
      <c r="L1446" s="31">
        <f>L1447+L1449</f>
        <v>500</v>
      </c>
      <c r="M1446" s="31">
        <f t="shared" ref="M1446" si="408">M1447+M1449+M1451+M1452</f>
        <v>500</v>
      </c>
      <c r="N1446" s="16">
        <v>0</v>
      </c>
      <c r="O1446" s="16">
        <f>L1446/J1446*100</f>
        <v>100</v>
      </c>
      <c r="P1446" s="16">
        <f>L1446/K1446*100</f>
        <v>100</v>
      </c>
    </row>
    <row r="1447" spans="3:16" s="41" customFormat="1" ht="15" customHeight="1">
      <c r="C1447" s="84"/>
      <c r="D1447" s="86"/>
      <c r="E1447" s="92"/>
      <c r="F1447" s="90"/>
      <c r="G1447" s="90"/>
      <c r="H1447" s="73" t="s">
        <v>113</v>
      </c>
      <c r="I1447" s="16">
        <v>0</v>
      </c>
      <c r="J1447" s="16">
        <v>500</v>
      </c>
      <c r="K1447" s="16">
        <v>500</v>
      </c>
      <c r="L1447" s="16">
        <v>500</v>
      </c>
      <c r="M1447" s="16">
        <v>500</v>
      </c>
      <c r="N1447" s="16">
        <v>0</v>
      </c>
      <c r="O1447" s="16">
        <f>L1447/J1447*100</f>
        <v>100</v>
      </c>
      <c r="P1447" s="16">
        <f>L1447/K1447*100</f>
        <v>100</v>
      </c>
    </row>
    <row r="1448" spans="3:16" s="41" customFormat="1" ht="15" customHeight="1">
      <c r="C1448" s="84"/>
      <c r="D1448" s="86"/>
      <c r="E1448" s="92"/>
      <c r="F1448" s="90"/>
      <c r="G1448" s="90"/>
      <c r="H1448" s="73" t="s">
        <v>22</v>
      </c>
      <c r="I1448" s="16">
        <v>0</v>
      </c>
      <c r="J1448" s="16">
        <v>0</v>
      </c>
      <c r="K1448" s="16">
        <v>0</v>
      </c>
      <c r="L1448" s="16">
        <v>0</v>
      </c>
      <c r="M1448" s="16">
        <v>0</v>
      </c>
      <c r="N1448" s="16">
        <v>0</v>
      </c>
      <c r="O1448" s="16">
        <v>0</v>
      </c>
      <c r="P1448" s="16">
        <v>0</v>
      </c>
    </row>
    <row r="1449" spans="3:16" s="41" customFormat="1" ht="15" customHeight="1">
      <c r="C1449" s="84"/>
      <c r="D1449" s="86"/>
      <c r="E1449" s="92"/>
      <c r="F1449" s="90"/>
      <c r="G1449" s="90"/>
      <c r="H1449" s="73" t="s">
        <v>249</v>
      </c>
      <c r="I1449" s="16">
        <v>0</v>
      </c>
      <c r="J1449" s="16">
        <v>0</v>
      </c>
      <c r="K1449" s="16">
        <v>0</v>
      </c>
      <c r="L1449" s="16">
        <v>0</v>
      </c>
      <c r="M1449" s="16">
        <v>0</v>
      </c>
      <c r="N1449" s="16">
        <v>0</v>
      </c>
      <c r="O1449" s="16">
        <v>0</v>
      </c>
      <c r="P1449" s="16">
        <v>0</v>
      </c>
    </row>
    <row r="1450" spans="3:16" s="41" customFormat="1" ht="15" customHeight="1">
      <c r="C1450" s="84"/>
      <c r="D1450" s="86"/>
      <c r="E1450" s="92"/>
      <c r="F1450" s="90"/>
      <c r="G1450" s="90"/>
      <c r="H1450" s="73" t="s">
        <v>23</v>
      </c>
      <c r="I1450" s="16">
        <v>0</v>
      </c>
      <c r="J1450" s="16">
        <v>0</v>
      </c>
      <c r="K1450" s="16">
        <v>0</v>
      </c>
      <c r="L1450" s="16">
        <v>0</v>
      </c>
      <c r="M1450" s="16">
        <v>0</v>
      </c>
      <c r="N1450" s="16">
        <v>0</v>
      </c>
      <c r="O1450" s="16">
        <v>0</v>
      </c>
      <c r="P1450" s="16">
        <v>0</v>
      </c>
    </row>
    <row r="1451" spans="3:16" s="41" customFormat="1" ht="15" customHeight="1">
      <c r="C1451" s="84"/>
      <c r="D1451" s="86"/>
      <c r="E1451" s="92"/>
      <c r="F1451" s="90"/>
      <c r="G1451" s="90"/>
      <c r="H1451" s="73" t="s">
        <v>250</v>
      </c>
      <c r="I1451" s="16">
        <v>0</v>
      </c>
      <c r="J1451" s="16" t="s">
        <v>247</v>
      </c>
      <c r="K1451" s="16" t="s">
        <v>247</v>
      </c>
      <c r="L1451" s="16" t="s">
        <v>247</v>
      </c>
      <c r="M1451" s="16">
        <v>0</v>
      </c>
      <c r="N1451" s="16">
        <v>0</v>
      </c>
      <c r="O1451" s="16" t="s">
        <v>247</v>
      </c>
      <c r="P1451" s="16" t="s">
        <v>247</v>
      </c>
    </row>
    <row r="1452" spans="3:16" s="41" customFormat="1" ht="15" customHeight="1">
      <c r="C1452" s="85"/>
      <c r="D1452" s="86"/>
      <c r="E1452" s="92"/>
      <c r="F1452" s="91"/>
      <c r="G1452" s="91"/>
      <c r="H1452" s="73" t="s">
        <v>252</v>
      </c>
      <c r="I1452" s="16">
        <v>0</v>
      </c>
      <c r="J1452" s="16" t="s">
        <v>247</v>
      </c>
      <c r="K1452" s="16" t="s">
        <v>247</v>
      </c>
      <c r="L1452" s="16" t="s">
        <v>247</v>
      </c>
      <c r="M1452" s="16">
        <v>0</v>
      </c>
      <c r="N1452" s="16">
        <v>0</v>
      </c>
      <c r="O1452" s="16" t="s">
        <v>247</v>
      </c>
      <c r="P1452" s="16" t="s">
        <v>247</v>
      </c>
    </row>
    <row r="1453" spans="3:16" s="41" customFormat="1" ht="15" customHeight="1">
      <c r="C1453" s="83" t="s">
        <v>228</v>
      </c>
      <c r="D1453" s="93" t="s">
        <v>27</v>
      </c>
      <c r="E1453" s="87" t="s">
        <v>8</v>
      </c>
      <c r="F1453" s="87">
        <v>2018</v>
      </c>
      <c r="G1453" s="87">
        <v>2020</v>
      </c>
      <c r="H1453" s="73" t="s">
        <v>112</v>
      </c>
      <c r="I1453" s="31">
        <f>I1454+I1456+I1458+I1459+I1460</f>
        <v>10000</v>
      </c>
      <c r="J1453" s="31">
        <f>J1454+J1456+J1460</f>
        <v>17207.7</v>
      </c>
      <c r="K1453" s="31">
        <f>K1454+K1456+K1460</f>
        <v>17090</v>
      </c>
      <c r="L1453" s="31">
        <f>L1454+L1456</f>
        <v>0</v>
      </c>
      <c r="M1453" s="31">
        <f t="shared" ref="M1453" si="409">M1454+M1456+M1458+M1459</f>
        <v>0</v>
      </c>
      <c r="N1453" s="16">
        <f>M1453/I1453*100</f>
        <v>0</v>
      </c>
      <c r="O1453" s="16">
        <f>L1453/J1453*100</f>
        <v>0</v>
      </c>
      <c r="P1453" s="16">
        <f>L1453/K1453*100</f>
        <v>0</v>
      </c>
    </row>
    <row r="1454" spans="3:16" s="41" customFormat="1" ht="15" customHeight="1">
      <c r="C1454" s="84"/>
      <c r="D1454" s="94"/>
      <c r="E1454" s="90"/>
      <c r="F1454" s="90"/>
      <c r="G1454" s="90"/>
      <c r="H1454" s="73" t="s">
        <v>113</v>
      </c>
      <c r="I1454" s="16">
        <f>I1462+I1469+I1476+I1484</f>
        <v>10000</v>
      </c>
      <c r="J1454" s="16">
        <f t="shared" ref="J1454:M1454" si="410">J1462+J1469+J1476+J1484</f>
        <v>8389.7000000000007</v>
      </c>
      <c r="K1454" s="16">
        <f t="shared" si="410"/>
        <v>8272</v>
      </c>
      <c r="L1454" s="16">
        <f t="shared" si="410"/>
        <v>0</v>
      </c>
      <c r="M1454" s="16">
        <f t="shared" si="410"/>
        <v>0</v>
      </c>
      <c r="N1454" s="16">
        <f>L1454/I1454*100</f>
        <v>0</v>
      </c>
      <c r="O1454" s="16">
        <f>L1454/J1454*100</f>
        <v>0</v>
      </c>
      <c r="P1454" s="16">
        <f>L1454/K1454*100</f>
        <v>0</v>
      </c>
    </row>
    <row r="1455" spans="3:16" s="41" customFormat="1" ht="15" customHeight="1">
      <c r="C1455" s="84"/>
      <c r="D1455" s="94"/>
      <c r="E1455" s="90"/>
      <c r="F1455" s="90"/>
      <c r="G1455" s="90"/>
      <c r="H1455" s="73" t="s">
        <v>22</v>
      </c>
      <c r="I1455" s="16">
        <f t="shared" ref="I1455:M1455" si="411">I1463+I1470+I1477+I1485</f>
        <v>0</v>
      </c>
      <c r="J1455" s="16">
        <f t="shared" si="411"/>
        <v>0</v>
      </c>
      <c r="K1455" s="16">
        <f t="shared" si="411"/>
        <v>0</v>
      </c>
      <c r="L1455" s="16">
        <f t="shared" si="411"/>
        <v>0</v>
      </c>
      <c r="M1455" s="16">
        <f t="shared" si="411"/>
        <v>0</v>
      </c>
      <c r="N1455" s="16">
        <v>0</v>
      </c>
      <c r="O1455" s="16">
        <v>0</v>
      </c>
      <c r="P1455" s="16">
        <v>0</v>
      </c>
    </row>
    <row r="1456" spans="3:16" s="41" customFormat="1" ht="15" customHeight="1">
      <c r="C1456" s="84"/>
      <c r="D1456" s="94"/>
      <c r="E1456" s="90"/>
      <c r="F1456" s="90"/>
      <c r="G1456" s="90"/>
      <c r="H1456" s="73" t="s">
        <v>249</v>
      </c>
      <c r="I1456" s="16">
        <f t="shared" ref="I1456:M1456" si="412">I1464+I1471+I1478+I1486</f>
        <v>0</v>
      </c>
      <c r="J1456" s="16">
        <f t="shared" si="412"/>
        <v>0</v>
      </c>
      <c r="K1456" s="16">
        <f t="shared" si="412"/>
        <v>0</v>
      </c>
      <c r="L1456" s="16">
        <f t="shared" si="412"/>
        <v>0</v>
      </c>
      <c r="M1456" s="16">
        <f t="shared" si="412"/>
        <v>0</v>
      </c>
      <c r="N1456" s="16">
        <v>0</v>
      </c>
      <c r="O1456" s="16">
        <v>0</v>
      </c>
      <c r="P1456" s="16">
        <v>0</v>
      </c>
    </row>
    <row r="1457" spans="3:16" s="41" customFormat="1" ht="15" customHeight="1">
      <c r="C1457" s="84"/>
      <c r="D1457" s="94"/>
      <c r="E1457" s="90"/>
      <c r="F1457" s="90"/>
      <c r="G1457" s="90"/>
      <c r="H1457" s="73" t="s">
        <v>23</v>
      </c>
      <c r="I1457" s="16">
        <f t="shared" ref="I1457:M1457" si="413">I1465+I1472+I1479+I1487</f>
        <v>0</v>
      </c>
      <c r="J1457" s="16">
        <f t="shared" si="413"/>
        <v>0</v>
      </c>
      <c r="K1457" s="16">
        <f t="shared" si="413"/>
        <v>0</v>
      </c>
      <c r="L1457" s="16">
        <f t="shared" si="413"/>
        <v>0</v>
      </c>
      <c r="M1457" s="16">
        <f t="shared" si="413"/>
        <v>0</v>
      </c>
      <c r="N1457" s="16">
        <v>0</v>
      </c>
      <c r="O1457" s="16">
        <v>0</v>
      </c>
      <c r="P1457" s="16">
        <v>0</v>
      </c>
    </row>
    <row r="1458" spans="3:16" s="41" customFormat="1" ht="15" customHeight="1">
      <c r="C1458" s="84"/>
      <c r="D1458" s="94"/>
      <c r="E1458" s="90"/>
      <c r="F1458" s="90"/>
      <c r="G1458" s="90"/>
      <c r="H1458" s="73" t="s">
        <v>250</v>
      </c>
      <c r="I1458" s="16">
        <v>0</v>
      </c>
      <c r="J1458" s="16" t="s">
        <v>247</v>
      </c>
      <c r="K1458" s="16" t="s">
        <v>247</v>
      </c>
      <c r="L1458" s="16" t="s">
        <v>247</v>
      </c>
      <c r="M1458" s="16">
        <v>0</v>
      </c>
      <c r="N1458" s="16">
        <v>0</v>
      </c>
      <c r="O1458" s="16" t="s">
        <v>247</v>
      </c>
      <c r="P1458" s="16" t="s">
        <v>247</v>
      </c>
    </row>
    <row r="1459" spans="3:16" s="41" customFormat="1" ht="15" customHeight="1">
      <c r="C1459" s="85"/>
      <c r="D1459" s="94"/>
      <c r="E1459" s="90"/>
      <c r="F1459" s="91"/>
      <c r="G1459" s="91"/>
      <c r="H1459" s="73" t="s">
        <v>252</v>
      </c>
      <c r="I1459" s="16">
        <v>0</v>
      </c>
      <c r="J1459" s="16" t="s">
        <v>247</v>
      </c>
      <c r="K1459" s="16" t="s">
        <v>247</v>
      </c>
      <c r="L1459" s="16" t="s">
        <v>247</v>
      </c>
      <c r="M1459" s="16">
        <v>0</v>
      </c>
      <c r="N1459" s="16">
        <v>0</v>
      </c>
      <c r="O1459" s="16" t="s">
        <v>247</v>
      </c>
      <c r="P1459" s="16" t="s">
        <v>247</v>
      </c>
    </row>
    <row r="1460" spans="3:16" s="41" customFormat="1" ht="62.25" customHeight="1">
      <c r="C1460" s="57"/>
      <c r="D1460" s="95"/>
      <c r="E1460" s="91"/>
      <c r="F1460" s="65"/>
      <c r="G1460" s="65"/>
      <c r="H1460" s="73" t="s">
        <v>258</v>
      </c>
      <c r="I1460" s="4">
        <f>I1482+I1490</f>
        <v>0</v>
      </c>
      <c r="J1460" s="4">
        <f t="shared" ref="J1460:M1460" si="414">J1482+J1490</f>
        <v>8818</v>
      </c>
      <c r="K1460" s="4">
        <f t="shared" si="414"/>
        <v>8818</v>
      </c>
      <c r="L1460" s="4">
        <f t="shared" si="414"/>
        <v>0</v>
      </c>
      <c r="M1460" s="4">
        <f t="shared" si="414"/>
        <v>0</v>
      </c>
      <c r="N1460" s="16"/>
      <c r="O1460" s="16"/>
      <c r="P1460" s="16"/>
    </row>
    <row r="1461" spans="3:16" s="41" customFormat="1" ht="15" customHeight="1">
      <c r="C1461" s="83" t="s">
        <v>229</v>
      </c>
      <c r="D1461" s="86" t="s">
        <v>471</v>
      </c>
      <c r="E1461" s="87" t="s">
        <v>472</v>
      </c>
      <c r="F1461" s="87">
        <v>2018</v>
      </c>
      <c r="G1461" s="87">
        <v>2020</v>
      </c>
      <c r="H1461" s="73" t="s">
        <v>112</v>
      </c>
      <c r="I1461" s="31">
        <f>I1462+I1464+I1466+I1467</f>
        <v>1728.5</v>
      </c>
      <c r="J1461" s="31">
        <f>J1462+J1464</f>
        <v>118.2</v>
      </c>
      <c r="K1461" s="31">
        <f>K1462+K1464</f>
        <v>0.5</v>
      </c>
      <c r="L1461" s="31">
        <f>L1462+L1464</f>
        <v>0</v>
      </c>
      <c r="M1461" s="31">
        <f t="shared" ref="M1461" si="415">M1462+M1464+M1466+M1467</f>
        <v>0</v>
      </c>
      <c r="N1461" s="16">
        <f>M1461/I1461*100</f>
        <v>0</v>
      </c>
      <c r="O1461" s="16">
        <f>L1461/J1461*100</f>
        <v>0</v>
      </c>
      <c r="P1461" s="16">
        <v>0</v>
      </c>
    </row>
    <row r="1462" spans="3:16" s="41" customFormat="1" ht="15" customHeight="1">
      <c r="C1462" s="84"/>
      <c r="D1462" s="86"/>
      <c r="E1462" s="88"/>
      <c r="F1462" s="90"/>
      <c r="G1462" s="90"/>
      <c r="H1462" s="73" t="s">
        <v>113</v>
      </c>
      <c r="I1462" s="16">
        <v>1728.5</v>
      </c>
      <c r="J1462" s="16">
        <v>118.2</v>
      </c>
      <c r="K1462" s="16">
        <v>0.5</v>
      </c>
      <c r="L1462" s="16">
        <v>0</v>
      </c>
      <c r="M1462" s="16">
        <v>0</v>
      </c>
      <c r="N1462" s="16">
        <f>L1462/I1462*100</f>
        <v>0</v>
      </c>
      <c r="O1462" s="16">
        <v>0</v>
      </c>
      <c r="P1462" s="16">
        <v>0</v>
      </c>
    </row>
    <row r="1463" spans="3:16" s="41" customFormat="1" ht="15" customHeight="1">
      <c r="C1463" s="84"/>
      <c r="D1463" s="86"/>
      <c r="E1463" s="88"/>
      <c r="F1463" s="90"/>
      <c r="G1463" s="90"/>
      <c r="H1463" s="73" t="s">
        <v>22</v>
      </c>
      <c r="I1463" s="16">
        <v>0</v>
      </c>
      <c r="J1463" s="16">
        <v>0</v>
      </c>
      <c r="K1463" s="16">
        <v>0</v>
      </c>
      <c r="L1463" s="16">
        <v>0</v>
      </c>
      <c r="M1463" s="16">
        <v>0</v>
      </c>
      <c r="N1463" s="16">
        <v>0</v>
      </c>
      <c r="O1463" s="16">
        <v>0</v>
      </c>
      <c r="P1463" s="16">
        <v>0</v>
      </c>
    </row>
    <row r="1464" spans="3:16" s="41" customFormat="1" ht="15" customHeight="1">
      <c r="C1464" s="84"/>
      <c r="D1464" s="86"/>
      <c r="E1464" s="88"/>
      <c r="F1464" s="90"/>
      <c r="G1464" s="90"/>
      <c r="H1464" s="73" t="s">
        <v>249</v>
      </c>
      <c r="I1464" s="16">
        <v>0</v>
      </c>
      <c r="J1464" s="16">
        <v>0</v>
      </c>
      <c r="K1464" s="16">
        <v>0</v>
      </c>
      <c r="L1464" s="16">
        <v>0</v>
      </c>
      <c r="M1464" s="16">
        <v>0</v>
      </c>
      <c r="N1464" s="16">
        <v>0</v>
      </c>
      <c r="O1464" s="16">
        <v>0</v>
      </c>
      <c r="P1464" s="16">
        <v>0</v>
      </c>
    </row>
    <row r="1465" spans="3:16" s="41" customFormat="1" ht="15" customHeight="1">
      <c r="C1465" s="84"/>
      <c r="D1465" s="86"/>
      <c r="E1465" s="88"/>
      <c r="F1465" s="90"/>
      <c r="G1465" s="90"/>
      <c r="H1465" s="73" t="s">
        <v>23</v>
      </c>
      <c r="I1465" s="16">
        <v>0</v>
      </c>
      <c r="J1465" s="16">
        <v>0</v>
      </c>
      <c r="K1465" s="16">
        <v>0</v>
      </c>
      <c r="L1465" s="16">
        <v>0</v>
      </c>
      <c r="M1465" s="16">
        <v>0</v>
      </c>
      <c r="N1465" s="16">
        <v>0</v>
      </c>
      <c r="O1465" s="16">
        <v>0</v>
      </c>
      <c r="P1465" s="16">
        <v>0</v>
      </c>
    </row>
    <row r="1466" spans="3:16" s="41" customFormat="1" ht="15" customHeight="1">
      <c r="C1466" s="84"/>
      <c r="D1466" s="86"/>
      <c r="E1466" s="88"/>
      <c r="F1466" s="90"/>
      <c r="G1466" s="90"/>
      <c r="H1466" s="73" t="s">
        <v>250</v>
      </c>
      <c r="I1466" s="16">
        <v>0</v>
      </c>
      <c r="J1466" s="16" t="s">
        <v>247</v>
      </c>
      <c r="K1466" s="16" t="s">
        <v>247</v>
      </c>
      <c r="L1466" s="16" t="s">
        <v>247</v>
      </c>
      <c r="M1466" s="16">
        <v>0</v>
      </c>
      <c r="N1466" s="16">
        <v>0</v>
      </c>
      <c r="O1466" s="16" t="s">
        <v>247</v>
      </c>
      <c r="P1466" s="16" t="s">
        <v>247</v>
      </c>
    </row>
    <row r="1467" spans="3:16" s="41" customFormat="1" ht="15" customHeight="1">
      <c r="C1467" s="85"/>
      <c r="D1467" s="86"/>
      <c r="E1467" s="89"/>
      <c r="F1467" s="91"/>
      <c r="G1467" s="91"/>
      <c r="H1467" s="73" t="s">
        <v>252</v>
      </c>
      <c r="I1467" s="16">
        <v>0</v>
      </c>
      <c r="J1467" s="16" t="s">
        <v>247</v>
      </c>
      <c r="K1467" s="16" t="s">
        <v>247</v>
      </c>
      <c r="L1467" s="16" t="s">
        <v>247</v>
      </c>
      <c r="M1467" s="16">
        <v>0</v>
      </c>
      <c r="N1467" s="16">
        <v>0</v>
      </c>
      <c r="O1467" s="16" t="s">
        <v>247</v>
      </c>
      <c r="P1467" s="16" t="s">
        <v>247</v>
      </c>
    </row>
    <row r="1468" spans="3:16" s="41" customFormat="1" ht="15" customHeight="1">
      <c r="C1468" s="83" t="s">
        <v>230</v>
      </c>
      <c r="D1468" s="86" t="s">
        <v>621</v>
      </c>
      <c r="E1468" s="87" t="s">
        <v>271</v>
      </c>
      <c r="F1468" s="87">
        <v>2018</v>
      </c>
      <c r="G1468" s="87">
        <v>2020</v>
      </c>
      <c r="H1468" s="73" t="s">
        <v>112</v>
      </c>
      <c r="I1468" s="31">
        <f>I1469+I1471+I1473+I1474</f>
        <v>8271.5</v>
      </c>
      <c r="J1468" s="31">
        <f>J1469+J1471</f>
        <v>8271.5</v>
      </c>
      <c r="K1468" s="31">
        <f>K1469+K1471</f>
        <v>8271.5</v>
      </c>
      <c r="L1468" s="31">
        <f>L1469+L1471</f>
        <v>0</v>
      </c>
      <c r="M1468" s="31">
        <f t="shared" ref="M1468" si="416">M1469+M1471+M1473+M1474</f>
        <v>0</v>
      </c>
      <c r="N1468" s="16">
        <f>M1468/I1468*100</f>
        <v>0</v>
      </c>
      <c r="O1468" s="16">
        <f>L1468/J1468*100</f>
        <v>0</v>
      </c>
      <c r="P1468" s="16">
        <f>L1468/K1468*100</f>
        <v>0</v>
      </c>
    </row>
    <row r="1469" spans="3:16" s="41" customFormat="1" ht="18.75" customHeight="1">
      <c r="C1469" s="84"/>
      <c r="D1469" s="86"/>
      <c r="E1469" s="88"/>
      <c r="F1469" s="90"/>
      <c r="G1469" s="90"/>
      <c r="H1469" s="73" t="s">
        <v>113</v>
      </c>
      <c r="I1469" s="16">
        <v>8271.5</v>
      </c>
      <c r="J1469" s="16">
        <v>8271.5</v>
      </c>
      <c r="K1469" s="16">
        <v>8271.5</v>
      </c>
      <c r="L1469" s="16"/>
      <c r="M1469" s="16"/>
      <c r="N1469" s="16">
        <f>L1469/I1469*100</f>
        <v>0</v>
      </c>
      <c r="O1469" s="16">
        <f>L1469/J1469*100</f>
        <v>0</v>
      </c>
      <c r="P1469" s="16">
        <f>L1469/K1469*100</f>
        <v>0</v>
      </c>
    </row>
    <row r="1470" spans="3:16" s="41" customFormat="1" ht="15" customHeight="1">
      <c r="C1470" s="84"/>
      <c r="D1470" s="86"/>
      <c r="E1470" s="88"/>
      <c r="F1470" s="90"/>
      <c r="G1470" s="90"/>
      <c r="H1470" s="73" t="s">
        <v>22</v>
      </c>
      <c r="I1470" s="16">
        <v>0</v>
      </c>
      <c r="J1470" s="16">
        <v>0</v>
      </c>
      <c r="K1470" s="16">
        <v>0</v>
      </c>
      <c r="L1470" s="16">
        <v>0</v>
      </c>
      <c r="M1470" s="16">
        <v>0</v>
      </c>
      <c r="N1470" s="16">
        <v>0</v>
      </c>
      <c r="O1470" s="16">
        <v>0</v>
      </c>
      <c r="P1470" s="16">
        <v>0</v>
      </c>
    </row>
    <row r="1471" spans="3:16" s="41" customFormat="1" ht="15" customHeight="1">
      <c r="C1471" s="84"/>
      <c r="D1471" s="86"/>
      <c r="E1471" s="88"/>
      <c r="F1471" s="90"/>
      <c r="G1471" s="90"/>
      <c r="H1471" s="73" t="s">
        <v>249</v>
      </c>
      <c r="I1471" s="16">
        <v>0</v>
      </c>
      <c r="J1471" s="16">
        <v>0</v>
      </c>
      <c r="K1471" s="16">
        <v>0</v>
      </c>
      <c r="L1471" s="16">
        <v>0</v>
      </c>
      <c r="M1471" s="16">
        <v>0</v>
      </c>
      <c r="N1471" s="16">
        <v>0</v>
      </c>
      <c r="O1471" s="16">
        <v>0</v>
      </c>
      <c r="P1471" s="16">
        <v>0</v>
      </c>
    </row>
    <row r="1472" spans="3:16" s="41" customFormat="1" ht="15" customHeight="1">
      <c r="C1472" s="84"/>
      <c r="D1472" s="86"/>
      <c r="E1472" s="88"/>
      <c r="F1472" s="90"/>
      <c r="G1472" s="90"/>
      <c r="H1472" s="73" t="s">
        <v>23</v>
      </c>
      <c r="I1472" s="16">
        <v>0</v>
      </c>
      <c r="J1472" s="16">
        <v>0</v>
      </c>
      <c r="K1472" s="16">
        <v>0</v>
      </c>
      <c r="L1472" s="16">
        <v>0</v>
      </c>
      <c r="M1472" s="16">
        <v>0</v>
      </c>
      <c r="N1472" s="16">
        <v>0</v>
      </c>
      <c r="O1472" s="16">
        <v>0</v>
      </c>
      <c r="P1472" s="16">
        <v>0</v>
      </c>
    </row>
    <row r="1473" spans="3:16" s="41" customFormat="1" ht="26.25" customHeight="1">
      <c r="C1473" s="84"/>
      <c r="D1473" s="86"/>
      <c r="E1473" s="88"/>
      <c r="F1473" s="90"/>
      <c r="G1473" s="90"/>
      <c r="H1473" s="73" t="s">
        <v>250</v>
      </c>
      <c r="I1473" s="16">
        <v>0</v>
      </c>
      <c r="J1473" s="16" t="s">
        <v>247</v>
      </c>
      <c r="K1473" s="16" t="s">
        <v>247</v>
      </c>
      <c r="L1473" s="16" t="s">
        <v>247</v>
      </c>
      <c r="M1473" s="16">
        <v>0</v>
      </c>
      <c r="N1473" s="16">
        <v>0</v>
      </c>
      <c r="O1473" s="16" t="s">
        <v>247</v>
      </c>
      <c r="P1473" s="16" t="s">
        <v>247</v>
      </c>
    </row>
    <row r="1474" spans="3:16" s="41" customFormat="1" ht="31.5" customHeight="1">
      <c r="C1474" s="85"/>
      <c r="D1474" s="86"/>
      <c r="E1474" s="89"/>
      <c r="F1474" s="91"/>
      <c r="G1474" s="91"/>
      <c r="H1474" s="73" t="s">
        <v>252</v>
      </c>
      <c r="I1474" s="16">
        <v>0</v>
      </c>
      <c r="J1474" s="16" t="s">
        <v>247</v>
      </c>
      <c r="K1474" s="16" t="s">
        <v>247</v>
      </c>
      <c r="L1474" s="16" t="s">
        <v>247</v>
      </c>
      <c r="M1474" s="16">
        <v>0</v>
      </c>
      <c r="N1474" s="16">
        <v>0</v>
      </c>
      <c r="O1474" s="16" t="s">
        <v>247</v>
      </c>
      <c r="P1474" s="16" t="s">
        <v>247</v>
      </c>
    </row>
    <row r="1475" spans="3:16" s="41" customFormat="1" ht="15" customHeight="1">
      <c r="C1475" s="83" t="s">
        <v>465</v>
      </c>
      <c r="D1475" s="93" t="s">
        <v>749</v>
      </c>
      <c r="E1475" s="87" t="s">
        <v>271</v>
      </c>
      <c r="F1475" s="87">
        <v>2018</v>
      </c>
      <c r="G1475" s="87">
        <v>2020</v>
      </c>
      <c r="H1475" s="73" t="s">
        <v>112</v>
      </c>
      <c r="I1475" s="31">
        <f>I1476+I1478+I1480+I1481+I1482</f>
        <v>0</v>
      </c>
      <c r="J1475" s="31">
        <f>J1476+J1478+J1482</f>
        <v>4118</v>
      </c>
      <c r="K1475" s="31">
        <f>K1476+K1478+K1482</f>
        <v>4118</v>
      </c>
      <c r="L1475" s="31">
        <f>L1476+L1478+L1482</f>
        <v>0</v>
      </c>
      <c r="M1475" s="31">
        <f>M1476+M1478+M1480+M1481+M1482</f>
        <v>0</v>
      </c>
      <c r="N1475" s="16">
        <v>0</v>
      </c>
      <c r="O1475" s="16">
        <f>L1475/J1475*100</f>
        <v>0</v>
      </c>
      <c r="P1475" s="16">
        <v>0</v>
      </c>
    </row>
    <row r="1476" spans="3:16" s="41" customFormat="1" ht="15" customHeight="1">
      <c r="C1476" s="84"/>
      <c r="D1476" s="94"/>
      <c r="E1476" s="90"/>
      <c r="F1476" s="90"/>
      <c r="G1476" s="90"/>
      <c r="H1476" s="73" t="s">
        <v>113</v>
      </c>
      <c r="I1476" s="16"/>
      <c r="J1476" s="16">
        <v>0</v>
      </c>
      <c r="K1476" s="16"/>
      <c r="L1476" s="16">
        <v>0</v>
      </c>
      <c r="M1476" s="16">
        <v>0</v>
      </c>
      <c r="N1476" s="16">
        <v>0</v>
      </c>
      <c r="O1476" s="16">
        <v>0</v>
      </c>
      <c r="P1476" s="16">
        <v>0</v>
      </c>
    </row>
    <row r="1477" spans="3:16" s="41" customFormat="1" ht="21.75" customHeight="1">
      <c r="C1477" s="84"/>
      <c r="D1477" s="94"/>
      <c r="E1477" s="90"/>
      <c r="F1477" s="90"/>
      <c r="G1477" s="90"/>
      <c r="H1477" s="73" t="s">
        <v>22</v>
      </c>
      <c r="I1477" s="16">
        <v>0</v>
      </c>
      <c r="J1477" s="16">
        <v>0</v>
      </c>
      <c r="K1477" s="16">
        <v>0</v>
      </c>
      <c r="L1477" s="16">
        <v>0</v>
      </c>
      <c r="M1477" s="16">
        <v>0</v>
      </c>
      <c r="N1477" s="16">
        <v>0</v>
      </c>
      <c r="O1477" s="16">
        <v>0</v>
      </c>
      <c r="P1477" s="16">
        <v>0</v>
      </c>
    </row>
    <row r="1478" spans="3:16" s="41" customFormat="1" ht="15" customHeight="1">
      <c r="C1478" s="84"/>
      <c r="D1478" s="94"/>
      <c r="E1478" s="90"/>
      <c r="F1478" s="90"/>
      <c r="G1478" s="90"/>
      <c r="H1478" s="73" t="s">
        <v>249</v>
      </c>
      <c r="I1478" s="16">
        <v>0</v>
      </c>
      <c r="J1478" s="16">
        <v>0</v>
      </c>
      <c r="K1478" s="16">
        <v>0</v>
      </c>
      <c r="L1478" s="16">
        <v>0</v>
      </c>
      <c r="M1478" s="16">
        <v>0</v>
      </c>
      <c r="N1478" s="16">
        <v>0</v>
      </c>
      <c r="O1478" s="16">
        <v>0</v>
      </c>
      <c r="P1478" s="16">
        <v>0</v>
      </c>
    </row>
    <row r="1479" spans="3:16" s="41" customFormat="1" ht="15" customHeight="1">
      <c r="C1479" s="84"/>
      <c r="D1479" s="94"/>
      <c r="E1479" s="90"/>
      <c r="F1479" s="90"/>
      <c r="G1479" s="90"/>
      <c r="H1479" s="73" t="s">
        <v>23</v>
      </c>
      <c r="I1479" s="16">
        <v>0</v>
      </c>
      <c r="J1479" s="16">
        <v>0</v>
      </c>
      <c r="K1479" s="16">
        <v>0</v>
      </c>
      <c r="L1479" s="16">
        <v>0</v>
      </c>
      <c r="M1479" s="16">
        <v>0</v>
      </c>
      <c r="N1479" s="16">
        <v>0</v>
      </c>
      <c r="O1479" s="16">
        <v>0</v>
      </c>
      <c r="P1479" s="16">
        <v>0</v>
      </c>
    </row>
    <row r="1480" spans="3:16" s="41" customFormat="1" ht="15" customHeight="1">
      <c r="C1480" s="84"/>
      <c r="D1480" s="94"/>
      <c r="E1480" s="90"/>
      <c r="F1480" s="90"/>
      <c r="G1480" s="90"/>
      <c r="H1480" s="73" t="s">
        <v>250</v>
      </c>
      <c r="I1480" s="16">
        <v>0</v>
      </c>
      <c r="J1480" s="16" t="s">
        <v>247</v>
      </c>
      <c r="K1480" s="16" t="s">
        <v>247</v>
      </c>
      <c r="L1480" s="16" t="s">
        <v>247</v>
      </c>
      <c r="M1480" s="16">
        <v>0</v>
      </c>
      <c r="N1480" s="16">
        <v>0</v>
      </c>
      <c r="O1480" s="16" t="s">
        <v>247</v>
      </c>
      <c r="P1480" s="16" t="s">
        <v>247</v>
      </c>
    </row>
    <row r="1481" spans="3:16" s="41" customFormat="1" ht="15" customHeight="1">
      <c r="C1481" s="85"/>
      <c r="D1481" s="94"/>
      <c r="E1481" s="90"/>
      <c r="F1481" s="91"/>
      <c r="G1481" s="91"/>
      <c r="H1481" s="73" t="s">
        <v>252</v>
      </c>
      <c r="I1481" s="16">
        <v>0</v>
      </c>
      <c r="J1481" s="16" t="s">
        <v>247</v>
      </c>
      <c r="K1481" s="16" t="s">
        <v>247</v>
      </c>
      <c r="L1481" s="16" t="s">
        <v>247</v>
      </c>
      <c r="M1481" s="16">
        <v>0</v>
      </c>
      <c r="N1481" s="16">
        <v>0</v>
      </c>
      <c r="O1481" s="16" t="s">
        <v>247</v>
      </c>
      <c r="P1481" s="16" t="s">
        <v>247</v>
      </c>
    </row>
    <row r="1482" spans="3:16" s="41" customFormat="1" ht="51" customHeight="1">
      <c r="C1482" s="57"/>
      <c r="D1482" s="95"/>
      <c r="E1482" s="91"/>
      <c r="F1482" s="65"/>
      <c r="G1482" s="65"/>
      <c r="H1482" s="73" t="s">
        <v>258</v>
      </c>
      <c r="I1482" s="4"/>
      <c r="J1482" s="4">
        <v>4118</v>
      </c>
      <c r="K1482" s="4">
        <v>4118</v>
      </c>
      <c r="L1482" s="4"/>
      <c r="M1482" s="4"/>
      <c r="N1482" s="16"/>
      <c r="O1482" s="16"/>
      <c r="P1482" s="16"/>
    </row>
    <row r="1483" spans="3:16" s="41" customFormat="1" ht="15" customHeight="1">
      <c r="C1483" s="83" t="s">
        <v>465</v>
      </c>
      <c r="D1483" s="93" t="s">
        <v>750</v>
      </c>
      <c r="E1483" s="87" t="s">
        <v>271</v>
      </c>
      <c r="F1483" s="87">
        <v>2018</v>
      </c>
      <c r="G1483" s="87">
        <v>2020</v>
      </c>
      <c r="H1483" s="73" t="s">
        <v>112</v>
      </c>
      <c r="I1483" s="31">
        <f>I1484+I1486+I1488+I1489+I1490</f>
        <v>0</v>
      </c>
      <c r="J1483" s="31">
        <f>J1484+J1486+J1490</f>
        <v>4700</v>
      </c>
      <c r="K1483" s="31">
        <f>K1484+K1486+K1490</f>
        <v>4700</v>
      </c>
      <c r="L1483" s="31">
        <f>L1484+L1486+L1490</f>
        <v>0</v>
      </c>
      <c r="M1483" s="31">
        <f>M1484+M1486+M1488+M1489+M1490</f>
        <v>0</v>
      </c>
      <c r="N1483" s="16">
        <v>0</v>
      </c>
      <c r="O1483" s="16">
        <f>L1483/J1483*100</f>
        <v>0</v>
      </c>
      <c r="P1483" s="16">
        <v>0</v>
      </c>
    </row>
    <row r="1484" spans="3:16" s="41" customFormat="1" ht="15" customHeight="1">
      <c r="C1484" s="84"/>
      <c r="D1484" s="94"/>
      <c r="E1484" s="90"/>
      <c r="F1484" s="90"/>
      <c r="G1484" s="90"/>
      <c r="H1484" s="73" t="s">
        <v>113</v>
      </c>
      <c r="I1484" s="16"/>
      <c r="J1484" s="16">
        <v>0</v>
      </c>
      <c r="K1484" s="16">
        <v>0</v>
      </c>
      <c r="L1484" s="16">
        <v>0</v>
      </c>
      <c r="M1484" s="16">
        <v>0</v>
      </c>
      <c r="N1484" s="16">
        <v>0</v>
      </c>
      <c r="O1484" s="16" t="e">
        <f>L1484/J1484*100</f>
        <v>#DIV/0!</v>
      </c>
      <c r="P1484" s="16">
        <v>0</v>
      </c>
    </row>
    <row r="1485" spans="3:16" s="41" customFormat="1" ht="21.75" customHeight="1">
      <c r="C1485" s="84"/>
      <c r="D1485" s="94"/>
      <c r="E1485" s="90"/>
      <c r="F1485" s="90"/>
      <c r="G1485" s="90"/>
      <c r="H1485" s="73" t="s">
        <v>22</v>
      </c>
      <c r="I1485" s="16">
        <v>0</v>
      </c>
      <c r="J1485" s="16">
        <v>0</v>
      </c>
      <c r="K1485" s="16">
        <v>0</v>
      </c>
      <c r="L1485" s="16">
        <v>0</v>
      </c>
      <c r="M1485" s="16">
        <v>0</v>
      </c>
      <c r="N1485" s="16">
        <v>0</v>
      </c>
      <c r="O1485" s="16">
        <v>0</v>
      </c>
      <c r="P1485" s="16">
        <v>0</v>
      </c>
    </row>
    <row r="1486" spans="3:16" s="41" customFormat="1" ht="15" customHeight="1">
      <c r="C1486" s="84"/>
      <c r="D1486" s="94"/>
      <c r="E1486" s="90"/>
      <c r="F1486" s="90"/>
      <c r="G1486" s="90"/>
      <c r="H1486" s="73" t="s">
        <v>249</v>
      </c>
      <c r="I1486" s="16">
        <v>0</v>
      </c>
      <c r="J1486" s="16">
        <v>0</v>
      </c>
      <c r="K1486" s="16">
        <v>0</v>
      </c>
      <c r="L1486" s="16">
        <v>0</v>
      </c>
      <c r="M1486" s="16">
        <v>0</v>
      </c>
      <c r="N1486" s="16">
        <v>0</v>
      </c>
      <c r="O1486" s="16">
        <v>0</v>
      </c>
      <c r="P1486" s="16">
        <v>0</v>
      </c>
    </row>
    <row r="1487" spans="3:16" s="41" customFormat="1" ht="15" customHeight="1">
      <c r="C1487" s="84"/>
      <c r="D1487" s="94"/>
      <c r="E1487" s="90"/>
      <c r="F1487" s="90"/>
      <c r="G1487" s="90"/>
      <c r="H1487" s="73" t="s">
        <v>23</v>
      </c>
      <c r="I1487" s="16">
        <v>0</v>
      </c>
      <c r="J1487" s="16">
        <v>0</v>
      </c>
      <c r="K1487" s="16">
        <v>0</v>
      </c>
      <c r="L1487" s="16">
        <v>0</v>
      </c>
      <c r="M1487" s="16">
        <v>0</v>
      </c>
      <c r="N1487" s="16">
        <v>0</v>
      </c>
      <c r="O1487" s="16">
        <v>0</v>
      </c>
      <c r="P1487" s="16">
        <v>0</v>
      </c>
    </row>
    <row r="1488" spans="3:16" s="41" customFormat="1" ht="15" customHeight="1">
      <c r="C1488" s="84"/>
      <c r="D1488" s="94"/>
      <c r="E1488" s="90"/>
      <c r="F1488" s="90"/>
      <c r="G1488" s="90"/>
      <c r="H1488" s="73" t="s">
        <v>250</v>
      </c>
      <c r="I1488" s="16">
        <v>0</v>
      </c>
      <c r="J1488" s="16" t="s">
        <v>247</v>
      </c>
      <c r="K1488" s="16" t="s">
        <v>247</v>
      </c>
      <c r="L1488" s="16" t="s">
        <v>247</v>
      </c>
      <c r="M1488" s="16">
        <v>0</v>
      </c>
      <c r="N1488" s="16">
        <v>0</v>
      </c>
      <c r="O1488" s="16" t="s">
        <v>247</v>
      </c>
      <c r="P1488" s="16" t="s">
        <v>247</v>
      </c>
    </row>
    <row r="1489" spans="3:16" s="41" customFormat="1" ht="15" customHeight="1">
      <c r="C1489" s="85"/>
      <c r="D1489" s="94"/>
      <c r="E1489" s="90"/>
      <c r="F1489" s="91"/>
      <c r="G1489" s="91"/>
      <c r="H1489" s="73" t="s">
        <v>252</v>
      </c>
      <c r="I1489" s="16">
        <v>0</v>
      </c>
      <c r="J1489" s="16" t="s">
        <v>247</v>
      </c>
      <c r="K1489" s="16" t="s">
        <v>247</v>
      </c>
      <c r="L1489" s="16" t="s">
        <v>247</v>
      </c>
      <c r="M1489" s="16">
        <v>0</v>
      </c>
      <c r="N1489" s="16">
        <v>0</v>
      </c>
      <c r="O1489" s="16" t="s">
        <v>247</v>
      </c>
      <c r="P1489" s="16" t="s">
        <v>247</v>
      </c>
    </row>
    <row r="1490" spans="3:16" s="41" customFormat="1" ht="51" customHeight="1">
      <c r="C1490" s="57"/>
      <c r="D1490" s="95"/>
      <c r="E1490" s="91"/>
      <c r="F1490" s="65"/>
      <c r="G1490" s="65"/>
      <c r="H1490" s="73" t="s">
        <v>258</v>
      </c>
      <c r="I1490" s="4"/>
      <c r="J1490" s="4">
        <v>4700</v>
      </c>
      <c r="K1490" s="4">
        <v>4700</v>
      </c>
      <c r="L1490" s="4"/>
      <c r="M1490" s="4"/>
      <c r="N1490" s="16"/>
      <c r="O1490" s="16"/>
      <c r="P1490" s="16"/>
    </row>
    <row r="1491" spans="3:16" s="41" customFormat="1" ht="15" customHeight="1">
      <c r="C1491" s="83" t="s">
        <v>473</v>
      </c>
      <c r="D1491" s="86" t="s">
        <v>28</v>
      </c>
      <c r="E1491" s="92" t="s">
        <v>8</v>
      </c>
      <c r="F1491" s="87">
        <v>2018</v>
      </c>
      <c r="G1491" s="87">
        <v>2020</v>
      </c>
      <c r="H1491" s="73" t="s">
        <v>112</v>
      </c>
      <c r="I1491" s="31">
        <f>I1492+I1494+I1496+I1497</f>
        <v>500</v>
      </c>
      <c r="J1491" s="31">
        <f>J1492+J1494</f>
        <v>26348.7</v>
      </c>
      <c r="K1491" s="31">
        <f>K1492+K1494</f>
        <v>26348.7</v>
      </c>
      <c r="L1491" s="31">
        <f>L1492+L1494</f>
        <v>6234</v>
      </c>
      <c r="M1491" s="31">
        <f t="shared" ref="M1491" si="417">M1492+M1494+M1496+M1497</f>
        <v>6234</v>
      </c>
      <c r="N1491" s="16">
        <f>M1491/I1491*100</f>
        <v>1246.8</v>
      </c>
      <c r="O1491" s="16">
        <f>L1491/J1491*100</f>
        <v>23.659611290120573</v>
      </c>
      <c r="P1491" s="16">
        <f>L1491/K1491*100</f>
        <v>23.659611290120573</v>
      </c>
    </row>
    <row r="1492" spans="3:16" s="41" customFormat="1" ht="15" customHeight="1">
      <c r="C1492" s="84"/>
      <c r="D1492" s="86"/>
      <c r="E1492" s="92"/>
      <c r="F1492" s="90"/>
      <c r="G1492" s="90"/>
      <c r="H1492" s="73" t="s">
        <v>113</v>
      </c>
      <c r="I1492" s="16">
        <f>I1499+I1506+I1513+I1520+I1527</f>
        <v>500</v>
      </c>
      <c r="J1492" s="16">
        <f t="shared" ref="J1492:M1492" si="418">J1499+J1506+J1513+J1520+J1527</f>
        <v>26348.7</v>
      </c>
      <c r="K1492" s="16">
        <f t="shared" si="418"/>
        <v>26348.7</v>
      </c>
      <c r="L1492" s="16">
        <f t="shared" si="418"/>
        <v>6234</v>
      </c>
      <c r="M1492" s="16">
        <f t="shared" si="418"/>
        <v>6234</v>
      </c>
      <c r="N1492" s="16">
        <f>M1492/I1492*100</f>
        <v>1246.8</v>
      </c>
      <c r="O1492" s="16">
        <f>L1492/J1492*100</f>
        <v>23.659611290120573</v>
      </c>
      <c r="P1492" s="16">
        <f>L1492/K1492*100</f>
        <v>23.659611290120573</v>
      </c>
    </row>
    <row r="1493" spans="3:16" s="41" customFormat="1" ht="15" customHeight="1">
      <c r="C1493" s="84"/>
      <c r="D1493" s="86"/>
      <c r="E1493" s="92"/>
      <c r="F1493" s="90"/>
      <c r="G1493" s="90"/>
      <c r="H1493" s="73" t="s">
        <v>22</v>
      </c>
      <c r="I1493" s="16">
        <f t="shared" ref="I1493:M1493" si="419">I1500+I1507+I1514+I1521</f>
        <v>0</v>
      </c>
      <c r="J1493" s="16">
        <f t="shared" si="419"/>
        <v>0</v>
      </c>
      <c r="K1493" s="16">
        <f t="shared" si="419"/>
        <v>0</v>
      </c>
      <c r="L1493" s="16">
        <f t="shared" si="419"/>
        <v>0</v>
      </c>
      <c r="M1493" s="16">
        <f t="shared" si="419"/>
        <v>0</v>
      </c>
      <c r="N1493" s="16">
        <v>0</v>
      </c>
      <c r="O1493" s="16">
        <v>0</v>
      </c>
      <c r="P1493" s="16">
        <v>0</v>
      </c>
    </row>
    <row r="1494" spans="3:16" s="41" customFormat="1" ht="15" customHeight="1">
      <c r="C1494" s="84"/>
      <c r="D1494" s="86"/>
      <c r="E1494" s="92"/>
      <c r="F1494" s="90"/>
      <c r="G1494" s="90"/>
      <c r="H1494" s="73" t="s">
        <v>249</v>
      </c>
      <c r="I1494" s="16">
        <f t="shared" ref="I1494:M1494" si="420">I1501+I1508+I1515+I1522</f>
        <v>0</v>
      </c>
      <c r="J1494" s="16">
        <f t="shared" si="420"/>
        <v>0</v>
      </c>
      <c r="K1494" s="16">
        <f t="shared" si="420"/>
        <v>0</v>
      </c>
      <c r="L1494" s="16">
        <f t="shared" si="420"/>
        <v>0</v>
      </c>
      <c r="M1494" s="16">
        <f t="shared" si="420"/>
        <v>0</v>
      </c>
      <c r="N1494" s="16">
        <v>0</v>
      </c>
      <c r="O1494" s="16">
        <v>0</v>
      </c>
      <c r="P1494" s="16">
        <v>0</v>
      </c>
    </row>
    <row r="1495" spans="3:16" s="41" customFormat="1" ht="15" customHeight="1">
      <c r="C1495" s="84"/>
      <c r="D1495" s="86"/>
      <c r="E1495" s="92"/>
      <c r="F1495" s="90"/>
      <c r="G1495" s="90"/>
      <c r="H1495" s="73" t="s">
        <v>23</v>
      </c>
      <c r="I1495" s="16">
        <f t="shared" ref="I1495:M1495" si="421">I1502+I1509+I1516+I1523</f>
        <v>0</v>
      </c>
      <c r="J1495" s="16">
        <f t="shared" si="421"/>
        <v>0</v>
      </c>
      <c r="K1495" s="16">
        <f t="shared" si="421"/>
        <v>0</v>
      </c>
      <c r="L1495" s="16">
        <f t="shared" si="421"/>
        <v>0</v>
      </c>
      <c r="M1495" s="16">
        <f t="shared" si="421"/>
        <v>0</v>
      </c>
      <c r="N1495" s="16">
        <v>0</v>
      </c>
      <c r="O1495" s="16">
        <v>0</v>
      </c>
      <c r="P1495" s="16">
        <v>0</v>
      </c>
    </row>
    <row r="1496" spans="3:16" s="41" customFormat="1" ht="15" customHeight="1">
      <c r="C1496" s="84"/>
      <c r="D1496" s="86"/>
      <c r="E1496" s="92"/>
      <c r="F1496" s="90"/>
      <c r="G1496" s="90"/>
      <c r="H1496" s="73" t="s">
        <v>250</v>
      </c>
      <c r="I1496" s="16">
        <v>0</v>
      </c>
      <c r="J1496" s="16" t="s">
        <v>247</v>
      </c>
      <c r="K1496" s="16" t="s">
        <v>247</v>
      </c>
      <c r="L1496" s="16" t="s">
        <v>247</v>
      </c>
      <c r="M1496" s="16">
        <v>0</v>
      </c>
      <c r="N1496" s="16">
        <v>0</v>
      </c>
      <c r="O1496" s="16" t="s">
        <v>247</v>
      </c>
      <c r="P1496" s="16" t="s">
        <v>247</v>
      </c>
    </row>
    <row r="1497" spans="3:16" s="41" customFormat="1" ht="15" customHeight="1">
      <c r="C1497" s="85"/>
      <c r="D1497" s="86"/>
      <c r="E1497" s="92"/>
      <c r="F1497" s="91"/>
      <c r="G1497" s="91"/>
      <c r="H1497" s="73" t="s">
        <v>252</v>
      </c>
      <c r="I1497" s="16">
        <v>0</v>
      </c>
      <c r="J1497" s="16" t="s">
        <v>247</v>
      </c>
      <c r="K1497" s="16" t="s">
        <v>247</v>
      </c>
      <c r="L1497" s="16" t="s">
        <v>247</v>
      </c>
      <c r="M1497" s="16">
        <v>0</v>
      </c>
      <c r="N1497" s="16">
        <v>0</v>
      </c>
      <c r="O1497" s="16" t="s">
        <v>247</v>
      </c>
      <c r="P1497" s="16" t="s">
        <v>247</v>
      </c>
    </row>
    <row r="1498" spans="3:16" s="41" customFormat="1" ht="15" customHeight="1">
      <c r="C1498" s="83" t="s">
        <v>474</v>
      </c>
      <c r="D1498" s="86" t="s">
        <v>622</v>
      </c>
      <c r="E1498" s="92" t="s">
        <v>623</v>
      </c>
      <c r="F1498" s="87">
        <v>2018</v>
      </c>
      <c r="G1498" s="87">
        <v>2018</v>
      </c>
      <c r="H1498" s="73" t="s">
        <v>112</v>
      </c>
      <c r="I1498" s="31">
        <f>I1499+I1501+I1503+I1504</f>
        <v>500</v>
      </c>
      <c r="J1498" s="31">
        <f>J1499+J1501</f>
        <v>1226.8</v>
      </c>
      <c r="K1498" s="31">
        <f>K1499+K1501</f>
        <v>1226.8</v>
      </c>
      <c r="L1498" s="31">
        <f>L1499+L1501</f>
        <v>0</v>
      </c>
      <c r="M1498" s="31">
        <f t="shared" ref="M1498" si="422">M1499+M1501+M1503+M1504</f>
        <v>0</v>
      </c>
      <c r="N1498" s="16">
        <f>M1498/I1498*100</f>
        <v>0</v>
      </c>
      <c r="O1498" s="16">
        <f>L1498/J1498*100</f>
        <v>0</v>
      </c>
      <c r="P1498" s="16">
        <f>L1498/K1498*100</f>
        <v>0</v>
      </c>
    </row>
    <row r="1499" spans="3:16" s="41" customFormat="1" ht="15" customHeight="1">
      <c r="C1499" s="84"/>
      <c r="D1499" s="86"/>
      <c r="E1499" s="92"/>
      <c r="F1499" s="90"/>
      <c r="G1499" s="90"/>
      <c r="H1499" s="73" t="s">
        <v>113</v>
      </c>
      <c r="I1499" s="16">
        <v>500</v>
      </c>
      <c r="J1499" s="16">
        <v>1226.8</v>
      </c>
      <c r="K1499" s="16">
        <v>1226.8</v>
      </c>
      <c r="L1499" s="16">
        <v>0</v>
      </c>
      <c r="M1499" s="16">
        <v>0</v>
      </c>
      <c r="N1499" s="16">
        <v>0</v>
      </c>
      <c r="O1499" s="16">
        <f>L1499/J1499*100</f>
        <v>0</v>
      </c>
      <c r="P1499" s="16">
        <f>L1499/K1499*100</f>
        <v>0</v>
      </c>
    </row>
    <row r="1500" spans="3:16" s="41" customFormat="1" ht="15" customHeight="1">
      <c r="C1500" s="84"/>
      <c r="D1500" s="86"/>
      <c r="E1500" s="92"/>
      <c r="F1500" s="90"/>
      <c r="G1500" s="90"/>
      <c r="H1500" s="73" t="s">
        <v>22</v>
      </c>
      <c r="I1500" s="16">
        <v>0</v>
      </c>
      <c r="J1500" s="16">
        <v>0</v>
      </c>
      <c r="K1500" s="16">
        <v>0</v>
      </c>
      <c r="L1500" s="16">
        <v>0</v>
      </c>
      <c r="M1500" s="16">
        <v>0</v>
      </c>
      <c r="N1500" s="16">
        <v>0</v>
      </c>
      <c r="O1500" s="16">
        <v>0</v>
      </c>
      <c r="P1500" s="16">
        <v>0</v>
      </c>
    </row>
    <row r="1501" spans="3:16" s="41" customFormat="1" ht="15" customHeight="1">
      <c r="C1501" s="84"/>
      <c r="D1501" s="86"/>
      <c r="E1501" s="92"/>
      <c r="F1501" s="90"/>
      <c r="G1501" s="90"/>
      <c r="H1501" s="73" t="s">
        <v>249</v>
      </c>
      <c r="I1501" s="16">
        <v>0</v>
      </c>
      <c r="J1501" s="16">
        <v>0</v>
      </c>
      <c r="K1501" s="16">
        <v>0</v>
      </c>
      <c r="L1501" s="16">
        <v>0</v>
      </c>
      <c r="M1501" s="16">
        <v>0</v>
      </c>
      <c r="N1501" s="16">
        <v>0</v>
      </c>
      <c r="O1501" s="16">
        <v>0</v>
      </c>
      <c r="P1501" s="16">
        <v>0</v>
      </c>
    </row>
    <row r="1502" spans="3:16" s="41" customFormat="1" ht="15" customHeight="1">
      <c r="C1502" s="84"/>
      <c r="D1502" s="86"/>
      <c r="E1502" s="92"/>
      <c r="F1502" s="90"/>
      <c r="G1502" s="90"/>
      <c r="H1502" s="73" t="s">
        <v>23</v>
      </c>
      <c r="I1502" s="16">
        <v>0</v>
      </c>
      <c r="J1502" s="16">
        <v>0</v>
      </c>
      <c r="K1502" s="16">
        <v>0</v>
      </c>
      <c r="L1502" s="16">
        <v>0</v>
      </c>
      <c r="M1502" s="16">
        <v>0</v>
      </c>
      <c r="N1502" s="16">
        <v>0</v>
      </c>
      <c r="O1502" s="16">
        <v>0</v>
      </c>
      <c r="P1502" s="16">
        <v>0</v>
      </c>
    </row>
    <row r="1503" spans="3:16" s="41" customFormat="1" ht="15" customHeight="1">
      <c r="C1503" s="84"/>
      <c r="D1503" s="86"/>
      <c r="E1503" s="92"/>
      <c r="F1503" s="90"/>
      <c r="G1503" s="90"/>
      <c r="H1503" s="73" t="s">
        <v>250</v>
      </c>
      <c r="I1503" s="16">
        <v>0</v>
      </c>
      <c r="J1503" s="16" t="s">
        <v>247</v>
      </c>
      <c r="K1503" s="16" t="s">
        <v>247</v>
      </c>
      <c r="L1503" s="16" t="s">
        <v>247</v>
      </c>
      <c r="M1503" s="16">
        <v>0</v>
      </c>
      <c r="N1503" s="16">
        <v>0</v>
      </c>
      <c r="O1503" s="16" t="s">
        <v>247</v>
      </c>
      <c r="P1503" s="16" t="s">
        <v>247</v>
      </c>
    </row>
    <row r="1504" spans="3:16" s="41" customFormat="1" ht="18" customHeight="1">
      <c r="C1504" s="85"/>
      <c r="D1504" s="86"/>
      <c r="E1504" s="92"/>
      <c r="F1504" s="91"/>
      <c r="G1504" s="91"/>
      <c r="H1504" s="73" t="s">
        <v>252</v>
      </c>
      <c r="I1504" s="16">
        <v>0</v>
      </c>
      <c r="J1504" s="16" t="s">
        <v>247</v>
      </c>
      <c r="K1504" s="16" t="s">
        <v>247</v>
      </c>
      <c r="L1504" s="16" t="s">
        <v>247</v>
      </c>
      <c r="M1504" s="16">
        <v>0</v>
      </c>
      <c r="N1504" s="16">
        <v>0</v>
      </c>
      <c r="O1504" s="16" t="s">
        <v>247</v>
      </c>
      <c r="P1504" s="16" t="s">
        <v>247</v>
      </c>
    </row>
    <row r="1505" spans="3:16" s="41" customFormat="1" ht="15" customHeight="1">
      <c r="C1505" s="83" t="s">
        <v>474</v>
      </c>
      <c r="D1505" s="86" t="s">
        <v>706</v>
      </c>
      <c r="E1505" s="92" t="s">
        <v>705</v>
      </c>
      <c r="F1505" s="87">
        <v>2018</v>
      </c>
      <c r="G1505" s="87">
        <v>2018</v>
      </c>
      <c r="H1505" s="73" t="s">
        <v>112</v>
      </c>
      <c r="I1505" s="31">
        <f>I1506+I1508+I1510+I1511</f>
        <v>0</v>
      </c>
      <c r="J1505" s="31">
        <f>J1506+J1508</f>
        <v>120</v>
      </c>
      <c r="K1505" s="31">
        <f>K1506+K1508</f>
        <v>120</v>
      </c>
      <c r="L1505" s="31">
        <f>L1506+L1508</f>
        <v>120</v>
      </c>
      <c r="M1505" s="31">
        <f t="shared" ref="M1505" si="423">M1506+M1508+M1510+M1511</f>
        <v>120</v>
      </c>
      <c r="N1505" s="16">
        <v>0</v>
      </c>
      <c r="O1505" s="16">
        <f>L1505/J1505*100</f>
        <v>100</v>
      </c>
      <c r="P1505" s="16">
        <f>L1505/K1505*100</f>
        <v>100</v>
      </c>
    </row>
    <row r="1506" spans="3:16" s="41" customFormat="1" ht="15" customHeight="1">
      <c r="C1506" s="84"/>
      <c r="D1506" s="86"/>
      <c r="E1506" s="92"/>
      <c r="F1506" s="90"/>
      <c r="G1506" s="90"/>
      <c r="H1506" s="73" t="s">
        <v>113</v>
      </c>
      <c r="I1506" s="16"/>
      <c r="J1506" s="16">
        <v>120</v>
      </c>
      <c r="K1506" s="16">
        <v>120</v>
      </c>
      <c r="L1506" s="16">
        <v>120</v>
      </c>
      <c r="M1506" s="16">
        <v>120</v>
      </c>
      <c r="N1506" s="16">
        <v>0</v>
      </c>
      <c r="O1506" s="16">
        <f>L1506/J1506*100</f>
        <v>100</v>
      </c>
      <c r="P1506" s="16">
        <f>L1506/K1506*100</f>
        <v>100</v>
      </c>
    </row>
    <row r="1507" spans="3:16" s="41" customFormat="1" ht="15" customHeight="1">
      <c r="C1507" s="84"/>
      <c r="D1507" s="86"/>
      <c r="E1507" s="92"/>
      <c r="F1507" s="90"/>
      <c r="G1507" s="90"/>
      <c r="H1507" s="73" t="s">
        <v>22</v>
      </c>
      <c r="I1507" s="16">
        <v>0</v>
      </c>
      <c r="J1507" s="16">
        <v>0</v>
      </c>
      <c r="K1507" s="16">
        <v>0</v>
      </c>
      <c r="L1507" s="16">
        <v>0</v>
      </c>
      <c r="M1507" s="16">
        <v>0</v>
      </c>
      <c r="N1507" s="16">
        <v>0</v>
      </c>
      <c r="O1507" s="16">
        <v>0</v>
      </c>
      <c r="P1507" s="16">
        <v>0</v>
      </c>
    </row>
    <row r="1508" spans="3:16" s="41" customFormat="1" ht="15" customHeight="1">
      <c r="C1508" s="84"/>
      <c r="D1508" s="86"/>
      <c r="E1508" s="92"/>
      <c r="F1508" s="90"/>
      <c r="G1508" s="90"/>
      <c r="H1508" s="73" t="s">
        <v>249</v>
      </c>
      <c r="I1508" s="16">
        <v>0</v>
      </c>
      <c r="J1508" s="16">
        <v>0</v>
      </c>
      <c r="K1508" s="16">
        <v>0</v>
      </c>
      <c r="L1508" s="16">
        <v>0</v>
      </c>
      <c r="M1508" s="16">
        <v>0</v>
      </c>
      <c r="N1508" s="16">
        <v>0</v>
      </c>
      <c r="O1508" s="16">
        <v>0</v>
      </c>
      <c r="P1508" s="16">
        <v>0</v>
      </c>
    </row>
    <row r="1509" spans="3:16" s="41" customFormat="1" ht="15" customHeight="1">
      <c r="C1509" s="84"/>
      <c r="D1509" s="86"/>
      <c r="E1509" s="92"/>
      <c r="F1509" s="90"/>
      <c r="G1509" s="90"/>
      <c r="H1509" s="73" t="s">
        <v>23</v>
      </c>
      <c r="I1509" s="16">
        <v>0</v>
      </c>
      <c r="J1509" s="16">
        <v>0</v>
      </c>
      <c r="K1509" s="16">
        <v>0</v>
      </c>
      <c r="L1509" s="16">
        <v>0</v>
      </c>
      <c r="M1509" s="16">
        <v>0</v>
      </c>
      <c r="N1509" s="16">
        <v>0</v>
      </c>
      <c r="O1509" s="16">
        <v>0</v>
      </c>
      <c r="P1509" s="16">
        <v>0</v>
      </c>
    </row>
    <row r="1510" spans="3:16" s="41" customFormat="1" ht="15" customHeight="1">
      <c r="C1510" s="84"/>
      <c r="D1510" s="86"/>
      <c r="E1510" s="92"/>
      <c r="F1510" s="90"/>
      <c r="G1510" s="90"/>
      <c r="H1510" s="73" t="s">
        <v>250</v>
      </c>
      <c r="I1510" s="16">
        <v>0</v>
      </c>
      <c r="J1510" s="16" t="s">
        <v>247</v>
      </c>
      <c r="K1510" s="16" t="s">
        <v>247</v>
      </c>
      <c r="L1510" s="16" t="s">
        <v>247</v>
      </c>
      <c r="M1510" s="16">
        <v>0</v>
      </c>
      <c r="N1510" s="16">
        <v>0</v>
      </c>
      <c r="O1510" s="16" t="s">
        <v>247</v>
      </c>
      <c r="P1510" s="16" t="s">
        <v>247</v>
      </c>
    </row>
    <row r="1511" spans="3:16" s="41" customFormat="1" ht="18" customHeight="1">
      <c r="C1511" s="85"/>
      <c r="D1511" s="86"/>
      <c r="E1511" s="92"/>
      <c r="F1511" s="91"/>
      <c r="G1511" s="91"/>
      <c r="H1511" s="73" t="s">
        <v>252</v>
      </c>
      <c r="I1511" s="16">
        <v>0</v>
      </c>
      <c r="J1511" s="16" t="s">
        <v>247</v>
      </c>
      <c r="K1511" s="16" t="s">
        <v>247</v>
      </c>
      <c r="L1511" s="16" t="s">
        <v>247</v>
      </c>
      <c r="M1511" s="16">
        <v>0</v>
      </c>
      <c r="N1511" s="16">
        <v>0</v>
      </c>
      <c r="O1511" s="16" t="s">
        <v>247</v>
      </c>
      <c r="P1511" s="16" t="s">
        <v>247</v>
      </c>
    </row>
    <row r="1512" spans="3:16" s="41" customFormat="1" ht="15" customHeight="1">
      <c r="C1512" s="83" t="s">
        <v>474</v>
      </c>
      <c r="D1512" s="86" t="s">
        <v>721</v>
      </c>
      <c r="E1512" s="92" t="s">
        <v>720</v>
      </c>
      <c r="F1512" s="87">
        <v>2018</v>
      </c>
      <c r="G1512" s="87">
        <v>2018</v>
      </c>
      <c r="H1512" s="73" t="s">
        <v>112</v>
      </c>
      <c r="I1512" s="31">
        <f>I1513+I1515+I1517+I1518</f>
        <v>0</v>
      </c>
      <c r="J1512" s="31">
        <f>J1513+J1515</f>
        <v>22251.200000000001</v>
      </c>
      <c r="K1512" s="31">
        <f>K1513+K1515</f>
        <v>22251.200000000001</v>
      </c>
      <c r="L1512" s="31">
        <f>L1513+L1515</f>
        <v>6114</v>
      </c>
      <c r="M1512" s="31">
        <f t="shared" ref="M1512" si="424">M1513+M1515+M1517+M1518</f>
        <v>6114</v>
      </c>
      <c r="N1512" s="16">
        <v>0</v>
      </c>
      <c r="O1512" s="16">
        <f>L1512/J1512*100</f>
        <v>27.477169770619113</v>
      </c>
      <c r="P1512" s="16">
        <f>L1512/K1512*100</f>
        <v>27.477169770619113</v>
      </c>
    </row>
    <row r="1513" spans="3:16" s="41" customFormat="1" ht="15" customHeight="1">
      <c r="C1513" s="84"/>
      <c r="D1513" s="86"/>
      <c r="E1513" s="92"/>
      <c r="F1513" s="90"/>
      <c r="G1513" s="90"/>
      <c r="H1513" s="73" t="s">
        <v>113</v>
      </c>
      <c r="I1513" s="16"/>
      <c r="J1513" s="16">
        <v>22251.200000000001</v>
      </c>
      <c r="K1513" s="16">
        <v>22251.200000000001</v>
      </c>
      <c r="L1513" s="16">
        <v>6114</v>
      </c>
      <c r="M1513" s="16">
        <v>6114</v>
      </c>
      <c r="N1513" s="16">
        <v>0</v>
      </c>
      <c r="O1513" s="16">
        <f>L1513/J1513*100</f>
        <v>27.477169770619113</v>
      </c>
      <c r="P1513" s="16">
        <f>L1513/K1513*100</f>
        <v>27.477169770619113</v>
      </c>
    </row>
    <row r="1514" spans="3:16" s="41" customFormat="1" ht="15" customHeight="1">
      <c r="C1514" s="84"/>
      <c r="D1514" s="86"/>
      <c r="E1514" s="92"/>
      <c r="F1514" s="90"/>
      <c r="G1514" s="90"/>
      <c r="H1514" s="73" t="s">
        <v>22</v>
      </c>
      <c r="I1514" s="16">
        <v>0</v>
      </c>
      <c r="J1514" s="16">
        <v>0</v>
      </c>
      <c r="K1514" s="16">
        <v>0</v>
      </c>
      <c r="L1514" s="16">
        <v>0</v>
      </c>
      <c r="M1514" s="16">
        <v>0</v>
      </c>
      <c r="N1514" s="16">
        <v>0</v>
      </c>
      <c r="O1514" s="16">
        <v>0</v>
      </c>
      <c r="P1514" s="16">
        <v>0</v>
      </c>
    </row>
    <row r="1515" spans="3:16" s="41" customFormat="1" ht="15" customHeight="1">
      <c r="C1515" s="84"/>
      <c r="D1515" s="86"/>
      <c r="E1515" s="92"/>
      <c r="F1515" s="90"/>
      <c r="G1515" s="90"/>
      <c r="H1515" s="73" t="s">
        <v>249</v>
      </c>
      <c r="I1515" s="16">
        <v>0</v>
      </c>
      <c r="J1515" s="16">
        <v>0</v>
      </c>
      <c r="K1515" s="16">
        <v>0</v>
      </c>
      <c r="L1515" s="16">
        <v>0</v>
      </c>
      <c r="M1515" s="16">
        <v>0</v>
      </c>
      <c r="N1515" s="16">
        <v>0</v>
      </c>
      <c r="O1515" s="16">
        <v>0</v>
      </c>
      <c r="P1515" s="16">
        <v>0</v>
      </c>
    </row>
    <row r="1516" spans="3:16" s="41" customFormat="1" ht="15" customHeight="1">
      <c r="C1516" s="84"/>
      <c r="D1516" s="86"/>
      <c r="E1516" s="92"/>
      <c r="F1516" s="90"/>
      <c r="G1516" s="90"/>
      <c r="H1516" s="73" t="s">
        <v>23</v>
      </c>
      <c r="I1516" s="16">
        <v>0</v>
      </c>
      <c r="J1516" s="16">
        <v>0</v>
      </c>
      <c r="K1516" s="16">
        <v>0</v>
      </c>
      <c r="L1516" s="16">
        <v>0</v>
      </c>
      <c r="M1516" s="16">
        <v>0</v>
      </c>
      <c r="N1516" s="16">
        <v>0</v>
      </c>
      <c r="O1516" s="16">
        <v>0</v>
      </c>
      <c r="P1516" s="16">
        <v>0</v>
      </c>
    </row>
    <row r="1517" spans="3:16" s="41" customFormat="1" ht="15" customHeight="1">
      <c r="C1517" s="84"/>
      <c r="D1517" s="86"/>
      <c r="E1517" s="92"/>
      <c r="F1517" s="90"/>
      <c r="G1517" s="90"/>
      <c r="H1517" s="73" t="s">
        <v>250</v>
      </c>
      <c r="I1517" s="16">
        <v>0</v>
      </c>
      <c r="J1517" s="16" t="s">
        <v>247</v>
      </c>
      <c r="K1517" s="16" t="s">
        <v>247</v>
      </c>
      <c r="L1517" s="16" t="s">
        <v>247</v>
      </c>
      <c r="M1517" s="16">
        <v>0</v>
      </c>
      <c r="N1517" s="16">
        <v>0</v>
      </c>
      <c r="O1517" s="16" t="s">
        <v>247</v>
      </c>
      <c r="P1517" s="16" t="s">
        <v>247</v>
      </c>
    </row>
    <row r="1518" spans="3:16" s="41" customFormat="1" ht="18" customHeight="1">
      <c r="C1518" s="85"/>
      <c r="D1518" s="86"/>
      <c r="E1518" s="92"/>
      <c r="F1518" s="91"/>
      <c r="G1518" s="91"/>
      <c r="H1518" s="73" t="s">
        <v>252</v>
      </c>
      <c r="I1518" s="16">
        <v>0</v>
      </c>
      <c r="J1518" s="16" t="s">
        <v>247</v>
      </c>
      <c r="K1518" s="16" t="s">
        <v>247</v>
      </c>
      <c r="L1518" s="16" t="s">
        <v>247</v>
      </c>
      <c r="M1518" s="16">
        <v>0</v>
      </c>
      <c r="N1518" s="16">
        <v>0</v>
      </c>
      <c r="O1518" s="16" t="s">
        <v>247</v>
      </c>
      <c r="P1518" s="16" t="s">
        <v>247</v>
      </c>
    </row>
    <row r="1519" spans="3:16" s="41" customFormat="1" ht="15" customHeight="1">
      <c r="C1519" s="83" t="s">
        <v>474</v>
      </c>
      <c r="D1519" s="86" t="s">
        <v>722</v>
      </c>
      <c r="E1519" s="92" t="s">
        <v>705</v>
      </c>
      <c r="F1519" s="87">
        <v>2018</v>
      </c>
      <c r="G1519" s="87">
        <v>2018</v>
      </c>
      <c r="H1519" s="73" t="s">
        <v>112</v>
      </c>
      <c r="I1519" s="31">
        <f>I1520+I1522+I1524+I1525</f>
        <v>0</v>
      </c>
      <c r="J1519" s="31">
        <f>J1520+J1522</f>
        <v>2500</v>
      </c>
      <c r="K1519" s="31">
        <f>K1520+K1522</f>
        <v>2500</v>
      </c>
      <c r="L1519" s="31">
        <f>L1520+L1522</f>
        <v>0</v>
      </c>
      <c r="M1519" s="31">
        <f t="shared" ref="M1519" si="425">M1520+M1522+M1524+M1525</f>
        <v>0</v>
      </c>
      <c r="N1519" s="16">
        <v>0</v>
      </c>
      <c r="O1519" s="16">
        <f>L1519/J1519*100</f>
        <v>0</v>
      </c>
      <c r="P1519" s="16">
        <v>0</v>
      </c>
    </row>
    <row r="1520" spans="3:16" s="41" customFormat="1" ht="15" customHeight="1">
      <c r="C1520" s="84"/>
      <c r="D1520" s="86"/>
      <c r="E1520" s="92"/>
      <c r="F1520" s="90"/>
      <c r="G1520" s="90"/>
      <c r="H1520" s="73" t="s">
        <v>113</v>
      </c>
      <c r="I1520" s="16"/>
      <c r="J1520" s="16">
        <v>2500</v>
      </c>
      <c r="K1520" s="16">
        <v>2500</v>
      </c>
      <c r="L1520" s="16">
        <v>0</v>
      </c>
      <c r="M1520" s="16">
        <v>0</v>
      </c>
      <c r="N1520" s="16">
        <v>0</v>
      </c>
      <c r="O1520" s="16">
        <f>L1520/J1520*100</f>
        <v>0</v>
      </c>
      <c r="P1520" s="16">
        <v>0</v>
      </c>
    </row>
    <row r="1521" spans="3:16" s="41" customFormat="1" ht="15" customHeight="1">
      <c r="C1521" s="84"/>
      <c r="D1521" s="86"/>
      <c r="E1521" s="92"/>
      <c r="F1521" s="90"/>
      <c r="G1521" s="90"/>
      <c r="H1521" s="73" t="s">
        <v>22</v>
      </c>
      <c r="I1521" s="16">
        <v>0</v>
      </c>
      <c r="J1521" s="16">
        <v>0</v>
      </c>
      <c r="K1521" s="16">
        <v>0</v>
      </c>
      <c r="L1521" s="16">
        <v>0</v>
      </c>
      <c r="M1521" s="16">
        <v>0</v>
      </c>
      <c r="N1521" s="16">
        <v>0</v>
      </c>
      <c r="O1521" s="16">
        <v>0</v>
      </c>
      <c r="P1521" s="16">
        <v>0</v>
      </c>
    </row>
    <row r="1522" spans="3:16" s="41" customFormat="1" ht="15" customHeight="1">
      <c r="C1522" s="84"/>
      <c r="D1522" s="86"/>
      <c r="E1522" s="92"/>
      <c r="F1522" s="90"/>
      <c r="G1522" s="90"/>
      <c r="H1522" s="73" t="s">
        <v>249</v>
      </c>
      <c r="I1522" s="16">
        <v>0</v>
      </c>
      <c r="J1522" s="16">
        <v>0</v>
      </c>
      <c r="K1522" s="16">
        <v>0</v>
      </c>
      <c r="L1522" s="16">
        <v>0</v>
      </c>
      <c r="M1522" s="16">
        <v>0</v>
      </c>
      <c r="N1522" s="16">
        <v>0</v>
      </c>
      <c r="O1522" s="16">
        <v>0</v>
      </c>
      <c r="P1522" s="16">
        <v>0</v>
      </c>
    </row>
    <row r="1523" spans="3:16" s="41" customFormat="1" ht="15" customHeight="1">
      <c r="C1523" s="84"/>
      <c r="D1523" s="86"/>
      <c r="E1523" s="92"/>
      <c r="F1523" s="90"/>
      <c r="G1523" s="90"/>
      <c r="H1523" s="73" t="s">
        <v>23</v>
      </c>
      <c r="I1523" s="16">
        <v>0</v>
      </c>
      <c r="J1523" s="16">
        <v>0</v>
      </c>
      <c r="K1523" s="16">
        <v>0</v>
      </c>
      <c r="L1523" s="16">
        <v>0</v>
      </c>
      <c r="M1523" s="16">
        <v>0</v>
      </c>
      <c r="N1523" s="16">
        <v>0</v>
      </c>
      <c r="O1523" s="16">
        <v>0</v>
      </c>
      <c r="P1523" s="16">
        <v>0</v>
      </c>
    </row>
    <row r="1524" spans="3:16" s="41" customFormat="1" ht="15" customHeight="1">
      <c r="C1524" s="84"/>
      <c r="D1524" s="86"/>
      <c r="E1524" s="92"/>
      <c r="F1524" s="90"/>
      <c r="G1524" s="90"/>
      <c r="H1524" s="73" t="s">
        <v>250</v>
      </c>
      <c r="I1524" s="16">
        <v>0</v>
      </c>
      <c r="J1524" s="16" t="s">
        <v>247</v>
      </c>
      <c r="K1524" s="16" t="s">
        <v>247</v>
      </c>
      <c r="L1524" s="16" t="s">
        <v>247</v>
      </c>
      <c r="M1524" s="16">
        <v>0</v>
      </c>
      <c r="N1524" s="16">
        <v>0</v>
      </c>
      <c r="O1524" s="16" t="s">
        <v>247</v>
      </c>
      <c r="P1524" s="16" t="s">
        <v>247</v>
      </c>
    </row>
    <row r="1525" spans="3:16" s="41" customFormat="1" ht="18" customHeight="1">
      <c r="C1525" s="85"/>
      <c r="D1525" s="86"/>
      <c r="E1525" s="92"/>
      <c r="F1525" s="91"/>
      <c r="G1525" s="91"/>
      <c r="H1525" s="73" t="s">
        <v>252</v>
      </c>
      <c r="I1525" s="16">
        <v>0</v>
      </c>
      <c r="J1525" s="16" t="s">
        <v>247</v>
      </c>
      <c r="K1525" s="16" t="s">
        <v>247</v>
      </c>
      <c r="L1525" s="16" t="s">
        <v>247</v>
      </c>
      <c r="M1525" s="16">
        <v>0</v>
      </c>
      <c r="N1525" s="16">
        <v>0</v>
      </c>
      <c r="O1525" s="16" t="s">
        <v>247</v>
      </c>
      <c r="P1525" s="16" t="s">
        <v>247</v>
      </c>
    </row>
    <row r="1526" spans="3:16" s="41" customFormat="1" ht="15" customHeight="1">
      <c r="C1526" s="83" t="s">
        <v>474</v>
      </c>
      <c r="D1526" s="86" t="s">
        <v>751</v>
      </c>
      <c r="E1526" s="92" t="s">
        <v>720</v>
      </c>
      <c r="F1526" s="87">
        <v>2018</v>
      </c>
      <c r="G1526" s="87">
        <v>2018</v>
      </c>
      <c r="H1526" s="73" t="s">
        <v>112</v>
      </c>
      <c r="I1526" s="31">
        <f>I1527+I1529+I1531+I1532</f>
        <v>0</v>
      </c>
      <c r="J1526" s="31">
        <f>J1527+J1529</f>
        <v>250.7</v>
      </c>
      <c r="K1526" s="31">
        <f>K1527+K1529</f>
        <v>250.7</v>
      </c>
      <c r="L1526" s="31">
        <f>L1527+L1529</f>
        <v>0</v>
      </c>
      <c r="M1526" s="31">
        <f t="shared" ref="M1526" si="426">M1527+M1529+M1531+M1532</f>
        <v>0</v>
      </c>
      <c r="N1526" s="16">
        <v>0</v>
      </c>
      <c r="O1526" s="16">
        <f>L1526/J1526*100</f>
        <v>0</v>
      </c>
      <c r="P1526" s="16">
        <f>L1526/K1526*100</f>
        <v>0</v>
      </c>
    </row>
    <row r="1527" spans="3:16" s="41" customFormat="1" ht="21.75" customHeight="1">
      <c r="C1527" s="84"/>
      <c r="D1527" s="86"/>
      <c r="E1527" s="92"/>
      <c r="F1527" s="90"/>
      <c r="G1527" s="90"/>
      <c r="H1527" s="73" t="s">
        <v>113</v>
      </c>
      <c r="I1527" s="16"/>
      <c r="J1527" s="16">
        <v>250.7</v>
      </c>
      <c r="K1527" s="16">
        <v>250.7</v>
      </c>
      <c r="L1527" s="16">
        <v>0</v>
      </c>
      <c r="M1527" s="16">
        <v>0</v>
      </c>
      <c r="N1527" s="16">
        <v>0</v>
      </c>
      <c r="O1527" s="16">
        <f>L1527/J1527*100</f>
        <v>0</v>
      </c>
      <c r="P1527" s="16">
        <f>L1527/K1527*100</f>
        <v>0</v>
      </c>
    </row>
    <row r="1528" spans="3:16" s="41" customFormat="1" ht="21.75" customHeight="1">
      <c r="C1528" s="84"/>
      <c r="D1528" s="86"/>
      <c r="E1528" s="92"/>
      <c r="F1528" s="90"/>
      <c r="G1528" s="90"/>
      <c r="H1528" s="73" t="s">
        <v>22</v>
      </c>
      <c r="I1528" s="16">
        <v>0</v>
      </c>
      <c r="J1528" s="16">
        <v>0</v>
      </c>
      <c r="K1528" s="16">
        <v>0</v>
      </c>
      <c r="L1528" s="16">
        <v>0</v>
      </c>
      <c r="M1528" s="16">
        <v>0</v>
      </c>
      <c r="N1528" s="16">
        <v>0</v>
      </c>
      <c r="O1528" s="16">
        <v>0</v>
      </c>
      <c r="P1528" s="16">
        <v>0</v>
      </c>
    </row>
    <row r="1529" spans="3:16" s="41" customFormat="1" ht="26.25" customHeight="1">
      <c r="C1529" s="84"/>
      <c r="D1529" s="86"/>
      <c r="E1529" s="92"/>
      <c r="F1529" s="90"/>
      <c r="G1529" s="90"/>
      <c r="H1529" s="73" t="s">
        <v>249</v>
      </c>
      <c r="I1529" s="16">
        <v>0</v>
      </c>
      <c r="J1529" s="16">
        <v>0</v>
      </c>
      <c r="K1529" s="16">
        <v>0</v>
      </c>
      <c r="L1529" s="16">
        <v>0</v>
      </c>
      <c r="M1529" s="16">
        <v>0</v>
      </c>
      <c r="N1529" s="16">
        <v>0</v>
      </c>
      <c r="O1529" s="16">
        <v>0</v>
      </c>
      <c r="P1529" s="16">
        <v>0</v>
      </c>
    </row>
    <row r="1530" spans="3:16" s="41" customFormat="1" ht="23.25" customHeight="1">
      <c r="C1530" s="84"/>
      <c r="D1530" s="86"/>
      <c r="E1530" s="92"/>
      <c r="F1530" s="90"/>
      <c r="G1530" s="90"/>
      <c r="H1530" s="73" t="s">
        <v>23</v>
      </c>
      <c r="I1530" s="16">
        <v>0</v>
      </c>
      <c r="J1530" s="16">
        <v>0</v>
      </c>
      <c r="K1530" s="16">
        <v>0</v>
      </c>
      <c r="L1530" s="16">
        <v>0</v>
      </c>
      <c r="M1530" s="16">
        <v>0</v>
      </c>
      <c r="N1530" s="16">
        <v>0</v>
      </c>
      <c r="O1530" s="16">
        <v>0</v>
      </c>
      <c r="P1530" s="16">
        <v>0</v>
      </c>
    </row>
    <row r="1531" spans="3:16" s="41" customFormat="1" ht="15" customHeight="1">
      <c r="C1531" s="84"/>
      <c r="D1531" s="86"/>
      <c r="E1531" s="92"/>
      <c r="F1531" s="90"/>
      <c r="G1531" s="90"/>
      <c r="H1531" s="73" t="s">
        <v>250</v>
      </c>
      <c r="I1531" s="16">
        <v>0</v>
      </c>
      <c r="J1531" s="16" t="s">
        <v>247</v>
      </c>
      <c r="K1531" s="16" t="s">
        <v>247</v>
      </c>
      <c r="L1531" s="16" t="s">
        <v>247</v>
      </c>
      <c r="M1531" s="16">
        <v>0</v>
      </c>
      <c r="N1531" s="16">
        <v>0</v>
      </c>
      <c r="O1531" s="16" t="s">
        <v>247</v>
      </c>
      <c r="P1531" s="16" t="s">
        <v>247</v>
      </c>
    </row>
    <row r="1532" spans="3:16" s="41" customFormat="1" ht="18" customHeight="1">
      <c r="C1532" s="85"/>
      <c r="D1532" s="86"/>
      <c r="E1532" s="92"/>
      <c r="F1532" s="91"/>
      <c r="G1532" s="91"/>
      <c r="H1532" s="73" t="s">
        <v>252</v>
      </c>
      <c r="I1532" s="16">
        <v>0</v>
      </c>
      <c r="J1532" s="16" t="s">
        <v>247</v>
      </c>
      <c r="K1532" s="16" t="s">
        <v>247</v>
      </c>
      <c r="L1532" s="16" t="s">
        <v>247</v>
      </c>
      <c r="M1532" s="16">
        <v>0</v>
      </c>
      <c r="N1532" s="16">
        <v>0</v>
      </c>
      <c r="O1532" s="16" t="s">
        <v>247</v>
      </c>
      <c r="P1532" s="16" t="s">
        <v>247</v>
      </c>
    </row>
    <row r="1533" spans="3:16" s="41" customFormat="1" ht="15" customHeight="1">
      <c r="C1533" s="83" t="s">
        <v>231</v>
      </c>
      <c r="D1533" s="86" t="s">
        <v>132</v>
      </c>
      <c r="E1533" s="92" t="s">
        <v>8</v>
      </c>
      <c r="F1533" s="87">
        <v>2018</v>
      </c>
      <c r="G1533" s="87">
        <v>2020</v>
      </c>
      <c r="H1533" s="73" t="s">
        <v>112</v>
      </c>
      <c r="I1533" s="31">
        <f>I1534+I1536+I1538+I1539</f>
        <v>5000</v>
      </c>
      <c r="J1533" s="31">
        <f>J1534+J1536</f>
        <v>3011.5</v>
      </c>
      <c r="K1533" s="31">
        <f>K1534+K1536</f>
        <v>3011.5</v>
      </c>
      <c r="L1533" s="31">
        <f>L1534+L1536</f>
        <v>914.4</v>
      </c>
      <c r="M1533" s="31">
        <f t="shared" ref="M1533" si="427">M1534+M1536+M1538+M1539</f>
        <v>914.4</v>
      </c>
      <c r="N1533" s="16">
        <f>M1533/I1533*100</f>
        <v>18.288</v>
      </c>
      <c r="O1533" s="16">
        <f>L1533/J1533*100</f>
        <v>30.363606176324094</v>
      </c>
      <c r="P1533" s="16">
        <f>L1533/K1533*100</f>
        <v>30.363606176324094</v>
      </c>
    </row>
    <row r="1534" spans="3:16" s="41" customFormat="1" ht="15" customHeight="1">
      <c r="C1534" s="84"/>
      <c r="D1534" s="86"/>
      <c r="E1534" s="92"/>
      <c r="F1534" s="90"/>
      <c r="G1534" s="90"/>
      <c r="H1534" s="73" t="s">
        <v>113</v>
      </c>
      <c r="I1534" s="16">
        <f>I1541+I1548+I1555+I1562</f>
        <v>5000</v>
      </c>
      <c r="J1534" s="16">
        <f t="shared" ref="J1534:M1534" si="428">J1541+J1548+J1555+J1562</f>
        <v>3011.5</v>
      </c>
      <c r="K1534" s="16">
        <f t="shared" si="428"/>
        <v>3011.5</v>
      </c>
      <c r="L1534" s="16">
        <f t="shared" si="428"/>
        <v>914.4</v>
      </c>
      <c r="M1534" s="16">
        <f t="shared" si="428"/>
        <v>914.4</v>
      </c>
      <c r="N1534" s="16">
        <f>L1534/I1534*100</f>
        <v>18.288</v>
      </c>
      <c r="O1534" s="16">
        <f>L1534/J1534*100</f>
        <v>30.363606176324094</v>
      </c>
      <c r="P1534" s="16">
        <f>L1534/K1534*100</f>
        <v>30.363606176324094</v>
      </c>
    </row>
    <row r="1535" spans="3:16" s="41" customFormat="1" ht="15" customHeight="1">
      <c r="C1535" s="84"/>
      <c r="D1535" s="86"/>
      <c r="E1535" s="92"/>
      <c r="F1535" s="90"/>
      <c r="G1535" s="90"/>
      <c r="H1535" s="73" t="s">
        <v>22</v>
      </c>
      <c r="I1535" s="16">
        <f t="shared" ref="I1535:M1537" si="429">I1542+I1549+I1556</f>
        <v>0</v>
      </c>
      <c r="J1535" s="16">
        <f t="shared" si="429"/>
        <v>0</v>
      </c>
      <c r="K1535" s="16">
        <f t="shared" si="429"/>
        <v>0</v>
      </c>
      <c r="L1535" s="16">
        <f t="shared" si="429"/>
        <v>0</v>
      </c>
      <c r="M1535" s="16">
        <f t="shared" si="429"/>
        <v>0</v>
      </c>
      <c r="N1535" s="16">
        <v>0</v>
      </c>
      <c r="O1535" s="16">
        <v>0</v>
      </c>
      <c r="P1535" s="16">
        <v>0</v>
      </c>
    </row>
    <row r="1536" spans="3:16" s="41" customFormat="1" ht="15" customHeight="1">
      <c r="C1536" s="84"/>
      <c r="D1536" s="86"/>
      <c r="E1536" s="92"/>
      <c r="F1536" s="90"/>
      <c r="G1536" s="90"/>
      <c r="H1536" s="73" t="s">
        <v>249</v>
      </c>
      <c r="I1536" s="16">
        <f t="shared" si="429"/>
        <v>0</v>
      </c>
      <c r="J1536" s="16">
        <f t="shared" si="429"/>
        <v>0</v>
      </c>
      <c r="K1536" s="16">
        <f t="shared" si="429"/>
        <v>0</v>
      </c>
      <c r="L1536" s="16">
        <f t="shared" si="429"/>
        <v>0</v>
      </c>
      <c r="M1536" s="16">
        <f t="shared" si="429"/>
        <v>0</v>
      </c>
      <c r="N1536" s="16">
        <v>0</v>
      </c>
      <c r="O1536" s="16">
        <v>0</v>
      </c>
      <c r="P1536" s="16">
        <v>0</v>
      </c>
    </row>
    <row r="1537" spans="3:16" s="41" customFormat="1" ht="15" customHeight="1">
      <c r="C1537" s="84"/>
      <c r="D1537" s="86"/>
      <c r="E1537" s="92"/>
      <c r="F1537" s="90"/>
      <c r="G1537" s="90"/>
      <c r="H1537" s="73" t="s">
        <v>23</v>
      </c>
      <c r="I1537" s="16">
        <f t="shared" si="429"/>
        <v>0</v>
      </c>
      <c r="J1537" s="16">
        <f t="shared" si="429"/>
        <v>0</v>
      </c>
      <c r="K1537" s="16">
        <f t="shared" si="429"/>
        <v>0</v>
      </c>
      <c r="L1537" s="16">
        <f t="shared" si="429"/>
        <v>0</v>
      </c>
      <c r="M1537" s="16">
        <f t="shared" si="429"/>
        <v>0</v>
      </c>
      <c r="N1537" s="16">
        <v>0</v>
      </c>
      <c r="O1537" s="16">
        <v>0</v>
      </c>
      <c r="P1537" s="16">
        <v>0</v>
      </c>
    </row>
    <row r="1538" spans="3:16" s="41" customFormat="1" ht="15" customHeight="1">
      <c r="C1538" s="84"/>
      <c r="D1538" s="86"/>
      <c r="E1538" s="92"/>
      <c r="F1538" s="90"/>
      <c r="G1538" s="90"/>
      <c r="H1538" s="73" t="s">
        <v>250</v>
      </c>
      <c r="I1538" s="16">
        <v>0</v>
      </c>
      <c r="J1538" s="16" t="s">
        <v>247</v>
      </c>
      <c r="K1538" s="16" t="s">
        <v>247</v>
      </c>
      <c r="L1538" s="16" t="s">
        <v>247</v>
      </c>
      <c r="M1538" s="16">
        <v>0</v>
      </c>
      <c r="N1538" s="16">
        <v>0</v>
      </c>
      <c r="O1538" s="16" t="s">
        <v>247</v>
      </c>
      <c r="P1538" s="16" t="s">
        <v>247</v>
      </c>
    </row>
    <row r="1539" spans="3:16" s="41" customFormat="1" ht="15" customHeight="1">
      <c r="C1539" s="85"/>
      <c r="D1539" s="86"/>
      <c r="E1539" s="92"/>
      <c r="F1539" s="91"/>
      <c r="G1539" s="91"/>
      <c r="H1539" s="73" t="s">
        <v>252</v>
      </c>
      <c r="I1539" s="16">
        <v>0</v>
      </c>
      <c r="J1539" s="16" t="s">
        <v>247</v>
      </c>
      <c r="K1539" s="16" t="s">
        <v>247</v>
      </c>
      <c r="L1539" s="16" t="s">
        <v>247</v>
      </c>
      <c r="M1539" s="16">
        <v>0</v>
      </c>
      <c r="N1539" s="16">
        <v>0</v>
      </c>
      <c r="O1539" s="16" t="s">
        <v>247</v>
      </c>
      <c r="P1539" s="16" t="s">
        <v>247</v>
      </c>
    </row>
    <row r="1540" spans="3:16" s="41" customFormat="1" ht="15" customHeight="1">
      <c r="C1540" s="83" t="s">
        <v>475</v>
      </c>
      <c r="D1540" s="86" t="s">
        <v>624</v>
      </c>
      <c r="E1540" s="87" t="s">
        <v>430</v>
      </c>
      <c r="F1540" s="87">
        <v>2018</v>
      </c>
      <c r="G1540" s="87">
        <v>2018</v>
      </c>
      <c r="H1540" s="73" t="s">
        <v>112</v>
      </c>
      <c r="I1540" s="31">
        <f>I1541+I1543+I1545+I1546</f>
        <v>2300</v>
      </c>
      <c r="J1540" s="31">
        <f>J1541+J1543</f>
        <v>2090.5</v>
      </c>
      <c r="K1540" s="31">
        <f>K1541+K1543</f>
        <v>2090.5</v>
      </c>
      <c r="L1540" s="31">
        <f>L1541+L1543</f>
        <v>705</v>
      </c>
      <c r="M1540" s="31">
        <f t="shared" ref="M1540" si="430">M1541+M1543+M1545+M1546</f>
        <v>705</v>
      </c>
      <c r="N1540" s="16">
        <f>M1540/I1540*100</f>
        <v>30.65217391304348</v>
      </c>
      <c r="O1540" s="16">
        <f>L1540/J1540*100</f>
        <v>33.723989476201865</v>
      </c>
      <c r="P1540" s="16">
        <f>L1540/K1540*100</f>
        <v>33.723989476201865</v>
      </c>
    </row>
    <row r="1541" spans="3:16" s="41" customFormat="1" ht="15" customHeight="1">
      <c r="C1541" s="84"/>
      <c r="D1541" s="86"/>
      <c r="E1541" s="88"/>
      <c r="F1541" s="90"/>
      <c r="G1541" s="90"/>
      <c r="H1541" s="73" t="s">
        <v>113</v>
      </c>
      <c r="I1541" s="16">
        <v>2300</v>
      </c>
      <c r="J1541" s="16">
        <v>2090.5</v>
      </c>
      <c r="K1541" s="16">
        <v>2090.5</v>
      </c>
      <c r="L1541" s="16">
        <v>705</v>
      </c>
      <c r="M1541" s="16">
        <v>705</v>
      </c>
      <c r="N1541" s="16">
        <f>L1541/I1541*100</f>
        <v>30.65217391304348</v>
      </c>
      <c r="O1541" s="16">
        <f>L1541/J1541*100</f>
        <v>33.723989476201865</v>
      </c>
      <c r="P1541" s="16">
        <f>L1541/K1541*100</f>
        <v>33.723989476201865</v>
      </c>
    </row>
    <row r="1542" spans="3:16" s="41" customFormat="1" ht="15" customHeight="1">
      <c r="C1542" s="84"/>
      <c r="D1542" s="86"/>
      <c r="E1542" s="88"/>
      <c r="F1542" s="90"/>
      <c r="G1542" s="90"/>
      <c r="H1542" s="73" t="s">
        <v>22</v>
      </c>
      <c r="I1542" s="16">
        <v>0</v>
      </c>
      <c r="J1542" s="16">
        <v>0</v>
      </c>
      <c r="K1542" s="16">
        <v>0</v>
      </c>
      <c r="L1542" s="16">
        <v>0</v>
      </c>
      <c r="M1542" s="16">
        <v>0</v>
      </c>
      <c r="N1542" s="16">
        <v>0</v>
      </c>
      <c r="O1542" s="16">
        <v>0</v>
      </c>
      <c r="P1542" s="16">
        <v>0</v>
      </c>
    </row>
    <row r="1543" spans="3:16" s="41" customFormat="1" ht="15" customHeight="1">
      <c r="C1543" s="84"/>
      <c r="D1543" s="86"/>
      <c r="E1543" s="88"/>
      <c r="F1543" s="90"/>
      <c r="G1543" s="90"/>
      <c r="H1543" s="73" t="s">
        <v>249</v>
      </c>
      <c r="I1543" s="16">
        <v>0</v>
      </c>
      <c r="J1543" s="16">
        <v>0</v>
      </c>
      <c r="K1543" s="16">
        <v>0</v>
      </c>
      <c r="L1543" s="16">
        <v>0</v>
      </c>
      <c r="M1543" s="16">
        <v>0</v>
      </c>
      <c r="N1543" s="16">
        <v>0</v>
      </c>
      <c r="O1543" s="16">
        <v>0</v>
      </c>
      <c r="P1543" s="16">
        <v>0</v>
      </c>
    </row>
    <row r="1544" spans="3:16" s="41" customFormat="1" ht="17.25" customHeight="1">
      <c r="C1544" s="84"/>
      <c r="D1544" s="86"/>
      <c r="E1544" s="88"/>
      <c r="F1544" s="90"/>
      <c r="G1544" s="90"/>
      <c r="H1544" s="73" t="s">
        <v>23</v>
      </c>
      <c r="I1544" s="16">
        <v>0</v>
      </c>
      <c r="J1544" s="16">
        <v>0</v>
      </c>
      <c r="K1544" s="16">
        <v>0</v>
      </c>
      <c r="L1544" s="16">
        <v>0</v>
      </c>
      <c r="M1544" s="16">
        <v>0</v>
      </c>
      <c r="N1544" s="16">
        <v>0</v>
      </c>
      <c r="O1544" s="16">
        <v>0</v>
      </c>
      <c r="P1544" s="16">
        <v>0</v>
      </c>
    </row>
    <row r="1545" spans="3:16" s="41" customFormat="1" ht="21" customHeight="1">
      <c r="C1545" s="84"/>
      <c r="D1545" s="86"/>
      <c r="E1545" s="88"/>
      <c r="F1545" s="90"/>
      <c r="G1545" s="90"/>
      <c r="H1545" s="73" t="s">
        <v>250</v>
      </c>
      <c r="I1545" s="16">
        <v>0</v>
      </c>
      <c r="J1545" s="16" t="s">
        <v>247</v>
      </c>
      <c r="K1545" s="16" t="s">
        <v>247</v>
      </c>
      <c r="L1545" s="16" t="s">
        <v>247</v>
      </c>
      <c r="M1545" s="16">
        <v>0</v>
      </c>
      <c r="N1545" s="16">
        <v>0</v>
      </c>
      <c r="O1545" s="16" t="s">
        <v>247</v>
      </c>
      <c r="P1545" s="16" t="s">
        <v>247</v>
      </c>
    </row>
    <row r="1546" spans="3:16" s="41" customFormat="1" ht="21" customHeight="1">
      <c r="C1546" s="85"/>
      <c r="D1546" s="86"/>
      <c r="E1546" s="89"/>
      <c r="F1546" s="91"/>
      <c r="G1546" s="91"/>
      <c r="H1546" s="73" t="s">
        <v>252</v>
      </c>
      <c r="I1546" s="16">
        <v>0</v>
      </c>
      <c r="J1546" s="16" t="s">
        <v>247</v>
      </c>
      <c r="K1546" s="16" t="s">
        <v>247</v>
      </c>
      <c r="L1546" s="16" t="s">
        <v>247</v>
      </c>
      <c r="M1546" s="16">
        <v>0</v>
      </c>
      <c r="N1546" s="16">
        <v>0</v>
      </c>
      <c r="O1546" s="16" t="s">
        <v>247</v>
      </c>
      <c r="P1546" s="16" t="s">
        <v>247</v>
      </c>
    </row>
    <row r="1547" spans="3:16" s="41" customFormat="1" ht="15" customHeight="1">
      <c r="C1547" s="83" t="s">
        <v>476</v>
      </c>
      <c r="D1547" s="86" t="s">
        <v>625</v>
      </c>
      <c r="E1547" s="87" t="s">
        <v>477</v>
      </c>
      <c r="F1547" s="87">
        <v>2018</v>
      </c>
      <c r="G1547" s="87">
        <v>2020</v>
      </c>
      <c r="H1547" s="73" t="s">
        <v>112</v>
      </c>
      <c r="I1547" s="31">
        <f>I1548+I1550+I1552+I1553</f>
        <v>712</v>
      </c>
      <c r="J1547" s="31">
        <f>J1548+J1550</f>
        <v>711.6</v>
      </c>
      <c r="K1547" s="31">
        <f>K1548+K1550</f>
        <v>711.6</v>
      </c>
      <c r="L1547" s="31">
        <f>L1548+L1550</f>
        <v>0</v>
      </c>
      <c r="M1547" s="31">
        <f t="shared" ref="M1547" si="431">M1548+M1550+M1552+M1553</f>
        <v>0</v>
      </c>
      <c r="N1547" s="16">
        <f>M1547/I1547*100</f>
        <v>0</v>
      </c>
      <c r="O1547" s="16">
        <f>L1547/J1547*100</f>
        <v>0</v>
      </c>
      <c r="P1547" s="16">
        <v>0</v>
      </c>
    </row>
    <row r="1548" spans="3:16" s="41" customFormat="1" ht="15" customHeight="1">
      <c r="C1548" s="84"/>
      <c r="D1548" s="86"/>
      <c r="E1548" s="90"/>
      <c r="F1548" s="90"/>
      <c r="G1548" s="90"/>
      <c r="H1548" s="73" t="s">
        <v>113</v>
      </c>
      <c r="I1548" s="16">
        <v>712</v>
      </c>
      <c r="J1548" s="16">
        <v>711.6</v>
      </c>
      <c r="K1548" s="16">
        <v>711.6</v>
      </c>
      <c r="L1548" s="16">
        <v>0</v>
      </c>
      <c r="M1548" s="16">
        <v>0</v>
      </c>
      <c r="N1548" s="16">
        <f>L1548/I1548*100</f>
        <v>0</v>
      </c>
      <c r="O1548" s="16">
        <v>0</v>
      </c>
      <c r="P1548" s="16">
        <v>0</v>
      </c>
    </row>
    <row r="1549" spans="3:16" s="41" customFormat="1" ht="15" customHeight="1">
      <c r="C1549" s="84"/>
      <c r="D1549" s="86"/>
      <c r="E1549" s="90"/>
      <c r="F1549" s="90"/>
      <c r="G1549" s="90"/>
      <c r="H1549" s="73" t="s">
        <v>22</v>
      </c>
      <c r="I1549" s="16">
        <v>0</v>
      </c>
      <c r="J1549" s="16">
        <v>0</v>
      </c>
      <c r="K1549" s="16">
        <v>0</v>
      </c>
      <c r="L1549" s="16">
        <v>0</v>
      </c>
      <c r="M1549" s="16">
        <v>0</v>
      </c>
      <c r="N1549" s="16">
        <v>0</v>
      </c>
      <c r="O1549" s="16">
        <v>0</v>
      </c>
      <c r="P1549" s="16">
        <v>0</v>
      </c>
    </row>
    <row r="1550" spans="3:16" s="41" customFormat="1" ht="15" customHeight="1">
      <c r="C1550" s="84"/>
      <c r="D1550" s="86"/>
      <c r="E1550" s="90"/>
      <c r="F1550" s="90"/>
      <c r="G1550" s="90"/>
      <c r="H1550" s="73" t="s">
        <v>249</v>
      </c>
      <c r="I1550" s="16">
        <v>0</v>
      </c>
      <c r="J1550" s="16">
        <v>0</v>
      </c>
      <c r="K1550" s="16">
        <v>0</v>
      </c>
      <c r="L1550" s="16">
        <v>0</v>
      </c>
      <c r="M1550" s="16">
        <v>0</v>
      </c>
      <c r="N1550" s="16">
        <v>0</v>
      </c>
      <c r="O1550" s="16">
        <v>0</v>
      </c>
      <c r="P1550" s="16">
        <v>0</v>
      </c>
    </row>
    <row r="1551" spans="3:16" s="41" customFormat="1" ht="15" customHeight="1">
      <c r="C1551" s="84"/>
      <c r="D1551" s="86"/>
      <c r="E1551" s="90"/>
      <c r="F1551" s="90"/>
      <c r="G1551" s="90"/>
      <c r="H1551" s="73" t="s">
        <v>23</v>
      </c>
      <c r="I1551" s="16">
        <v>0</v>
      </c>
      <c r="J1551" s="16">
        <v>0</v>
      </c>
      <c r="K1551" s="16">
        <v>0</v>
      </c>
      <c r="L1551" s="16">
        <v>0</v>
      </c>
      <c r="M1551" s="16">
        <v>0</v>
      </c>
      <c r="N1551" s="16">
        <v>0</v>
      </c>
      <c r="O1551" s="16">
        <v>0</v>
      </c>
      <c r="P1551" s="16">
        <v>0</v>
      </c>
    </row>
    <row r="1552" spans="3:16" s="41" customFormat="1" ht="15" customHeight="1">
      <c r="C1552" s="84"/>
      <c r="D1552" s="86"/>
      <c r="E1552" s="90"/>
      <c r="F1552" s="90"/>
      <c r="G1552" s="90"/>
      <c r="H1552" s="73" t="s">
        <v>250</v>
      </c>
      <c r="I1552" s="16">
        <v>0</v>
      </c>
      <c r="J1552" s="16" t="s">
        <v>247</v>
      </c>
      <c r="K1552" s="16" t="s">
        <v>247</v>
      </c>
      <c r="L1552" s="16" t="s">
        <v>247</v>
      </c>
      <c r="M1552" s="16">
        <v>0</v>
      </c>
      <c r="N1552" s="16">
        <v>0</v>
      </c>
      <c r="O1552" s="16" t="s">
        <v>247</v>
      </c>
      <c r="P1552" s="16" t="s">
        <v>247</v>
      </c>
    </row>
    <row r="1553" spans="3:16" s="41" customFormat="1" ht="15" customHeight="1">
      <c r="C1553" s="85"/>
      <c r="D1553" s="86"/>
      <c r="E1553" s="91"/>
      <c r="F1553" s="91"/>
      <c r="G1553" s="91"/>
      <c r="H1553" s="73" t="s">
        <v>252</v>
      </c>
      <c r="I1553" s="16">
        <v>0</v>
      </c>
      <c r="J1553" s="16" t="s">
        <v>247</v>
      </c>
      <c r="K1553" s="16" t="s">
        <v>247</v>
      </c>
      <c r="L1553" s="16" t="s">
        <v>247</v>
      </c>
      <c r="M1553" s="16">
        <v>0</v>
      </c>
      <c r="N1553" s="16">
        <v>0</v>
      </c>
      <c r="O1553" s="16" t="s">
        <v>247</v>
      </c>
      <c r="P1553" s="16" t="s">
        <v>247</v>
      </c>
    </row>
    <row r="1554" spans="3:16" s="41" customFormat="1" ht="15" customHeight="1">
      <c r="C1554" s="83" t="s">
        <v>478</v>
      </c>
      <c r="D1554" s="86" t="s">
        <v>626</v>
      </c>
      <c r="E1554" s="87" t="s">
        <v>161</v>
      </c>
      <c r="F1554" s="87">
        <v>2018</v>
      </c>
      <c r="G1554" s="87">
        <v>2020</v>
      </c>
      <c r="H1554" s="73" t="s">
        <v>112</v>
      </c>
      <c r="I1554" s="31">
        <f>I1555+I1557+I1559+I1560</f>
        <v>1988</v>
      </c>
      <c r="J1554" s="31">
        <f>J1555+J1557</f>
        <v>0</v>
      </c>
      <c r="K1554" s="31">
        <f>K1555+K1557</f>
        <v>0</v>
      </c>
      <c r="L1554" s="31">
        <f>L1555+L1557</f>
        <v>0</v>
      </c>
      <c r="M1554" s="31">
        <f t="shared" ref="M1554" si="432">M1555+M1557+M1559+M1560</f>
        <v>0</v>
      </c>
      <c r="N1554" s="16">
        <f>M1554/I1554*100</f>
        <v>0</v>
      </c>
      <c r="O1554" s="16">
        <v>0</v>
      </c>
      <c r="P1554" s="16">
        <v>0</v>
      </c>
    </row>
    <row r="1555" spans="3:16" s="41" customFormat="1" ht="15" customHeight="1">
      <c r="C1555" s="84"/>
      <c r="D1555" s="86"/>
      <c r="E1555" s="88"/>
      <c r="F1555" s="90"/>
      <c r="G1555" s="90"/>
      <c r="H1555" s="73" t="s">
        <v>113</v>
      </c>
      <c r="I1555" s="16">
        <v>1988</v>
      </c>
      <c r="J1555" s="16">
        <v>0</v>
      </c>
      <c r="K1555" s="16">
        <v>0</v>
      </c>
      <c r="L1555" s="16">
        <v>0</v>
      </c>
      <c r="M1555" s="16">
        <v>0</v>
      </c>
      <c r="N1555" s="16">
        <f>L1555/I1555*100</f>
        <v>0</v>
      </c>
      <c r="O1555" s="16">
        <v>0</v>
      </c>
      <c r="P1555" s="16">
        <v>0</v>
      </c>
    </row>
    <row r="1556" spans="3:16" s="41" customFormat="1" ht="15" customHeight="1">
      <c r="C1556" s="84"/>
      <c r="D1556" s="86"/>
      <c r="E1556" s="88"/>
      <c r="F1556" s="90"/>
      <c r="G1556" s="90"/>
      <c r="H1556" s="73" t="s">
        <v>22</v>
      </c>
      <c r="I1556" s="16">
        <v>0</v>
      </c>
      <c r="J1556" s="16">
        <v>0</v>
      </c>
      <c r="K1556" s="16">
        <v>0</v>
      </c>
      <c r="L1556" s="16">
        <v>0</v>
      </c>
      <c r="M1556" s="16">
        <v>0</v>
      </c>
      <c r="N1556" s="16">
        <v>0</v>
      </c>
      <c r="O1556" s="16">
        <v>0</v>
      </c>
      <c r="P1556" s="16">
        <v>0</v>
      </c>
    </row>
    <row r="1557" spans="3:16" s="41" customFormat="1" ht="15" customHeight="1">
      <c r="C1557" s="84"/>
      <c r="D1557" s="86"/>
      <c r="E1557" s="88"/>
      <c r="F1557" s="90"/>
      <c r="G1557" s="90"/>
      <c r="H1557" s="73" t="s">
        <v>249</v>
      </c>
      <c r="I1557" s="16">
        <v>0</v>
      </c>
      <c r="J1557" s="16">
        <v>0</v>
      </c>
      <c r="K1557" s="16">
        <v>0</v>
      </c>
      <c r="L1557" s="16">
        <v>0</v>
      </c>
      <c r="M1557" s="16">
        <v>0</v>
      </c>
      <c r="N1557" s="16">
        <v>0</v>
      </c>
      <c r="O1557" s="16">
        <v>0</v>
      </c>
      <c r="P1557" s="16">
        <v>0</v>
      </c>
    </row>
    <row r="1558" spans="3:16" s="41" customFormat="1" ht="15" customHeight="1">
      <c r="C1558" s="84"/>
      <c r="D1558" s="86"/>
      <c r="E1558" s="88"/>
      <c r="F1558" s="90"/>
      <c r="G1558" s="90"/>
      <c r="H1558" s="73" t="s">
        <v>23</v>
      </c>
      <c r="I1558" s="16">
        <v>0</v>
      </c>
      <c r="J1558" s="16">
        <v>0</v>
      </c>
      <c r="K1558" s="16">
        <v>0</v>
      </c>
      <c r="L1558" s="16">
        <v>0</v>
      </c>
      <c r="M1558" s="16">
        <v>0</v>
      </c>
      <c r="N1558" s="16">
        <v>0</v>
      </c>
      <c r="O1558" s="16">
        <v>0</v>
      </c>
      <c r="P1558" s="16">
        <v>0</v>
      </c>
    </row>
    <row r="1559" spans="3:16" s="41" customFormat="1" ht="15" customHeight="1">
      <c r="C1559" s="84"/>
      <c r="D1559" s="86"/>
      <c r="E1559" s="88"/>
      <c r="F1559" s="90"/>
      <c r="G1559" s="90"/>
      <c r="H1559" s="73" t="s">
        <v>250</v>
      </c>
      <c r="I1559" s="16">
        <v>0</v>
      </c>
      <c r="J1559" s="16" t="s">
        <v>247</v>
      </c>
      <c r="K1559" s="16" t="s">
        <v>247</v>
      </c>
      <c r="L1559" s="16" t="s">
        <v>247</v>
      </c>
      <c r="M1559" s="16">
        <v>0</v>
      </c>
      <c r="N1559" s="16">
        <v>0</v>
      </c>
      <c r="O1559" s="16" t="s">
        <v>247</v>
      </c>
      <c r="P1559" s="16" t="s">
        <v>247</v>
      </c>
    </row>
    <row r="1560" spans="3:16" s="41" customFormat="1" ht="15" customHeight="1">
      <c r="C1560" s="85"/>
      <c r="D1560" s="86"/>
      <c r="E1560" s="89"/>
      <c r="F1560" s="91"/>
      <c r="G1560" s="91"/>
      <c r="H1560" s="73" t="s">
        <v>252</v>
      </c>
      <c r="I1560" s="16">
        <v>0</v>
      </c>
      <c r="J1560" s="16" t="s">
        <v>247</v>
      </c>
      <c r="K1560" s="16" t="s">
        <v>247</v>
      </c>
      <c r="L1560" s="16" t="s">
        <v>247</v>
      </c>
      <c r="M1560" s="16">
        <v>0</v>
      </c>
      <c r="N1560" s="16">
        <v>0</v>
      </c>
      <c r="O1560" s="16" t="s">
        <v>247</v>
      </c>
      <c r="P1560" s="16" t="s">
        <v>247</v>
      </c>
    </row>
    <row r="1561" spans="3:16" s="41" customFormat="1" ht="15" customHeight="1">
      <c r="C1561" s="83" t="s">
        <v>478</v>
      </c>
      <c r="D1561" s="86" t="s">
        <v>753</v>
      </c>
      <c r="E1561" s="87" t="s">
        <v>608</v>
      </c>
      <c r="F1561" s="87">
        <v>2018</v>
      </c>
      <c r="G1561" s="87">
        <v>2020</v>
      </c>
      <c r="H1561" s="73" t="s">
        <v>112</v>
      </c>
      <c r="I1561" s="31">
        <f>I1562+I1564+I1566+I1567</f>
        <v>0</v>
      </c>
      <c r="J1561" s="31">
        <f>J1562+J1564</f>
        <v>209.4</v>
      </c>
      <c r="K1561" s="31">
        <f>K1562+K1564</f>
        <v>209.4</v>
      </c>
      <c r="L1561" s="31">
        <f>L1562+L1564</f>
        <v>209.4</v>
      </c>
      <c r="M1561" s="31">
        <f t="shared" ref="M1561" si="433">M1562+M1564+M1566+M1567</f>
        <v>209.4</v>
      </c>
      <c r="N1561" s="16">
        <v>0</v>
      </c>
      <c r="O1561" s="16">
        <f t="shared" ref="O1561:O1562" si="434">L1561/J1561*100</f>
        <v>100</v>
      </c>
      <c r="P1561" s="16">
        <f>L1561/K1561*100</f>
        <v>100</v>
      </c>
    </row>
    <row r="1562" spans="3:16" s="41" customFormat="1" ht="15" customHeight="1">
      <c r="C1562" s="84"/>
      <c r="D1562" s="86"/>
      <c r="E1562" s="88"/>
      <c r="F1562" s="90"/>
      <c r="G1562" s="90"/>
      <c r="H1562" s="73" t="s">
        <v>113</v>
      </c>
      <c r="I1562" s="16">
        <v>0</v>
      </c>
      <c r="J1562" s="16">
        <v>209.4</v>
      </c>
      <c r="K1562" s="16">
        <v>209.4</v>
      </c>
      <c r="L1562" s="16">
        <v>209.4</v>
      </c>
      <c r="M1562" s="16">
        <v>209.4</v>
      </c>
      <c r="N1562" s="16">
        <v>0</v>
      </c>
      <c r="O1562" s="16">
        <f t="shared" si="434"/>
        <v>100</v>
      </c>
      <c r="P1562" s="16">
        <f>L1562/K1562*100</f>
        <v>100</v>
      </c>
    </row>
    <row r="1563" spans="3:16" s="41" customFormat="1" ht="15" customHeight="1">
      <c r="C1563" s="84"/>
      <c r="D1563" s="86"/>
      <c r="E1563" s="88"/>
      <c r="F1563" s="90"/>
      <c r="G1563" s="90"/>
      <c r="H1563" s="73" t="s">
        <v>22</v>
      </c>
      <c r="I1563" s="16">
        <v>0</v>
      </c>
      <c r="J1563" s="16">
        <v>0</v>
      </c>
      <c r="K1563" s="16">
        <v>0</v>
      </c>
      <c r="L1563" s="16">
        <v>0</v>
      </c>
      <c r="M1563" s="16">
        <v>0</v>
      </c>
      <c r="N1563" s="16">
        <v>0</v>
      </c>
      <c r="O1563" s="16">
        <v>0</v>
      </c>
      <c r="P1563" s="16">
        <v>0</v>
      </c>
    </row>
    <row r="1564" spans="3:16" s="41" customFormat="1" ht="15" customHeight="1">
      <c r="C1564" s="84"/>
      <c r="D1564" s="86"/>
      <c r="E1564" s="88"/>
      <c r="F1564" s="90"/>
      <c r="G1564" s="90"/>
      <c r="H1564" s="73" t="s">
        <v>249</v>
      </c>
      <c r="I1564" s="16">
        <v>0</v>
      </c>
      <c r="J1564" s="16">
        <v>0</v>
      </c>
      <c r="K1564" s="16">
        <v>0</v>
      </c>
      <c r="L1564" s="16">
        <v>0</v>
      </c>
      <c r="M1564" s="16">
        <v>0</v>
      </c>
      <c r="N1564" s="16">
        <v>0</v>
      </c>
      <c r="O1564" s="16">
        <v>0</v>
      </c>
      <c r="P1564" s="16">
        <v>0</v>
      </c>
    </row>
    <row r="1565" spans="3:16" s="41" customFormat="1" ht="15" customHeight="1">
      <c r="C1565" s="84"/>
      <c r="D1565" s="86"/>
      <c r="E1565" s="88"/>
      <c r="F1565" s="90"/>
      <c r="G1565" s="90"/>
      <c r="H1565" s="73" t="s">
        <v>23</v>
      </c>
      <c r="I1565" s="16">
        <v>0</v>
      </c>
      <c r="J1565" s="16">
        <v>0</v>
      </c>
      <c r="K1565" s="16">
        <v>0</v>
      </c>
      <c r="L1565" s="16">
        <v>0</v>
      </c>
      <c r="M1565" s="16">
        <v>0</v>
      </c>
      <c r="N1565" s="16">
        <v>0</v>
      </c>
      <c r="O1565" s="16">
        <v>0</v>
      </c>
      <c r="P1565" s="16">
        <v>0</v>
      </c>
    </row>
    <row r="1566" spans="3:16" s="41" customFormat="1" ht="15" customHeight="1">
      <c r="C1566" s="84"/>
      <c r="D1566" s="86"/>
      <c r="E1566" s="88"/>
      <c r="F1566" s="90"/>
      <c r="G1566" s="90"/>
      <c r="H1566" s="73" t="s">
        <v>250</v>
      </c>
      <c r="I1566" s="16">
        <v>0</v>
      </c>
      <c r="J1566" s="16" t="s">
        <v>247</v>
      </c>
      <c r="K1566" s="16" t="s">
        <v>247</v>
      </c>
      <c r="L1566" s="16" t="s">
        <v>247</v>
      </c>
      <c r="M1566" s="16">
        <v>0</v>
      </c>
      <c r="N1566" s="16">
        <v>0</v>
      </c>
      <c r="O1566" s="16" t="s">
        <v>247</v>
      </c>
      <c r="P1566" s="16" t="s">
        <v>247</v>
      </c>
    </row>
    <row r="1567" spans="3:16" s="41" customFormat="1" ht="15" customHeight="1">
      <c r="C1567" s="85"/>
      <c r="D1567" s="86"/>
      <c r="E1567" s="89"/>
      <c r="F1567" s="91"/>
      <c r="G1567" s="91"/>
      <c r="H1567" s="73" t="s">
        <v>252</v>
      </c>
      <c r="I1567" s="16">
        <v>0</v>
      </c>
      <c r="J1567" s="16" t="s">
        <v>247</v>
      </c>
      <c r="K1567" s="16" t="s">
        <v>247</v>
      </c>
      <c r="L1567" s="16" t="s">
        <v>247</v>
      </c>
      <c r="M1567" s="16">
        <v>0</v>
      </c>
      <c r="N1567" s="16">
        <v>0</v>
      </c>
      <c r="O1567" s="16" t="s">
        <v>247</v>
      </c>
      <c r="P1567" s="16" t="s">
        <v>247</v>
      </c>
    </row>
    <row r="1568" spans="3:16" s="41" customFormat="1" ht="15" customHeight="1">
      <c r="C1568" s="83" t="s">
        <v>479</v>
      </c>
      <c r="D1568" s="86" t="s">
        <v>723</v>
      </c>
      <c r="E1568" s="92" t="s">
        <v>180</v>
      </c>
      <c r="F1568" s="87">
        <v>2018</v>
      </c>
      <c r="G1568" s="87">
        <v>2020</v>
      </c>
      <c r="H1568" s="73" t="s">
        <v>112</v>
      </c>
      <c r="I1568" s="31">
        <f>I1569+I1571+I1573+I1574</f>
        <v>0</v>
      </c>
      <c r="J1568" s="31">
        <f>J1569+J1571</f>
        <v>2173.6999999999998</v>
      </c>
      <c r="K1568" s="31">
        <f>K1569+K1571</f>
        <v>2173.6999999999998</v>
      </c>
      <c r="L1568" s="31">
        <f>L1569+L1571</f>
        <v>2173.6999999999998</v>
      </c>
      <c r="M1568" s="31">
        <f t="shared" ref="M1568" si="435">M1569+M1571+M1573+M1574</f>
        <v>2173.6999999999998</v>
      </c>
      <c r="N1568" s="16">
        <v>0</v>
      </c>
      <c r="O1568" s="16">
        <f>L1568/J1568*100</f>
        <v>100</v>
      </c>
      <c r="P1568" s="16">
        <f>L1568/K1568*100</f>
        <v>100</v>
      </c>
    </row>
    <row r="1569" spans="3:16" s="41" customFormat="1" ht="15" customHeight="1">
      <c r="C1569" s="84"/>
      <c r="D1569" s="86"/>
      <c r="E1569" s="92"/>
      <c r="F1569" s="90"/>
      <c r="G1569" s="90"/>
      <c r="H1569" s="73" t="s">
        <v>113</v>
      </c>
      <c r="I1569" s="16">
        <v>0</v>
      </c>
      <c r="J1569" s="16">
        <v>2173.6999999999998</v>
      </c>
      <c r="K1569" s="16">
        <v>2173.6999999999998</v>
      </c>
      <c r="L1569" s="16">
        <v>2173.6999999999998</v>
      </c>
      <c r="M1569" s="16">
        <v>2173.6999999999998</v>
      </c>
      <c r="N1569" s="16">
        <v>0</v>
      </c>
      <c r="O1569" s="16">
        <f>L1569/J1569*100</f>
        <v>100</v>
      </c>
      <c r="P1569" s="16">
        <f>L1569/K1569*100</f>
        <v>100</v>
      </c>
    </row>
    <row r="1570" spans="3:16" s="41" customFormat="1" ht="15" customHeight="1">
      <c r="C1570" s="84"/>
      <c r="D1570" s="86"/>
      <c r="E1570" s="92"/>
      <c r="F1570" s="90"/>
      <c r="G1570" s="90"/>
      <c r="H1570" s="73" t="s">
        <v>22</v>
      </c>
      <c r="I1570" s="16">
        <v>0</v>
      </c>
      <c r="J1570" s="16">
        <v>0</v>
      </c>
      <c r="K1570" s="16">
        <v>0</v>
      </c>
      <c r="L1570" s="16">
        <v>0</v>
      </c>
      <c r="M1570" s="16">
        <v>0</v>
      </c>
      <c r="N1570" s="16">
        <v>0</v>
      </c>
      <c r="O1570" s="16">
        <v>0</v>
      </c>
      <c r="P1570" s="16">
        <v>0</v>
      </c>
    </row>
    <row r="1571" spans="3:16" s="41" customFormat="1" ht="15" customHeight="1">
      <c r="C1571" s="84"/>
      <c r="D1571" s="86"/>
      <c r="E1571" s="92"/>
      <c r="F1571" s="90"/>
      <c r="G1571" s="90"/>
      <c r="H1571" s="73" t="s">
        <v>249</v>
      </c>
      <c r="I1571" s="16">
        <v>0</v>
      </c>
      <c r="J1571" s="16">
        <v>0</v>
      </c>
      <c r="K1571" s="16">
        <v>0</v>
      </c>
      <c r="L1571" s="16">
        <v>0</v>
      </c>
      <c r="M1571" s="16">
        <v>0</v>
      </c>
      <c r="N1571" s="16">
        <v>0</v>
      </c>
      <c r="O1571" s="16">
        <v>0</v>
      </c>
      <c r="P1571" s="16">
        <v>0</v>
      </c>
    </row>
    <row r="1572" spans="3:16" s="41" customFormat="1" ht="15" customHeight="1">
      <c r="C1572" s="84"/>
      <c r="D1572" s="86"/>
      <c r="E1572" s="92"/>
      <c r="F1572" s="90"/>
      <c r="G1572" s="90"/>
      <c r="H1572" s="73" t="s">
        <v>23</v>
      </c>
      <c r="I1572" s="16">
        <v>0</v>
      </c>
      <c r="J1572" s="16">
        <v>0</v>
      </c>
      <c r="K1572" s="16">
        <v>0</v>
      </c>
      <c r="L1572" s="16">
        <v>0</v>
      </c>
      <c r="M1572" s="16">
        <v>0</v>
      </c>
      <c r="N1572" s="16">
        <v>0</v>
      </c>
      <c r="O1572" s="16">
        <v>0</v>
      </c>
      <c r="P1572" s="16">
        <v>0</v>
      </c>
    </row>
    <row r="1573" spans="3:16" s="41" customFormat="1" ht="15" customHeight="1">
      <c r="C1573" s="84"/>
      <c r="D1573" s="86"/>
      <c r="E1573" s="92"/>
      <c r="F1573" s="90"/>
      <c r="G1573" s="90"/>
      <c r="H1573" s="73" t="s">
        <v>250</v>
      </c>
      <c r="I1573" s="16">
        <v>0</v>
      </c>
      <c r="J1573" s="16" t="s">
        <v>247</v>
      </c>
      <c r="K1573" s="16" t="s">
        <v>247</v>
      </c>
      <c r="L1573" s="16" t="s">
        <v>247</v>
      </c>
      <c r="M1573" s="16">
        <v>0</v>
      </c>
      <c r="N1573" s="16">
        <v>0</v>
      </c>
      <c r="O1573" s="16" t="s">
        <v>247</v>
      </c>
      <c r="P1573" s="16" t="s">
        <v>247</v>
      </c>
    </row>
    <row r="1574" spans="3:16" s="41" customFormat="1" ht="15" customHeight="1">
      <c r="C1574" s="85"/>
      <c r="D1574" s="86"/>
      <c r="E1574" s="92"/>
      <c r="F1574" s="91"/>
      <c r="G1574" s="91"/>
      <c r="H1574" s="73" t="s">
        <v>252</v>
      </c>
      <c r="I1574" s="16">
        <v>0</v>
      </c>
      <c r="J1574" s="16" t="s">
        <v>247</v>
      </c>
      <c r="K1574" s="16" t="s">
        <v>247</v>
      </c>
      <c r="L1574" s="16" t="s">
        <v>247</v>
      </c>
      <c r="M1574" s="16">
        <v>0</v>
      </c>
      <c r="N1574" s="16">
        <v>0</v>
      </c>
      <c r="O1574" s="16" t="s">
        <v>247</v>
      </c>
      <c r="P1574" s="16" t="s">
        <v>247</v>
      </c>
    </row>
    <row r="1575" spans="3:16" s="41" customFormat="1" ht="15" customHeight="1">
      <c r="C1575" s="83" t="s">
        <v>479</v>
      </c>
      <c r="D1575" s="86" t="s">
        <v>133</v>
      </c>
      <c r="E1575" s="92" t="s">
        <v>134</v>
      </c>
      <c r="F1575" s="87">
        <v>2018</v>
      </c>
      <c r="G1575" s="87">
        <v>2020</v>
      </c>
      <c r="H1575" s="73" t="s">
        <v>112</v>
      </c>
      <c r="I1575" s="31">
        <f>I1576+I1578+I1580+I1581</f>
        <v>47678.799999999996</v>
      </c>
      <c r="J1575" s="31">
        <f>J1576+J1578</f>
        <v>47678.799999999996</v>
      </c>
      <c r="K1575" s="31">
        <f>K1576+K1578</f>
        <v>47678.799999999996</v>
      </c>
      <c r="L1575" s="31">
        <f>L1576+L1578</f>
        <v>40168.1</v>
      </c>
      <c r="M1575" s="31">
        <f t="shared" ref="M1575" si="436">M1576+M1578+M1580+M1581</f>
        <v>39407.200000000004</v>
      </c>
      <c r="N1575" s="16">
        <f>M1575/I1575*100</f>
        <v>82.651409011971793</v>
      </c>
      <c r="O1575" s="16">
        <f>L1575/J1575*100</f>
        <v>84.247296492361386</v>
      </c>
      <c r="P1575" s="16">
        <f>L1575/K1575*100</f>
        <v>84.247296492361386</v>
      </c>
    </row>
    <row r="1576" spans="3:16" s="41" customFormat="1" ht="15" customHeight="1">
      <c r="C1576" s="84"/>
      <c r="D1576" s="86"/>
      <c r="E1576" s="92"/>
      <c r="F1576" s="90"/>
      <c r="G1576" s="90"/>
      <c r="H1576" s="73" t="s">
        <v>113</v>
      </c>
      <c r="I1576" s="16">
        <f>I1583</f>
        <v>5244.7</v>
      </c>
      <c r="J1576" s="16">
        <f t="shared" ref="J1576:K1576" si="437">J1583</f>
        <v>5244.7</v>
      </c>
      <c r="K1576" s="16">
        <f t="shared" si="437"/>
        <v>5244.7</v>
      </c>
      <c r="L1576" s="16">
        <f t="shared" ref="L1576:M1576" si="438">L1583</f>
        <v>4418.5</v>
      </c>
      <c r="M1576" s="16">
        <f t="shared" si="438"/>
        <v>4334.8</v>
      </c>
      <c r="N1576" s="16">
        <f t="shared" ref="N1576:N1579" si="439">M1576/I1576*100</f>
        <v>82.651057257803117</v>
      </c>
      <c r="O1576" s="16">
        <f>L1576/J1576*100</f>
        <v>84.246954067916178</v>
      </c>
      <c r="P1576" s="16">
        <f>L1576/K1576*100</f>
        <v>84.246954067916178</v>
      </c>
    </row>
    <row r="1577" spans="3:16" s="41" customFormat="1" ht="15" customHeight="1">
      <c r="C1577" s="84"/>
      <c r="D1577" s="86"/>
      <c r="E1577" s="92"/>
      <c r="F1577" s="90"/>
      <c r="G1577" s="90"/>
      <c r="H1577" s="73" t="s">
        <v>22</v>
      </c>
      <c r="I1577" s="16">
        <f t="shared" ref="I1577:K1579" si="440">I1584</f>
        <v>5244.7</v>
      </c>
      <c r="J1577" s="16">
        <f t="shared" si="440"/>
        <v>5244.7</v>
      </c>
      <c r="K1577" s="16">
        <f t="shared" si="440"/>
        <v>5244.7</v>
      </c>
      <c r="L1577" s="16">
        <f t="shared" ref="L1577:M1577" si="441">L1584</f>
        <v>4418.5</v>
      </c>
      <c r="M1577" s="16">
        <f t="shared" si="441"/>
        <v>4334.8</v>
      </c>
      <c r="N1577" s="16">
        <f t="shared" si="439"/>
        <v>82.651057257803117</v>
      </c>
      <c r="O1577" s="16">
        <f t="shared" ref="O1577:O1579" si="442">L1577/J1577*100</f>
        <v>84.246954067916178</v>
      </c>
      <c r="P1577" s="16">
        <f t="shared" ref="P1577:P1579" si="443">L1577/K1577*100</f>
        <v>84.246954067916178</v>
      </c>
    </row>
    <row r="1578" spans="3:16" s="41" customFormat="1" ht="15" customHeight="1">
      <c r="C1578" s="84"/>
      <c r="D1578" s="86"/>
      <c r="E1578" s="92"/>
      <c r="F1578" s="90"/>
      <c r="G1578" s="90"/>
      <c r="H1578" s="73" t="s">
        <v>249</v>
      </c>
      <c r="I1578" s="16">
        <f t="shared" si="440"/>
        <v>42434.1</v>
      </c>
      <c r="J1578" s="16">
        <f t="shared" si="440"/>
        <v>42434.1</v>
      </c>
      <c r="K1578" s="16">
        <f t="shared" si="440"/>
        <v>42434.1</v>
      </c>
      <c r="L1578" s="16">
        <f t="shared" ref="L1578:M1578" si="444">L1585</f>
        <v>35749.599999999999</v>
      </c>
      <c r="M1578" s="16">
        <f t="shared" si="444"/>
        <v>35072.400000000001</v>
      </c>
      <c r="N1578" s="16">
        <f t="shared" si="439"/>
        <v>82.651452487504159</v>
      </c>
      <c r="O1578" s="16">
        <f t="shared" si="442"/>
        <v>84.247338814773968</v>
      </c>
      <c r="P1578" s="16">
        <f t="shared" si="443"/>
        <v>84.247338814773968</v>
      </c>
    </row>
    <row r="1579" spans="3:16" s="41" customFormat="1" ht="15" customHeight="1">
      <c r="C1579" s="84"/>
      <c r="D1579" s="86"/>
      <c r="E1579" s="92"/>
      <c r="F1579" s="90"/>
      <c r="G1579" s="90"/>
      <c r="H1579" s="73" t="s">
        <v>23</v>
      </c>
      <c r="I1579" s="16">
        <f t="shared" si="440"/>
        <v>42434.1</v>
      </c>
      <c r="J1579" s="16">
        <f t="shared" si="440"/>
        <v>42434.1</v>
      </c>
      <c r="K1579" s="16">
        <f t="shared" si="440"/>
        <v>42434.1</v>
      </c>
      <c r="L1579" s="16">
        <f t="shared" ref="L1579:M1579" si="445">L1586</f>
        <v>35749.599999999999</v>
      </c>
      <c r="M1579" s="16">
        <f t="shared" si="445"/>
        <v>35072.400000000001</v>
      </c>
      <c r="N1579" s="16">
        <f t="shared" si="439"/>
        <v>82.651452487504159</v>
      </c>
      <c r="O1579" s="16">
        <f t="shared" si="442"/>
        <v>84.247338814773968</v>
      </c>
      <c r="P1579" s="16">
        <f t="shared" si="443"/>
        <v>84.247338814773968</v>
      </c>
    </row>
    <row r="1580" spans="3:16" s="41" customFormat="1" ht="15" customHeight="1">
      <c r="C1580" s="84"/>
      <c r="D1580" s="86"/>
      <c r="E1580" s="92"/>
      <c r="F1580" s="90"/>
      <c r="G1580" s="90"/>
      <c r="H1580" s="73" t="s">
        <v>250</v>
      </c>
      <c r="I1580" s="16">
        <v>0</v>
      </c>
      <c r="J1580" s="16" t="s">
        <v>247</v>
      </c>
      <c r="K1580" s="16" t="s">
        <v>247</v>
      </c>
      <c r="L1580" s="16" t="s">
        <v>247</v>
      </c>
      <c r="M1580" s="16">
        <v>0</v>
      </c>
      <c r="N1580" s="16">
        <v>0</v>
      </c>
      <c r="O1580" s="16" t="s">
        <v>247</v>
      </c>
      <c r="P1580" s="16" t="s">
        <v>247</v>
      </c>
    </row>
    <row r="1581" spans="3:16" s="41" customFormat="1" ht="15" customHeight="1">
      <c r="C1581" s="85"/>
      <c r="D1581" s="86"/>
      <c r="E1581" s="92"/>
      <c r="F1581" s="91"/>
      <c r="G1581" s="91"/>
      <c r="H1581" s="73" t="s">
        <v>252</v>
      </c>
      <c r="I1581" s="16">
        <v>0</v>
      </c>
      <c r="J1581" s="16" t="s">
        <v>247</v>
      </c>
      <c r="K1581" s="16" t="s">
        <v>247</v>
      </c>
      <c r="L1581" s="16" t="s">
        <v>247</v>
      </c>
      <c r="M1581" s="16">
        <v>0</v>
      </c>
      <c r="N1581" s="16">
        <v>0</v>
      </c>
      <c r="O1581" s="16" t="s">
        <v>247</v>
      </c>
      <c r="P1581" s="16" t="s">
        <v>247</v>
      </c>
    </row>
    <row r="1582" spans="3:16" s="41" customFormat="1" ht="15" customHeight="1">
      <c r="C1582" s="190" t="s">
        <v>480</v>
      </c>
      <c r="D1582" s="86" t="s">
        <v>481</v>
      </c>
      <c r="E1582" s="87" t="s">
        <v>135</v>
      </c>
      <c r="F1582" s="87">
        <v>2018</v>
      </c>
      <c r="G1582" s="87">
        <v>2020</v>
      </c>
      <c r="H1582" s="73" t="s">
        <v>112</v>
      </c>
      <c r="I1582" s="31">
        <f>I1583+I1585+I1587+I1588</f>
        <v>47678.799999999996</v>
      </c>
      <c r="J1582" s="31">
        <f>J1583+J1585</f>
        <v>47678.799999999996</v>
      </c>
      <c r="K1582" s="31">
        <f>K1583+K1585</f>
        <v>47678.799999999996</v>
      </c>
      <c r="L1582" s="31">
        <f>L1583+L1585</f>
        <v>40168.1</v>
      </c>
      <c r="M1582" s="31">
        <f t="shared" ref="M1582" si="446">M1583+M1585+M1587+M1588</f>
        <v>39407.200000000004</v>
      </c>
      <c r="N1582" s="16">
        <f>M1582/I1582*100</f>
        <v>82.651409011971793</v>
      </c>
      <c r="O1582" s="16">
        <f>L1582/J1582*100</f>
        <v>84.247296492361386</v>
      </c>
      <c r="P1582" s="16">
        <f>L1582/K1582*100</f>
        <v>84.247296492361386</v>
      </c>
    </row>
    <row r="1583" spans="3:16" s="41" customFormat="1" ht="15" customHeight="1">
      <c r="C1583" s="191"/>
      <c r="D1583" s="86"/>
      <c r="E1583" s="88"/>
      <c r="F1583" s="90"/>
      <c r="G1583" s="90"/>
      <c r="H1583" s="73" t="s">
        <v>113</v>
      </c>
      <c r="I1583" s="16">
        <v>5244.7</v>
      </c>
      <c r="J1583" s="16">
        <v>5244.7</v>
      </c>
      <c r="K1583" s="16">
        <v>5244.7</v>
      </c>
      <c r="L1583" s="16">
        <v>4418.5</v>
      </c>
      <c r="M1583" s="16">
        <v>4334.8</v>
      </c>
      <c r="N1583" s="16">
        <f>L1583/I1583*100</f>
        <v>84.246954067916178</v>
      </c>
      <c r="O1583" s="16">
        <f>L1583/J1583*100</f>
        <v>84.246954067916178</v>
      </c>
      <c r="P1583" s="16">
        <f>L1583/K1583*100</f>
        <v>84.246954067916178</v>
      </c>
    </row>
    <row r="1584" spans="3:16" s="41" customFormat="1" ht="29.25" customHeight="1">
      <c r="C1584" s="191"/>
      <c r="D1584" s="86"/>
      <c r="E1584" s="88"/>
      <c r="F1584" s="90"/>
      <c r="G1584" s="90"/>
      <c r="H1584" s="73" t="s">
        <v>22</v>
      </c>
      <c r="I1584" s="16">
        <v>5244.7</v>
      </c>
      <c r="J1584" s="16">
        <v>5244.7</v>
      </c>
      <c r="K1584" s="16">
        <v>5244.7</v>
      </c>
      <c r="L1584" s="16">
        <v>4418.5</v>
      </c>
      <c r="M1584" s="16">
        <v>4334.8</v>
      </c>
      <c r="N1584" s="16">
        <f t="shared" ref="N1584:N1586" si="447">L1584/I1584*100</f>
        <v>84.246954067916178</v>
      </c>
      <c r="O1584" s="16">
        <f t="shared" ref="O1584:O1586" si="448">L1584/J1584*100</f>
        <v>84.246954067916178</v>
      </c>
      <c r="P1584" s="16">
        <f t="shared" ref="P1584:P1586" si="449">L1584/K1584*100</f>
        <v>84.246954067916178</v>
      </c>
    </row>
    <row r="1585" spans="3:16" s="41" customFormat="1" ht="15" customHeight="1">
      <c r="C1585" s="191"/>
      <c r="D1585" s="86"/>
      <c r="E1585" s="88"/>
      <c r="F1585" s="90"/>
      <c r="G1585" s="90"/>
      <c r="H1585" s="73" t="s">
        <v>249</v>
      </c>
      <c r="I1585" s="16">
        <v>42434.1</v>
      </c>
      <c r="J1585" s="16">
        <v>42434.1</v>
      </c>
      <c r="K1585" s="16">
        <v>42434.1</v>
      </c>
      <c r="L1585" s="16">
        <v>35749.599999999999</v>
      </c>
      <c r="M1585" s="16">
        <v>35072.400000000001</v>
      </c>
      <c r="N1585" s="16">
        <f t="shared" si="447"/>
        <v>84.247338814773968</v>
      </c>
      <c r="O1585" s="16">
        <f t="shared" si="448"/>
        <v>84.247338814773968</v>
      </c>
      <c r="P1585" s="16">
        <f t="shared" si="449"/>
        <v>84.247338814773968</v>
      </c>
    </row>
    <row r="1586" spans="3:16" s="41" customFormat="1" ht="35.25" customHeight="1">
      <c r="C1586" s="191"/>
      <c r="D1586" s="86"/>
      <c r="E1586" s="88"/>
      <c r="F1586" s="90"/>
      <c r="G1586" s="90"/>
      <c r="H1586" s="73" t="s">
        <v>23</v>
      </c>
      <c r="I1586" s="16">
        <v>42434.1</v>
      </c>
      <c r="J1586" s="16">
        <v>42434.1</v>
      </c>
      <c r="K1586" s="16">
        <v>42434.1</v>
      </c>
      <c r="L1586" s="16">
        <v>35749.599999999999</v>
      </c>
      <c r="M1586" s="16">
        <v>35072.400000000001</v>
      </c>
      <c r="N1586" s="16">
        <f t="shared" si="447"/>
        <v>84.247338814773968</v>
      </c>
      <c r="O1586" s="16">
        <f t="shared" si="448"/>
        <v>84.247338814773968</v>
      </c>
      <c r="P1586" s="16">
        <f t="shared" si="449"/>
        <v>84.247338814773968</v>
      </c>
    </row>
    <row r="1587" spans="3:16" s="41" customFormat="1" ht="15" customHeight="1">
      <c r="C1587" s="191"/>
      <c r="D1587" s="86"/>
      <c r="E1587" s="88"/>
      <c r="F1587" s="90"/>
      <c r="G1587" s="90"/>
      <c r="H1587" s="73" t="s">
        <v>250</v>
      </c>
      <c r="I1587" s="16">
        <v>0</v>
      </c>
      <c r="J1587" s="16" t="s">
        <v>247</v>
      </c>
      <c r="K1587" s="16" t="s">
        <v>247</v>
      </c>
      <c r="L1587" s="16" t="s">
        <v>247</v>
      </c>
      <c r="M1587" s="16">
        <v>0</v>
      </c>
      <c r="N1587" s="16">
        <v>0</v>
      </c>
      <c r="O1587" s="16" t="s">
        <v>247</v>
      </c>
      <c r="P1587" s="16" t="s">
        <v>247</v>
      </c>
    </row>
    <row r="1588" spans="3:16" s="41" customFormat="1" ht="15" customHeight="1">
      <c r="C1588" s="192"/>
      <c r="D1588" s="86"/>
      <c r="E1588" s="89"/>
      <c r="F1588" s="91"/>
      <c r="G1588" s="91"/>
      <c r="H1588" s="73" t="s">
        <v>252</v>
      </c>
      <c r="I1588" s="16">
        <v>0</v>
      </c>
      <c r="J1588" s="16" t="s">
        <v>247</v>
      </c>
      <c r="K1588" s="16" t="s">
        <v>247</v>
      </c>
      <c r="L1588" s="16" t="s">
        <v>247</v>
      </c>
      <c r="M1588" s="16">
        <v>0</v>
      </c>
      <c r="N1588" s="16">
        <v>0</v>
      </c>
      <c r="O1588" s="16" t="s">
        <v>247</v>
      </c>
      <c r="P1588" s="16" t="s">
        <v>247</v>
      </c>
    </row>
    <row r="1589" spans="3:16" s="41" customFormat="1" ht="15" customHeight="1">
      <c r="C1589" s="83" t="s">
        <v>479</v>
      </c>
      <c r="D1589" s="86" t="s">
        <v>512</v>
      </c>
      <c r="E1589" s="92" t="s">
        <v>513</v>
      </c>
      <c r="F1589" s="87">
        <v>2018</v>
      </c>
      <c r="G1589" s="87">
        <v>2020</v>
      </c>
      <c r="H1589" s="73" t="s">
        <v>112</v>
      </c>
      <c r="I1589" s="31">
        <f>I1590+I1592+I1594+I1595</f>
        <v>0</v>
      </c>
      <c r="J1589" s="31">
        <f>J1590+J1592</f>
        <v>0</v>
      </c>
      <c r="K1589" s="31">
        <f>K1590+K1592</f>
        <v>0</v>
      </c>
      <c r="L1589" s="31">
        <f>L1590+L1592</f>
        <v>0</v>
      </c>
      <c r="M1589" s="31">
        <f t="shared" ref="M1589" si="450">M1590+M1592+M1594+M1595</f>
        <v>0</v>
      </c>
      <c r="N1589" s="16">
        <v>0</v>
      </c>
      <c r="O1589" s="16">
        <v>0</v>
      </c>
      <c r="P1589" s="16">
        <v>0</v>
      </c>
    </row>
    <row r="1590" spans="3:16" s="41" customFormat="1" ht="15" customHeight="1">
      <c r="C1590" s="84"/>
      <c r="D1590" s="86"/>
      <c r="E1590" s="92"/>
      <c r="F1590" s="90"/>
      <c r="G1590" s="90"/>
      <c r="H1590" s="73" t="s">
        <v>113</v>
      </c>
      <c r="I1590" s="16">
        <v>0</v>
      </c>
      <c r="J1590" s="16">
        <v>0</v>
      </c>
      <c r="K1590" s="16">
        <v>0</v>
      </c>
      <c r="L1590" s="16">
        <v>0</v>
      </c>
      <c r="M1590" s="16">
        <v>0</v>
      </c>
      <c r="N1590" s="16">
        <v>0</v>
      </c>
      <c r="O1590" s="16">
        <v>0</v>
      </c>
      <c r="P1590" s="16">
        <v>0</v>
      </c>
    </row>
    <row r="1591" spans="3:16" s="41" customFormat="1" ht="15" customHeight="1">
      <c r="C1591" s="84"/>
      <c r="D1591" s="86"/>
      <c r="E1591" s="92"/>
      <c r="F1591" s="90"/>
      <c r="G1591" s="90"/>
      <c r="H1591" s="73" t="s">
        <v>22</v>
      </c>
      <c r="I1591" s="16">
        <v>0</v>
      </c>
      <c r="J1591" s="16">
        <v>0</v>
      </c>
      <c r="K1591" s="16">
        <v>0</v>
      </c>
      <c r="L1591" s="16">
        <v>0</v>
      </c>
      <c r="M1591" s="16">
        <v>0</v>
      </c>
      <c r="N1591" s="16">
        <v>0</v>
      </c>
      <c r="O1591" s="16">
        <v>0</v>
      </c>
      <c r="P1591" s="16">
        <v>0</v>
      </c>
    </row>
    <row r="1592" spans="3:16" s="41" customFormat="1" ht="15" customHeight="1">
      <c r="C1592" s="84"/>
      <c r="D1592" s="86"/>
      <c r="E1592" s="92"/>
      <c r="F1592" s="90"/>
      <c r="G1592" s="90"/>
      <c r="H1592" s="73" t="s">
        <v>249</v>
      </c>
      <c r="I1592" s="16">
        <v>0</v>
      </c>
      <c r="J1592" s="16">
        <v>0</v>
      </c>
      <c r="K1592" s="16">
        <v>0</v>
      </c>
      <c r="L1592" s="16">
        <v>0</v>
      </c>
      <c r="M1592" s="16">
        <v>0</v>
      </c>
      <c r="N1592" s="16">
        <v>0</v>
      </c>
      <c r="O1592" s="16">
        <v>0</v>
      </c>
      <c r="P1592" s="16">
        <v>0</v>
      </c>
    </row>
    <row r="1593" spans="3:16" s="41" customFormat="1" ht="15" customHeight="1">
      <c r="C1593" s="84"/>
      <c r="D1593" s="86"/>
      <c r="E1593" s="92"/>
      <c r="F1593" s="90"/>
      <c r="G1593" s="90"/>
      <c r="H1593" s="73" t="s">
        <v>23</v>
      </c>
      <c r="I1593" s="16">
        <v>0</v>
      </c>
      <c r="J1593" s="16">
        <v>0</v>
      </c>
      <c r="K1593" s="16">
        <v>0</v>
      </c>
      <c r="L1593" s="16">
        <v>0</v>
      </c>
      <c r="M1593" s="16">
        <v>0</v>
      </c>
      <c r="N1593" s="16">
        <v>0</v>
      </c>
      <c r="O1593" s="16">
        <v>0</v>
      </c>
      <c r="P1593" s="16">
        <v>0</v>
      </c>
    </row>
    <row r="1594" spans="3:16" s="41" customFormat="1" ht="15" customHeight="1">
      <c r="C1594" s="84"/>
      <c r="D1594" s="86"/>
      <c r="E1594" s="92"/>
      <c r="F1594" s="90"/>
      <c r="G1594" s="90"/>
      <c r="H1594" s="73" t="s">
        <v>250</v>
      </c>
      <c r="I1594" s="16">
        <v>0</v>
      </c>
      <c r="J1594" s="16" t="s">
        <v>247</v>
      </c>
      <c r="K1594" s="16" t="s">
        <v>247</v>
      </c>
      <c r="L1594" s="16" t="s">
        <v>247</v>
      </c>
      <c r="M1594" s="16">
        <v>0</v>
      </c>
      <c r="N1594" s="16">
        <v>0</v>
      </c>
      <c r="O1594" s="16" t="s">
        <v>247</v>
      </c>
      <c r="P1594" s="16" t="s">
        <v>247</v>
      </c>
    </row>
    <row r="1595" spans="3:16" s="41" customFormat="1" ht="15" customHeight="1">
      <c r="C1595" s="85"/>
      <c r="D1595" s="86"/>
      <c r="E1595" s="92"/>
      <c r="F1595" s="91"/>
      <c r="G1595" s="91"/>
      <c r="H1595" s="73" t="s">
        <v>252</v>
      </c>
      <c r="I1595" s="16">
        <v>0</v>
      </c>
      <c r="J1595" s="16" t="s">
        <v>247</v>
      </c>
      <c r="K1595" s="16" t="s">
        <v>247</v>
      </c>
      <c r="L1595" s="16" t="s">
        <v>247</v>
      </c>
      <c r="M1595" s="16">
        <v>0</v>
      </c>
      <c r="N1595" s="16">
        <v>0</v>
      </c>
      <c r="O1595" s="16" t="s">
        <v>247</v>
      </c>
      <c r="P1595" s="16" t="s">
        <v>247</v>
      </c>
    </row>
    <row r="1596" spans="3:16" s="41" customFormat="1" ht="15" customHeight="1">
      <c r="C1596" s="83" t="s">
        <v>482</v>
      </c>
      <c r="D1596" s="86" t="s">
        <v>708</v>
      </c>
      <c r="E1596" s="87" t="s">
        <v>464</v>
      </c>
      <c r="F1596" s="87">
        <v>2018</v>
      </c>
      <c r="G1596" s="87">
        <v>2018</v>
      </c>
      <c r="H1596" s="73" t="s">
        <v>112</v>
      </c>
      <c r="I1596" s="31">
        <f>I1597+I1599+I1601+I1602</f>
        <v>0</v>
      </c>
      <c r="J1596" s="31">
        <f>J1597+J1599</f>
        <v>5000</v>
      </c>
      <c r="K1596" s="31">
        <f>K1597+K1599</f>
        <v>5000</v>
      </c>
      <c r="L1596" s="31">
        <f>L1597+L1599</f>
        <v>0</v>
      </c>
      <c r="M1596" s="31">
        <f t="shared" ref="M1596" si="451">M1597+M1599+M1601+M1602</f>
        <v>0</v>
      </c>
      <c r="N1596" s="16">
        <v>0</v>
      </c>
      <c r="O1596" s="16">
        <v>0</v>
      </c>
      <c r="P1596" s="16">
        <v>0</v>
      </c>
    </row>
    <row r="1597" spans="3:16" s="41" customFormat="1" ht="15" customHeight="1">
      <c r="C1597" s="84"/>
      <c r="D1597" s="86"/>
      <c r="E1597" s="88"/>
      <c r="F1597" s="90"/>
      <c r="G1597" s="90"/>
      <c r="H1597" s="73" t="s">
        <v>113</v>
      </c>
      <c r="I1597" s="16">
        <v>0</v>
      </c>
      <c r="J1597" s="16">
        <v>5000</v>
      </c>
      <c r="K1597" s="16">
        <v>5000</v>
      </c>
      <c r="L1597" s="16">
        <v>0</v>
      </c>
      <c r="M1597" s="16">
        <v>0</v>
      </c>
      <c r="N1597" s="16">
        <v>0</v>
      </c>
      <c r="O1597" s="16">
        <v>0</v>
      </c>
      <c r="P1597" s="16">
        <v>0</v>
      </c>
    </row>
    <row r="1598" spans="3:16" s="41" customFormat="1" ht="30.75" customHeight="1">
      <c r="C1598" s="84"/>
      <c r="D1598" s="86"/>
      <c r="E1598" s="88"/>
      <c r="F1598" s="90"/>
      <c r="G1598" s="90"/>
      <c r="H1598" s="73" t="s">
        <v>22</v>
      </c>
      <c r="I1598" s="16">
        <v>0</v>
      </c>
      <c r="J1598" s="16">
        <v>0</v>
      </c>
      <c r="K1598" s="16">
        <v>0</v>
      </c>
      <c r="L1598" s="16">
        <v>0</v>
      </c>
      <c r="M1598" s="16">
        <v>0</v>
      </c>
      <c r="N1598" s="16">
        <v>0</v>
      </c>
      <c r="O1598" s="16">
        <v>0</v>
      </c>
      <c r="P1598" s="16">
        <v>0</v>
      </c>
    </row>
    <row r="1599" spans="3:16" s="41" customFormat="1" ht="15" customHeight="1">
      <c r="C1599" s="84"/>
      <c r="D1599" s="86"/>
      <c r="E1599" s="88"/>
      <c r="F1599" s="90"/>
      <c r="G1599" s="90"/>
      <c r="H1599" s="73" t="s">
        <v>249</v>
      </c>
      <c r="I1599" s="16">
        <v>0</v>
      </c>
      <c r="J1599" s="16">
        <v>0</v>
      </c>
      <c r="K1599" s="16">
        <v>0</v>
      </c>
      <c r="L1599" s="16">
        <v>0</v>
      </c>
      <c r="M1599" s="16">
        <v>0</v>
      </c>
      <c r="N1599" s="16">
        <v>0</v>
      </c>
      <c r="O1599" s="16">
        <v>0</v>
      </c>
      <c r="P1599" s="16">
        <v>0</v>
      </c>
    </row>
    <row r="1600" spans="3:16" s="41" customFormat="1" ht="33" customHeight="1">
      <c r="C1600" s="84"/>
      <c r="D1600" s="86"/>
      <c r="E1600" s="88"/>
      <c r="F1600" s="90"/>
      <c r="G1600" s="90"/>
      <c r="H1600" s="73" t="s">
        <v>23</v>
      </c>
      <c r="I1600" s="16">
        <v>0</v>
      </c>
      <c r="J1600" s="16">
        <v>0</v>
      </c>
      <c r="K1600" s="16">
        <v>0</v>
      </c>
      <c r="L1600" s="16">
        <v>0</v>
      </c>
      <c r="M1600" s="16">
        <v>0</v>
      </c>
      <c r="N1600" s="16">
        <v>0</v>
      </c>
      <c r="O1600" s="16">
        <v>0</v>
      </c>
      <c r="P1600" s="16">
        <v>0</v>
      </c>
    </row>
    <row r="1601" spans="3:16" s="41" customFormat="1" ht="18" customHeight="1">
      <c r="C1601" s="84"/>
      <c r="D1601" s="86"/>
      <c r="E1601" s="88"/>
      <c r="F1601" s="90"/>
      <c r="G1601" s="90"/>
      <c r="H1601" s="73" t="s">
        <v>250</v>
      </c>
      <c r="I1601" s="16">
        <v>0</v>
      </c>
      <c r="J1601" s="16" t="s">
        <v>247</v>
      </c>
      <c r="K1601" s="16" t="s">
        <v>247</v>
      </c>
      <c r="L1601" s="16" t="s">
        <v>247</v>
      </c>
      <c r="M1601" s="16">
        <v>0</v>
      </c>
      <c r="N1601" s="16">
        <v>0</v>
      </c>
      <c r="O1601" s="16" t="s">
        <v>247</v>
      </c>
      <c r="P1601" s="16" t="s">
        <v>247</v>
      </c>
    </row>
    <row r="1602" spans="3:16" s="41" customFormat="1" ht="18" customHeight="1">
      <c r="C1602" s="85"/>
      <c r="D1602" s="86"/>
      <c r="E1602" s="89"/>
      <c r="F1602" s="91"/>
      <c r="G1602" s="91"/>
      <c r="H1602" s="73" t="s">
        <v>252</v>
      </c>
      <c r="I1602" s="16">
        <v>0</v>
      </c>
      <c r="J1602" s="16" t="s">
        <v>247</v>
      </c>
      <c r="K1602" s="16" t="s">
        <v>247</v>
      </c>
      <c r="L1602" s="16" t="s">
        <v>247</v>
      </c>
      <c r="M1602" s="16">
        <v>0</v>
      </c>
      <c r="N1602" s="16">
        <v>0</v>
      </c>
      <c r="O1602" s="16" t="s">
        <v>247</v>
      </c>
      <c r="P1602" s="16" t="s">
        <v>247</v>
      </c>
    </row>
    <row r="1603" spans="3:16" s="41" customFormat="1" ht="15" hidden="1" customHeight="1">
      <c r="C1603" s="83" t="s">
        <v>483</v>
      </c>
      <c r="D1603" s="86" t="s">
        <v>484</v>
      </c>
      <c r="E1603" s="92" t="s">
        <v>126</v>
      </c>
      <c r="F1603" s="87">
        <v>2018</v>
      </c>
      <c r="G1603" s="87">
        <v>2020</v>
      </c>
      <c r="H1603" s="73" t="s">
        <v>112</v>
      </c>
      <c r="I1603" s="31">
        <f>I1604+I1606+I1608+I1609</f>
        <v>0</v>
      </c>
      <c r="J1603" s="31">
        <f>J1604+J1606</f>
        <v>0</v>
      </c>
      <c r="K1603" s="31">
        <f>K1604+K1606</f>
        <v>0</v>
      </c>
      <c r="L1603" s="31">
        <f>L1604+L1606</f>
        <v>0</v>
      </c>
      <c r="M1603" s="31">
        <f t="shared" ref="M1603" si="452">M1604+M1606+M1608+M1609</f>
        <v>0</v>
      </c>
      <c r="N1603" s="16">
        <v>0</v>
      </c>
      <c r="O1603" s="16">
        <v>0</v>
      </c>
      <c r="P1603" s="16">
        <v>0</v>
      </c>
    </row>
    <row r="1604" spans="3:16" s="41" customFormat="1" ht="15" hidden="1" customHeight="1">
      <c r="C1604" s="84"/>
      <c r="D1604" s="86"/>
      <c r="E1604" s="92"/>
      <c r="F1604" s="90"/>
      <c r="G1604" s="90"/>
      <c r="H1604" s="73" t="s">
        <v>113</v>
      </c>
      <c r="I1604" s="16">
        <v>0</v>
      </c>
      <c r="J1604" s="16">
        <v>0</v>
      </c>
      <c r="K1604" s="16">
        <v>0</v>
      </c>
      <c r="L1604" s="16">
        <v>0</v>
      </c>
      <c r="M1604" s="16">
        <v>0</v>
      </c>
      <c r="N1604" s="16">
        <v>0</v>
      </c>
      <c r="O1604" s="16">
        <v>0</v>
      </c>
      <c r="P1604" s="16">
        <v>0</v>
      </c>
    </row>
    <row r="1605" spans="3:16" s="41" customFormat="1" ht="15" hidden="1" customHeight="1">
      <c r="C1605" s="84"/>
      <c r="D1605" s="86"/>
      <c r="E1605" s="92"/>
      <c r="F1605" s="90"/>
      <c r="G1605" s="90"/>
      <c r="H1605" s="73" t="s">
        <v>22</v>
      </c>
      <c r="I1605" s="16">
        <v>0</v>
      </c>
      <c r="J1605" s="16">
        <v>0</v>
      </c>
      <c r="K1605" s="16">
        <v>0</v>
      </c>
      <c r="L1605" s="16">
        <v>0</v>
      </c>
      <c r="M1605" s="16">
        <v>0</v>
      </c>
      <c r="N1605" s="16">
        <v>0</v>
      </c>
      <c r="O1605" s="16">
        <v>0</v>
      </c>
      <c r="P1605" s="16">
        <v>0</v>
      </c>
    </row>
    <row r="1606" spans="3:16" s="41" customFormat="1" ht="15" hidden="1" customHeight="1">
      <c r="C1606" s="84"/>
      <c r="D1606" s="86"/>
      <c r="E1606" s="92"/>
      <c r="F1606" s="90"/>
      <c r="G1606" s="90"/>
      <c r="H1606" s="73" t="s">
        <v>249</v>
      </c>
      <c r="I1606" s="16">
        <v>0</v>
      </c>
      <c r="J1606" s="16">
        <v>0</v>
      </c>
      <c r="K1606" s="16">
        <v>0</v>
      </c>
      <c r="L1606" s="16">
        <v>0</v>
      </c>
      <c r="M1606" s="16">
        <v>0</v>
      </c>
      <c r="N1606" s="16">
        <v>0</v>
      </c>
      <c r="O1606" s="16">
        <v>0</v>
      </c>
      <c r="P1606" s="16">
        <v>0</v>
      </c>
    </row>
    <row r="1607" spans="3:16" s="41" customFormat="1" ht="12.75" hidden="1" customHeight="1">
      <c r="C1607" s="84"/>
      <c r="D1607" s="86"/>
      <c r="E1607" s="92"/>
      <c r="F1607" s="90"/>
      <c r="G1607" s="90"/>
      <c r="H1607" s="73" t="s">
        <v>23</v>
      </c>
      <c r="I1607" s="16">
        <v>0</v>
      </c>
      <c r="J1607" s="16">
        <v>0</v>
      </c>
      <c r="K1607" s="16">
        <v>0</v>
      </c>
      <c r="L1607" s="16">
        <v>0</v>
      </c>
      <c r="M1607" s="16">
        <v>0</v>
      </c>
      <c r="N1607" s="16">
        <v>0</v>
      </c>
      <c r="O1607" s="16">
        <v>0</v>
      </c>
      <c r="P1607" s="16">
        <v>0</v>
      </c>
    </row>
    <row r="1608" spans="3:16" s="41" customFormat="1" ht="15" hidden="1" customHeight="1">
      <c r="C1608" s="84"/>
      <c r="D1608" s="86"/>
      <c r="E1608" s="92"/>
      <c r="F1608" s="90"/>
      <c r="G1608" s="90"/>
      <c r="H1608" s="73" t="s">
        <v>250</v>
      </c>
      <c r="I1608" s="16">
        <v>0</v>
      </c>
      <c r="J1608" s="16" t="s">
        <v>247</v>
      </c>
      <c r="K1608" s="16" t="s">
        <v>247</v>
      </c>
      <c r="L1608" s="16" t="s">
        <v>247</v>
      </c>
      <c r="M1608" s="16">
        <v>0</v>
      </c>
      <c r="N1608" s="16">
        <v>0</v>
      </c>
      <c r="O1608" s="16" t="s">
        <v>247</v>
      </c>
      <c r="P1608" s="16" t="s">
        <v>247</v>
      </c>
    </row>
    <row r="1609" spans="3:16" s="41" customFormat="1" ht="15" hidden="1" customHeight="1">
      <c r="C1609" s="85"/>
      <c r="D1609" s="86"/>
      <c r="E1609" s="92"/>
      <c r="F1609" s="91"/>
      <c r="G1609" s="91"/>
      <c r="H1609" s="73" t="s">
        <v>252</v>
      </c>
      <c r="I1609" s="16">
        <v>0</v>
      </c>
      <c r="J1609" s="16" t="s">
        <v>247</v>
      </c>
      <c r="K1609" s="16" t="s">
        <v>247</v>
      </c>
      <c r="L1609" s="16" t="s">
        <v>247</v>
      </c>
      <c r="M1609" s="16">
        <v>0</v>
      </c>
      <c r="N1609" s="16">
        <v>0</v>
      </c>
      <c r="O1609" s="16" t="s">
        <v>247</v>
      </c>
      <c r="P1609" s="16" t="s">
        <v>247</v>
      </c>
    </row>
    <row r="1610" spans="3:16" s="41" customFormat="1" ht="15" hidden="1" customHeight="1">
      <c r="C1610" s="83" t="s">
        <v>485</v>
      </c>
      <c r="D1610" s="86" t="s">
        <v>486</v>
      </c>
      <c r="E1610" s="92" t="s">
        <v>126</v>
      </c>
      <c r="F1610" s="87">
        <v>2018</v>
      </c>
      <c r="G1610" s="87">
        <v>2019</v>
      </c>
      <c r="H1610" s="73" t="s">
        <v>112</v>
      </c>
      <c r="I1610" s="31">
        <f>I1611+I1613+I1615+I1616</f>
        <v>0</v>
      </c>
      <c r="J1610" s="31">
        <f>J1611+J1613</f>
        <v>0</v>
      </c>
      <c r="K1610" s="31">
        <f>K1611+K1613</f>
        <v>0</v>
      </c>
      <c r="L1610" s="31">
        <f>L1611+L1613</f>
        <v>0</v>
      </c>
      <c r="M1610" s="31">
        <f t="shared" ref="M1610" si="453">M1611+M1613+M1615+M1616</f>
        <v>0</v>
      </c>
      <c r="N1610" s="16">
        <v>0</v>
      </c>
      <c r="O1610" s="16">
        <v>0</v>
      </c>
      <c r="P1610" s="16">
        <v>0</v>
      </c>
    </row>
    <row r="1611" spans="3:16" s="41" customFormat="1" ht="15" hidden="1" customHeight="1">
      <c r="C1611" s="84"/>
      <c r="D1611" s="86"/>
      <c r="E1611" s="92"/>
      <c r="F1611" s="90"/>
      <c r="G1611" s="90"/>
      <c r="H1611" s="73" t="s">
        <v>113</v>
      </c>
      <c r="I1611" s="16">
        <v>0</v>
      </c>
      <c r="J1611" s="16">
        <v>0</v>
      </c>
      <c r="K1611" s="16">
        <v>0</v>
      </c>
      <c r="L1611" s="16">
        <v>0</v>
      </c>
      <c r="M1611" s="16">
        <v>0</v>
      </c>
      <c r="N1611" s="16">
        <v>0</v>
      </c>
      <c r="O1611" s="16">
        <v>0</v>
      </c>
      <c r="P1611" s="16">
        <v>0</v>
      </c>
    </row>
    <row r="1612" spans="3:16" s="41" customFormat="1" ht="15" hidden="1" customHeight="1">
      <c r="C1612" s="84"/>
      <c r="D1612" s="86"/>
      <c r="E1612" s="92"/>
      <c r="F1612" s="90"/>
      <c r="G1612" s="90"/>
      <c r="H1612" s="73" t="s">
        <v>22</v>
      </c>
      <c r="I1612" s="16">
        <v>0</v>
      </c>
      <c r="J1612" s="16">
        <v>0</v>
      </c>
      <c r="K1612" s="16">
        <v>0</v>
      </c>
      <c r="L1612" s="16">
        <v>0</v>
      </c>
      <c r="M1612" s="16">
        <v>0</v>
      </c>
      <c r="N1612" s="16">
        <v>0</v>
      </c>
      <c r="O1612" s="16">
        <v>0</v>
      </c>
      <c r="P1612" s="16">
        <v>0</v>
      </c>
    </row>
    <row r="1613" spans="3:16" s="41" customFormat="1" ht="15" hidden="1" customHeight="1">
      <c r="C1613" s="84"/>
      <c r="D1613" s="86"/>
      <c r="E1613" s="92"/>
      <c r="F1613" s="90"/>
      <c r="G1613" s="90"/>
      <c r="H1613" s="73" t="s">
        <v>249</v>
      </c>
      <c r="I1613" s="16">
        <v>0</v>
      </c>
      <c r="J1613" s="16">
        <v>0</v>
      </c>
      <c r="K1613" s="16">
        <v>0</v>
      </c>
      <c r="L1613" s="16">
        <v>0</v>
      </c>
      <c r="M1613" s="16">
        <v>0</v>
      </c>
      <c r="N1613" s="16">
        <v>0</v>
      </c>
      <c r="O1613" s="16">
        <v>0</v>
      </c>
      <c r="P1613" s="16">
        <v>0</v>
      </c>
    </row>
    <row r="1614" spans="3:16" s="41" customFormat="1" ht="12.75" hidden="1" customHeight="1">
      <c r="C1614" s="84"/>
      <c r="D1614" s="86"/>
      <c r="E1614" s="92"/>
      <c r="F1614" s="90"/>
      <c r="G1614" s="90"/>
      <c r="H1614" s="73" t="s">
        <v>23</v>
      </c>
      <c r="I1614" s="16">
        <v>0</v>
      </c>
      <c r="J1614" s="16">
        <v>0</v>
      </c>
      <c r="K1614" s="16">
        <v>0</v>
      </c>
      <c r="L1614" s="16">
        <v>0</v>
      </c>
      <c r="M1614" s="16">
        <v>0</v>
      </c>
      <c r="N1614" s="16">
        <v>0</v>
      </c>
      <c r="O1614" s="16">
        <v>0</v>
      </c>
      <c r="P1614" s="16">
        <v>0</v>
      </c>
    </row>
    <row r="1615" spans="3:16" s="41" customFormat="1" ht="15" hidden="1" customHeight="1">
      <c r="C1615" s="84"/>
      <c r="D1615" s="86"/>
      <c r="E1615" s="92"/>
      <c r="F1615" s="90"/>
      <c r="G1615" s="90"/>
      <c r="H1615" s="73" t="s">
        <v>250</v>
      </c>
      <c r="I1615" s="16">
        <v>0</v>
      </c>
      <c r="J1615" s="16" t="s">
        <v>247</v>
      </c>
      <c r="K1615" s="16" t="s">
        <v>247</v>
      </c>
      <c r="L1615" s="16" t="s">
        <v>247</v>
      </c>
      <c r="M1615" s="16">
        <v>0</v>
      </c>
      <c r="N1615" s="16">
        <v>0</v>
      </c>
      <c r="O1615" s="16" t="s">
        <v>247</v>
      </c>
      <c r="P1615" s="16" t="s">
        <v>247</v>
      </c>
    </row>
    <row r="1616" spans="3:16" s="41" customFormat="1" ht="15" hidden="1" customHeight="1">
      <c r="C1616" s="85"/>
      <c r="D1616" s="86"/>
      <c r="E1616" s="92"/>
      <c r="F1616" s="91"/>
      <c r="G1616" s="91"/>
      <c r="H1616" s="73" t="s">
        <v>252</v>
      </c>
      <c r="I1616" s="16">
        <v>0</v>
      </c>
      <c r="J1616" s="16" t="s">
        <v>247</v>
      </c>
      <c r="K1616" s="16" t="s">
        <v>247</v>
      </c>
      <c r="L1616" s="16" t="s">
        <v>247</v>
      </c>
      <c r="M1616" s="16">
        <v>0</v>
      </c>
      <c r="N1616" s="16">
        <v>0</v>
      </c>
      <c r="O1616" s="16" t="s">
        <v>247</v>
      </c>
      <c r="P1616" s="16" t="s">
        <v>247</v>
      </c>
    </row>
    <row r="1617" spans="3:16" s="41" customFormat="1" ht="15" customHeight="1">
      <c r="C1617" s="83" t="s">
        <v>479</v>
      </c>
      <c r="D1617" s="86" t="s">
        <v>627</v>
      </c>
      <c r="E1617" s="92" t="s">
        <v>628</v>
      </c>
      <c r="F1617" s="87">
        <v>2018</v>
      </c>
      <c r="G1617" s="87">
        <v>2020</v>
      </c>
      <c r="H1617" s="73" t="s">
        <v>112</v>
      </c>
      <c r="I1617" s="31">
        <f>I1618+I1620+I1622+I1623</f>
        <v>30</v>
      </c>
      <c r="J1617" s="31">
        <f>J1618+J1620</f>
        <v>88.1</v>
      </c>
      <c r="K1617" s="31">
        <f>K1618+K1620</f>
        <v>88.1</v>
      </c>
      <c r="L1617" s="31">
        <f>L1618+L1620</f>
        <v>0</v>
      </c>
      <c r="M1617" s="31">
        <f t="shared" ref="M1617" si="454">M1618+M1620+M1622+M1623</f>
        <v>0</v>
      </c>
      <c r="N1617" s="16">
        <f>M1617/I1617*100</f>
        <v>0</v>
      </c>
      <c r="O1617" s="16">
        <f>L1617/J1617*100</f>
        <v>0</v>
      </c>
      <c r="P1617" s="16">
        <f>L1617/K1617*100</f>
        <v>0</v>
      </c>
    </row>
    <row r="1618" spans="3:16" s="41" customFormat="1" ht="15" customHeight="1">
      <c r="C1618" s="84"/>
      <c r="D1618" s="86"/>
      <c r="E1618" s="92"/>
      <c r="F1618" s="90"/>
      <c r="G1618" s="90"/>
      <c r="H1618" s="73" t="s">
        <v>113</v>
      </c>
      <c r="I1618" s="16">
        <f>I1625</f>
        <v>30</v>
      </c>
      <c r="J1618" s="16">
        <f t="shared" ref="J1618:M1618" si="455">J1625</f>
        <v>88.1</v>
      </c>
      <c r="K1618" s="16">
        <v>88.1</v>
      </c>
      <c r="L1618" s="16">
        <f t="shared" si="455"/>
        <v>0</v>
      </c>
      <c r="M1618" s="16">
        <f t="shared" si="455"/>
        <v>0</v>
      </c>
      <c r="N1618" s="16">
        <v>0</v>
      </c>
      <c r="O1618" s="16">
        <f>L1618/J1618*100</f>
        <v>0</v>
      </c>
      <c r="P1618" s="16">
        <f>L1618/K1618*100</f>
        <v>0</v>
      </c>
    </row>
    <row r="1619" spans="3:16" s="41" customFormat="1" ht="15" customHeight="1">
      <c r="C1619" s="84"/>
      <c r="D1619" s="86"/>
      <c r="E1619" s="92"/>
      <c r="F1619" s="90"/>
      <c r="G1619" s="90"/>
      <c r="H1619" s="73" t="s">
        <v>22</v>
      </c>
      <c r="I1619" s="16">
        <f t="shared" ref="I1619:M1619" si="456">I1626</f>
        <v>0</v>
      </c>
      <c r="J1619" s="16">
        <f t="shared" si="456"/>
        <v>0</v>
      </c>
      <c r="K1619" s="16">
        <f t="shared" si="456"/>
        <v>0</v>
      </c>
      <c r="L1619" s="16">
        <f t="shared" si="456"/>
        <v>0</v>
      </c>
      <c r="M1619" s="16">
        <f t="shared" si="456"/>
        <v>0</v>
      </c>
      <c r="N1619" s="16">
        <v>0</v>
      </c>
      <c r="O1619" s="16">
        <v>0</v>
      </c>
      <c r="P1619" s="16">
        <v>0</v>
      </c>
    </row>
    <row r="1620" spans="3:16" s="41" customFormat="1" ht="15" customHeight="1">
      <c r="C1620" s="84"/>
      <c r="D1620" s="86"/>
      <c r="E1620" s="92"/>
      <c r="F1620" s="90"/>
      <c r="G1620" s="90"/>
      <c r="H1620" s="73" t="s">
        <v>249</v>
      </c>
      <c r="I1620" s="16">
        <f t="shared" ref="I1620:M1620" si="457">I1627</f>
        <v>0</v>
      </c>
      <c r="J1620" s="16">
        <f t="shared" si="457"/>
        <v>0</v>
      </c>
      <c r="K1620" s="16">
        <f t="shared" si="457"/>
        <v>0</v>
      </c>
      <c r="L1620" s="16">
        <f t="shared" si="457"/>
        <v>0</v>
      </c>
      <c r="M1620" s="16">
        <f t="shared" si="457"/>
        <v>0</v>
      </c>
      <c r="N1620" s="16">
        <v>0</v>
      </c>
      <c r="O1620" s="16">
        <v>0</v>
      </c>
      <c r="P1620" s="16">
        <v>0</v>
      </c>
    </row>
    <row r="1621" spans="3:16" s="41" customFormat="1" ht="15" customHeight="1">
      <c r="C1621" s="84"/>
      <c r="D1621" s="86"/>
      <c r="E1621" s="92"/>
      <c r="F1621" s="90"/>
      <c r="G1621" s="90"/>
      <c r="H1621" s="73" t="s">
        <v>23</v>
      </c>
      <c r="I1621" s="16">
        <f t="shared" ref="I1621:M1621" si="458">I1628</f>
        <v>0</v>
      </c>
      <c r="J1621" s="16">
        <f t="shared" si="458"/>
        <v>0</v>
      </c>
      <c r="K1621" s="16">
        <f t="shared" si="458"/>
        <v>0</v>
      </c>
      <c r="L1621" s="16">
        <f t="shared" si="458"/>
        <v>0</v>
      </c>
      <c r="M1621" s="16">
        <f t="shared" si="458"/>
        <v>0</v>
      </c>
      <c r="N1621" s="16">
        <v>0</v>
      </c>
      <c r="O1621" s="16">
        <v>0</v>
      </c>
      <c r="P1621" s="16">
        <v>0</v>
      </c>
    </row>
    <row r="1622" spans="3:16" s="41" customFormat="1" ht="15" customHeight="1">
      <c r="C1622" s="84"/>
      <c r="D1622" s="86"/>
      <c r="E1622" s="92"/>
      <c r="F1622" s="90"/>
      <c r="G1622" s="90"/>
      <c r="H1622" s="73" t="s">
        <v>250</v>
      </c>
      <c r="I1622" s="16">
        <v>0</v>
      </c>
      <c r="J1622" s="16" t="s">
        <v>247</v>
      </c>
      <c r="K1622" s="16" t="s">
        <v>247</v>
      </c>
      <c r="L1622" s="16" t="s">
        <v>247</v>
      </c>
      <c r="M1622" s="16">
        <v>0</v>
      </c>
      <c r="N1622" s="16">
        <v>0</v>
      </c>
      <c r="O1622" s="16" t="s">
        <v>247</v>
      </c>
      <c r="P1622" s="16" t="s">
        <v>247</v>
      </c>
    </row>
    <row r="1623" spans="3:16" s="41" customFormat="1" ht="15" customHeight="1">
      <c r="C1623" s="85"/>
      <c r="D1623" s="86"/>
      <c r="E1623" s="92"/>
      <c r="F1623" s="91"/>
      <c r="G1623" s="91"/>
      <c r="H1623" s="73" t="s">
        <v>252</v>
      </c>
      <c r="I1623" s="16">
        <v>0</v>
      </c>
      <c r="J1623" s="16" t="s">
        <v>247</v>
      </c>
      <c r="K1623" s="16" t="s">
        <v>247</v>
      </c>
      <c r="L1623" s="16" t="s">
        <v>247</v>
      </c>
      <c r="M1623" s="16">
        <v>0</v>
      </c>
      <c r="N1623" s="16">
        <v>0</v>
      </c>
      <c r="O1623" s="16" t="s">
        <v>247</v>
      </c>
      <c r="P1623" s="16" t="s">
        <v>247</v>
      </c>
    </row>
    <row r="1624" spans="3:16" s="41" customFormat="1" ht="15" customHeight="1">
      <c r="C1624" s="190" t="s">
        <v>480</v>
      </c>
      <c r="D1624" s="86" t="s">
        <v>629</v>
      </c>
      <c r="E1624" s="87" t="s">
        <v>628</v>
      </c>
      <c r="F1624" s="87">
        <v>2018</v>
      </c>
      <c r="G1624" s="87">
        <v>2020</v>
      </c>
      <c r="H1624" s="73" t="s">
        <v>112</v>
      </c>
      <c r="I1624" s="31">
        <f>I1625+I1627+I1629+I1630</f>
        <v>30</v>
      </c>
      <c r="J1624" s="31">
        <f>J1625+J1627</f>
        <v>88.1</v>
      </c>
      <c r="K1624" s="31">
        <f>K1625+K1627</f>
        <v>15</v>
      </c>
      <c r="L1624" s="31">
        <f>L1625+L1627</f>
        <v>0</v>
      </c>
      <c r="M1624" s="31">
        <f t="shared" ref="M1624" si="459">M1625+M1627+M1629+M1630</f>
        <v>0</v>
      </c>
      <c r="N1624" s="16">
        <f>M1624/I1624*100</f>
        <v>0</v>
      </c>
      <c r="O1624" s="16">
        <f>L1624/J1624*100</f>
        <v>0</v>
      </c>
      <c r="P1624" s="16">
        <f>L1624/K1624*100</f>
        <v>0</v>
      </c>
    </row>
    <row r="1625" spans="3:16" s="41" customFormat="1" ht="15" customHeight="1">
      <c r="C1625" s="191"/>
      <c r="D1625" s="86"/>
      <c r="E1625" s="88"/>
      <c r="F1625" s="90"/>
      <c r="G1625" s="90"/>
      <c r="H1625" s="73" t="s">
        <v>113</v>
      </c>
      <c r="I1625" s="16">
        <v>30</v>
      </c>
      <c r="J1625" s="16">
        <v>88.1</v>
      </c>
      <c r="K1625" s="16">
        <v>15</v>
      </c>
      <c r="L1625" s="16">
        <v>0</v>
      </c>
      <c r="M1625" s="16">
        <v>0</v>
      </c>
      <c r="N1625" s="16">
        <v>0</v>
      </c>
      <c r="O1625" s="16">
        <f>L1625/J1625*100</f>
        <v>0</v>
      </c>
      <c r="P1625" s="16">
        <f>L1625/K1625*100</f>
        <v>0</v>
      </c>
    </row>
    <row r="1626" spans="3:16" s="41" customFormat="1" ht="32.25" customHeight="1">
      <c r="C1626" s="191"/>
      <c r="D1626" s="86"/>
      <c r="E1626" s="88"/>
      <c r="F1626" s="90"/>
      <c r="G1626" s="90"/>
      <c r="H1626" s="73" t="s">
        <v>22</v>
      </c>
      <c r="I1626" s="16">
        <v>0</v>
      </c>
      <c r="J1626" s="16">
        <v>0</v>
      </c>
      <c r="K1626" s="16">
        <v>0</v>
      </c>
      <c r="L1626" s="16">
        <v>0</v>
      </c>
      <c r="M1626" s="16">
        <v>0</v>
      </c>
      <c r="N1626" s="16">
        <v>0</v>
      </c>
      <c r="O1626" s="16">
        <v>0</v>
      </c>
      <c r="P1626" s="16">
        <v>0</v>
      </c>
    </row>
    <row r="1627" spans="3:16" s="41" customFormat="1" ht="15" customHeight="1">
      <c r="C1627" s="191"/>
      <c r="D1627" s="86"/>
      <c r="E1627" s="88"/>
      <c r="F1627" s="90"/>
      <c r="G1627" s="90"/>
      <c r="H1627" s="73" t="s">
        <v>249</v>
      </c>
      <c r="I1627" s="16">
        <v>0</v>
      </c>
      <c r="J1627" s="16">
        <v>0</v>
      </c>
      <c r="K1627" s="16">
        <v>0</v>
      </c>
      <c r="L1627" s="16">
        <v>0</v>
      </c>
      <c r="M1627" s="16">
        <v>0</v>
      </c>
      <c r="N1627" s="16">
        <v>0</v>
      </c>
      <c r="O1627" s="16">
        <v>0</v>
      </c>
      <c r="P1627" s="16">
        <v>0</v>
      </c>
    </row>
    <row r="1628" spans="3:16" s="41" customFormat="1" ht="34.5" customHeight="1">
      <c r="C1628" s="191"/>
      <c r="D1628" s="86"/>
      <c r="E1628" s="88"/>
      <c r="F1628" s="90"/>
      <c r="G1628" s="90"/>
      <c r="H1628" s="73" t="s">
        <v>23</v>
      </c>
      <c r="I1628" s="16">
        <v>0</v>
      </c>
      <c r="J1628" s="16">
        <v>0</v>
      </c>
      <c r="K1628" s="16">
        <v>0</v>
      </c>
      <c r="L1628" s="16">
        <v>0</v>
      </c>
      <c r="M1628" s="16">
        <v>0</v>
      </c>
      <c r="N1628" s="16">
        <v>0</v>
      </c>
      <c r="O1628" s="16">
        <v>0</v>
      </c>
      <c r="P1628" s="16">
        <v>0</v>
      </c>
    </row>
    <row r="1629" spans="3:16" s="41" customFormat="1" ht="15" customHeight="1">
      <c r="C1629" s="191"/>
      <c r="D1629" s="86"/>
      <c r="E1629" s="88"/>
      <c r="F1629" s="90"/>
      <c r="G1629" s="90"/>
      <c r="H1629" s="73" t="s">
        <v>250</v>
      </c>
      <c r="I1629" s="16">
        <v>0</v>
      </c>
      <c r="J1629" s="16" t="s">
        <v>247</v>
      </c>
      <c r="K1629" s="16" t="s">
        <v>247</v>
      </c>
      <c r="L1629" s="16" t="s">
        <v>247</v>
      </c>
      <c r="M1629" s="16">
        <v>0</v>
      </c>
      <c r="N1629" s="16">
        <v>0</v>
      </c>
      <c r="O1629" s="16" t="s">
        <v>247</v>
      </c>
      <c r="P1629" s="16" t="s">
        <v>247</v>
      </c>
    </row>
    <row r="1630" spans="3:16" s="41" customFormat="1" ht="15" customHeight="1">
      <c r="C1630" s="192"/>
      <c r="D1630" s="86"/>
      <c r="E1630" s="89"/>
      <c r="F1630" s="91"/>
      <c r="G1630" s="91"/>
      <c r="H1630" s="73" t="s">
        <v>252</v>
      </c>
      <c r="I1630" s="16">
        <v>0</v>
      </c>
      <c r="J1630" s="16" t="s">
        <v>247</v>
      </c>
      <c r="K1630" s="16" t="s">
        <v>247</v>
      </c>
      <c r="L1630" s="16" t="s">
        <v>247</v>
      </c>
      <c r="M1630" s="16">
        <v>0</v>
      </c>
      <c r="N1630" s="16">
        <v>0</v>
      </c>
      <c r="O1630" s="16" t="s">
        <v>247</v>
      </c>
      <c r="P1630" s="16" t="s">
        <v>247</v>
      </c>
    </row>
    <row r="1631" spans="3:16" s="41" customFormat="1" ht="15" customHeight="1">
      <c r="C1631" s="83" t="s">
        <v>479</v>
      </c>
      <c r="D1631" s="86" t="s">
        <v>729</v>
      </c>
      <c r="E1631" s="92" t="s">
        <v>705</v>
      </c>
      <c r="F1631" s="87">
        <v>2018</v>
      </c>
      <c r="G1631" s="87">
        <v>2020</v>
      </c>
      <c r="H1631" s="73" t="s">
        <v>112</v>
      </c>
      <c r="I1631" s="31">
        <f>I1632+I1634+I1636+I1637</f>
        <v>0</v>
      </c>
      <c r="J1631" s="31">
        <f>J1632+J1634</f>
        <v>200000</v>
      </c>
      <c r="K1631" s="31">
        <f>K1632+K1634</f>
        <v>0</v>
      </c>
      <c r="L1631" s="31">
        <f>L1632+L1634</f>
        <v>0</v>
      </c>
      <c r="M1631" s="31">
        <f t="shared" ref="M1631" si="460">M1632+M1634+M1636+M1637</f>
        <v>0</v>
      </c>
      <c r="N1631" s="16">
        <v>0</v>
      </c>
      <c r="O1631" s="16">
        <f>L1631/J1631*100</f>
        <v>0</v>
      </c>
      <c r="P1631" s="16">
        <v>0</v>
      </c>
    </row>
    <row r="1632" spans="3:16" s="41" customFormat="1" ht="19.5" customHeight="1">
      <c r="C1632" s="84"/>
      <c r="D1632" s="86"/>
      <c r="E1632" s="92"/>
      <c r="F1632" s="90"/>
      <c r="G1632" s="90"/>
      <c r="H1632" s="73" t="s">
        <v>113</v>
      </c>
      <c r="I1632" s="16">
        <v>0</v>
      </c>
      <c r="J1632" s="16">
        <v>200000</v>
      </c>
      <c r="K1632" s="16">
        <v>0</v>
      </c>
      <c r="L1632" s="16">
        <v>0</v>
      </c>
      <c r="M1632" s="16">
        <v>0</v>
      </c>
      <c r="N1632" s="16">
        <v>0</v>
      </c>
      <c r="O1632" s="16">
        <f>L1632/J1632*100</f>
        <v>0</v>
      </c>
      <c r="P1632" s="16">
        <v>0</v>
      </c>
    </row>
    <row r="1633" spans="3:16" s="41" customFormat="1" ht="33" customHeight="1">
      <c r="C1633" s="84"/>
      <c r="D1633" s="86"/>
      <c r="E1633" s="92"/>
      <c r="F1633" s="90"/>
      <c r="G1633" s="90"/>
      <c r="H1633" s="73" t="s">
        <v>22</v>
      </c>
      <c r="I1633" s="16">
        <v>0</v>
      </c>
      <c r="J1633" s="16">
        <v>0</v>
      </c>
      <c r="K1633" s="16">
        <v>0</v>
      </c>
      <c r="L1633" s="16">
        <v>0</v>
      </c>
      <c r="M1633" s="16">
        <v>0</v>
      </c>
      <c r="N1633" s="16">
        <v>0</v>
      </c>
      <c r="O1633" s="16">
        <v>0</v>
      </c>
      <c r="P1633" s="16">
        <v>0</v>
      </c>
    </row>
    <row r="1634" spans="3:16" s="41" customFormat="1" ht="15" customHeight="1">
      <c r="C1634" s="84"/>
      <c r="D1634" s="86"/>
      <c r="E1634" s="92"/>
      <c r="F1634" s="90"/>
      <c r="G1634" s="90"/>
      <c r="H1634" s="73" t="s">
        <v>249</v>
      </c>
      <c r="I1634" s="16">
        <v>0</v>
      </c>
      <c r="J1634" s="16">
        <v>0</v>
      </c>
      <c r="K1634" s="16">
        <v>0</v>
      </c>
      <c r="L1634" s="16">
        <v>0</v>
      </c>
      <c r="M1634" s="16">
        <v>0</v>
      </c>
      <c r="N1634" s="16">
        <v>0</v>
      </c>
      <c r="O1634" s="16">
        <v>0</v>
      </c>
      <c r="P1634" s="16">
        <v>0</v>
      </c>
    </row>
    <row r="1635" spans="3:16" s="41" customFormat="1" ht="30" customHeight="1">
      <c r="C1635" s="84"/>
      <c r="D1635" s="86"/>
      <c r="E1635" s="92"/>
      <c r="F1635" s="90"/>
      <c r="G1635" s="90"/>
      <c r="H1635" s="73" t="s">
        <v>23</v>
      </c>
      <c r="I1635" s="16">
        <v>0</v>
      </c>
      <c r="J1635" s="16">
        <v>0</v>
      </c>
      <c r="K1635" s="16">
        <v>0</v>
      </c>
      <c r="L1635" s="16">
        <v>0</v>
      </c>
      <c r="M1635" s="16">
        <v>0</v>
      </c>
      <c r="N1635" s="16">
        <v>0</v>
      </c>
      <c r="O1635" s="16">
        <v>0</v>
      </c>
      <c r="P1635" s="16">
        <v>0</v>
      </c>
    </row>
    <row r="1636" spans="3:16" s="41" customFormat="1" ht="15" customHeight="1">
      <c r="C1636" s="84"/>
      <c r="D1636" s="86"/>
      <c r="E1636" s="92"/>
      <c r="F1636" s="90"/>
      <c r="G1636" s="90"/>
      <c r="H1636" s="73" t="s">
        <v>250</v>
      </c>
      <c r="I1636" s="16">
        <v>0</v>
      </c>
      <c r="J1636" s="16" t="s">
        <v>247</v>
      </c>
      <c r="K1636" s="16" t="s">
        <v>247</v>
      </c>
      <c r="L1636" s="16" t="s">
        <v>247</v>
      </c>
      <c r="M1636" s="16">
        <v>0</v>
      </c>
      <c r="N1636" s="16">
        <v>0</v>
      </c>
      <c r="O1636" s="16" t="s">
        <v>247</v>
      </c>
      <c r="P1636" s="16" t="s">
        <v>247</v>
      </c>
    </row>
    <row r="1637" spans="3:16" s="41" customFormat="1" ht="21.75" customHeight="1">
      <c r="C1637" s="85"/>
      <c r="D1637" s="86"/>
      <c r="E1637" s="92"/>
      <c r="F1637" s="91"/>
      <c r="G1637" s="91"/>
      <c r="H1637" s="73" t="s">
        <v>252</v>
      </c>
      <c r="I1637" s="16">
        <v>0</v>
      </c>
      <c r="J1637" s="16" t="s">
        <v>247</v>
      </c>
      <c r="K1637" s="16" t="s">
        <v>247</v>
      </c>
      <c r="L1637" s="16" t="s">
        <v>247</v>
      </c>
      <c r="M1637" s="16">
        <v>0</v>
      </c>
      <c r="N1637" s="16">
        <v>0</v>
      </c>
      <c r="O1637" s="16" t="s">
        <v>247</v>
      </c>
      <c r="P1637" s="16" t="s">
        <v>247</v>
      </c>
    </row>
    <row r="1638" spans="3:16" s="41" customFormat="1" ht="15" customHeight="1">
      <c r="C1638" s="83" t="s">
        <v>479</v>
      </c>
      <c r="D1638" s="86" t="s">
        <v>725</v>
      </c>
      <c r="E1638" s="92" t="s">
        <v>105</v>
      </c>
      <c r="F1638" s="87">
        <v>2018</v>
      </c>
      <c r="G1638" s="87">
        <v>2020</v>
      </c>
      <c r="H1638" s="73" t="s">
        <v>112</v>
      </c>
      <c r="I1638" s="31">
        <f>I1639+I1641+I1643+I1644</f>
        <v>0</v>
      </c>
      <c r="J1638" s="31">
        <f>J1639+J1641</f>
        <v>28200</v>
      </c>
      <c r="K1638" s="31">
        <f>K1639+K1641</f>
        <v>28200</v>
      </c>
      <c r="L1638" s="31">
        <f>L1639+L1641</f>
        <v>28200</v>
      </c>
      <c r="M1638" s="31">
        <f t="shared" ref="M1638" si="461">M1639+M1641+M1643+M1644</f>
        <v>28200</v>
      </c>
      <c r="N1638" s="16">
        <v>0</v>
      </c>
      <c r="O1638" s="16">
        <f t="shared" ref="O1638:O1639" si="462">L1638/J1638*100</f>
        <v>100</v>
      </c>
      <c r="P1638" s="16">
        <f t="shared" ref="P1638:P1639" si="463">L1638/K1638*100</f>
        <v>100</v>
      </c>
    </row>
    <row r="1639" spans="3:16" s="41" customFormat="1" ht="15" customHeight="1">
      <c r="C1639" s="84"/>
      <c r="D1639" s="86"/>
      <c r="E1639" s="92"/>
      <c r="F1639" s="90"/>
      <c r="G1639" s="90"/>
      <c r="H1639" s="73" t="s">
        <v>113</v>
      </c>
      <c r="I1639" s="16">
        <v>0</v>
      </c>
      <c r="J1639" s="16">
        <v>28200</v>
      </c>
      <c r="K1639" s="16">
        <v>28200</v>
      </c>
      <c r="L1639" s="16">
        <v>28200</v>
      </c>
      <c r="M1639" s="16">
        <v>28200</v>
      </c>
      <c r="N1639" s="16">
        <v>0</v>
      </c>
      <c r="O1639" s="16">
        <f t="shared" si="462"/>
        <v>100</v>
      </c>
      <c r="P1639" s="16">
        <f t="shared" si="463"/>
        <v>100</v>
      </c>
    </row>
    <row r="1640" spans="3:16" s="41" customFormat="1" ht="15" customHeight="1">
      <c r="C1640" s="84"/>
      <c r="D1640" s="86"/>
      <c r="E1640" s="92"/>
      <c r="F1640" s="90"/>
      <c r="G1640" s="90"/>
      <c r="H1640" s="73" t="s">
        <v>22</v>
      </c>
      <c r="I1640" s="16">
        <v>0</v>
      </c>
      <c r="J1640" s="16">
        <v>0</v>
      </c>
      <c r="K1640" s="16">
        <v>0</v>
      </c>
      <c r="L1640" s="16">
        <v>0</v>
      </c>
      <c r="M1640" s="16">
        <v>0</v>
      </c>
      <c r="N1640" s="16">
        <v>0</v>
      </c>
      <c r="O1640" s="16">
        <v>0</v>
      </c>
      <c r="P1640" s="16">
        <v>0</v>
      </c>
    </row>
    <row r="1641" spans="3:16" s="41" customFormat="1" ht="15" customHeight="1">
      <c r="C1641" s="84"/>
      <c r="D1641" s="86"/>
      <c r="E1641" s="92"/>
      <c r="F1641" s="90"/>
      <c r="G1641" s="90"/>
      <c r="H1641" s="73" t="s">
        <v>249</v>
      </c>
      <c r="I1641" s="16">
        <v>0</v>
      </c>
      <c r="J1641" s="16">
        <v>0</v>
      </c>
      <c r="K1641" s="16">
        <v>0</v>
      </c>
      <c r="L1641" s="16">
        <v>0</v>
      </c>
      <c r="M1641" s="16">
        <v>0</v>
      </c>
      <c r="N1641" s="16">
        <v>0</v>
      </c>
      <c r="O1641" s="16">
        <v>0</v>
      </c>
      <c r="P1641" s="16">
        <v>0</v>
      </c>
    </row>
    <row r="1642" spans="3:16" s="41" customFormat="1" ht="15" customHeight="1">
      <c r="C1642" s="84"/>
      <c r="D1642" s="86"/>
      <c r="E1642" s="92"/>
      <c r="F1642" s="90"/>
      <c r="G1642" s="90"/>
      <c r="H1642" s="73" t="s">
        <v>23</v>
      </c>
      <c r="I1642" s="16">
        <v>0</v>
      </c>
      <c r="J1642" s="16">
        <v>0</v>
      </c>
      <c r="K1642" s="16">
        <v>0</v>
      </c>
      <c r="L1642" s="16">
        <v>0</v>
      </c>
      <c r="M1642" s="16">
        <v>0</v>
      </c>
      <c r="N1642" s="16">
        <v>0</v>
      </c>
      <c r="O1642" s="16">
        <v>0</v>
      </c>
      <c r="P1642" s="16">
        <v>0</v>
      </c>
    </row>
    <row r="1643" spans="3:16" s="41" customFormat="1" ht="15" customHeight="1">
      <c r="C1643" s="84"/>
      <c r="D1643" s="86"/>
      <c r="E1643" s="92"/>
      <c r="F1643" s="90"/>
      <c r="G1643" s="90"/>
      <c r="H1643" s="73" t="s">
        <v>250</v>
      </c>
      <c r="I1643" s="16">
        <v>0</v>
      </c>
      <c r="J1643" s="16" t="s">
        <v>247</v>
      </c>
      <c r="K1643" s="16" t="s">
        <v>247</v>
      </c>
      <c r="L1643" s="16" t="s">
        <v>247</v>
      </c>
      <c r="M1643" s="16">
        <v>0</v>
      </c>
      <c r="N1643" s="16">
        <v>0</v>
      </c>
      <c r="O1643" s="16" t="s">
        <v>247</v>
      </c>
      <c r="P1643" s="16" t="s">
        <v>247</v>
      </c>
    </row>
    <row r="1644" spans="3:16" s="41" customFormat="1" ht="15" customHeight="1">
      <c r="C1644" s="85"/>
      <c r="D1644" s="86"/>
      <c r="E1644" s="92"/>
      <c r="F1644" s="91"/>
      <c r="G1644" s="91"/>
      <c r="H1644" s="73" t="s">
        <v>252</v>
      </c>
      <c r="I1644" s="16">
        <v>0</v>
      </c>
      <c r="J1644" s="16" t="s">
        <v>247</v>
      </c>
      <c r="K1644" s="16" t="s">
        <v>247</v>
      </c>
      <c r="L1644" s="16" t="s">
        <v>247</v>
      </c>
      <c r="M1644" s="16">
        <v>0</v>
      </c>
      <c r="N1644" s="16">
        <v>0</v>
      </c>
      <c r="O1644" s="16" t="s">
        <v>247</v>
      </c>
      <c r="P1644" s="16" t="s">
        <v>247</v>
      </c>
    </row>
    <row r="1645" spans="3:16" s="41" customFormat="1" ht="15" hidden="1" customHeight="1">
      <c r="C1645" s="83" t="s">
        <v>479</v>
      </c>
      <c r="D1645" s="86"/>
      <c r="E1645" s="92"/>
      <c r="F1645" s="87">
        <v>2018</v>
      </c>
      <c r="G1645" s="87">
        <v>2020</v>
      </c>
      <c r="H1645" s="73" t="s">
        <v>112</v>
      </c>
      <c r="I1645" s="31">
        <f>I1646+I1648+I1650+I1651</f>
        <v>0</v>
      </c>
      <c r="J1645" s="31">
        <f>J1646+J1648</f>
        <v>0</v>
      </c>
      <c r="K1645" s="31">
        <f>K1646+K1648</f>
        <v>0</v>
      </c>
      <c r="L1645" s="31">
        <f>L1646+L1648</f>
        <v>0</v>
      </c>
      <c r="M1645" s="31">
        <f t="shared" ref="M1645" si="464">M1646+M1648+M1650+M1651</f>
        <v>0</v>
      </c>
      <c r="N1645" s="16">
        <v>0</v>
      </c>
      <c r="O1645" s="16">
        <v>0</v>
      </c>
      <c r="P1645" s="16">
        <v>0</v>
      </c>
    </row>
    <row r="1646" spans="3:16" s="41" customFormat="1" ht="15" hidden="1" customHeight="1">
      <c r="C1646" s="84"/>
      <c r="D1646" s="86"/>
      <c r="E1646" s="92"/>
      <c r="F1646" s="90"/>
      <c r="G1646" s="90"/>
      <c r="H1646" s="73" t="s">
        <v>113</v>
      </c>
      <c r="I1646" s="16">
        <v>0</v>
      </c>
      <c r="J1646" s="16"/>
      <c r="K1646" s="16"/>
      <c r="L1646" s="16">
        <v>0</v>
      </c>
      <c r="M1646" s="16">
        <v>0</v>
      </c>
      <c r="N1646" s="16">
        <v>0</v>
      </c>
      <c r="O1646" s="16">
        <v>0</v>
      </c>
      <c r="P1646" s="16">
        <v>0</v>
      </c>
    </row>
    <row r="1647" spans="3:16" s="41" customFormat="1" ht="15" hidden="1" customHeight="1">
      <c r="C1647" s="84"/>
      <c r="D1647" s="86"/>
      <c r="E1647" s="92"/>
      <c r="F1647" s="90"/>
      <c r="G1647" s="90"/>
      <c r="H1647" s="73" t="s">
        <v>22</v>
      </c>
      <c r="I1647" s="16">
        <v>0</v>
      </c>
      <c r="J1647" s="16">
        <v>0</v>
      </c>
      <c r="K1647" s="16">
        <v>0</v>
      </c>
      <c r="L1647" s="16">
        <v>0</v>
      </c>
      <c r="M1647" s="16">
        <v>0</v>
      </c>
      <c r="N1647" s="16">
        <v>0</v>
      </c>
      <c r="O1647" s="16">
        <v>0</v>
      </c>
      <c r="P1647" s="16">
        <v>0</v>
      </c>
    </row>
    <row r="1648" spans="3:16" s="41" customFormat="1" ht="15" hidden="1" customHeight="1">
      <c r="C1648" s="84"/>
      <c r="D1648" s="86"/>
      <c r="E1648" s="92"/>
      <c r="F1648" s="90"/>
      <c r="G1648" s="90"/>
      <c r="H1648" s="73" t="s">
        <v>249</v>
      </c>
      <c r="I1648" s="16">
        <v>0</v>
      </c>
      <c r="J1648" s="16">
        <v>0</v>
      </c>
      <c r="K1648" s="16">
        <v>0</v>
      </c>
      <c r="L1648" s="16">
        <v>0</v>
      </c>
      <c r="M1648" s="16">
        <v>0</v>
      </c>
      <c r="N1648" s="16">
        <v>0</v>
      </c>
      <c r="O1648" s="16">
        <v>0</v>
      </c>
      <c r="P1648" s="16">
        <v>0</v>
      </c>
    </row>
    <row r="1649" spans="3:16" s="41" customFormat="1" ht="15" hidden="1" customHeight="1">
      <c r="C1649" s="84"/>
      <c r="D1649" s="86"/>
      <c r="E1649" s="92"/>
      <c r="F1649" s="90"/>
      <c r="G1649" s="90"/>
      <c r="H1649" s="73" t="s">
        <v>23</v>
      </c>
      <c r="I1649" s="16">
        <v>0</v>
      </c>
      <c r="J1649" s="16">
        <v>0</v>
      </c>
      <c r="K1649" s="16">
        <v>0</v>
      </c>
      <c r="L1649" s="16">
        <v>0</v>
      </c>
      <c r="M1649" s="16">
        <v>0</v>
      </c>
      <c r="N1649" s="16">
        <v>0</v>
      </c>
      <c r="O1649" s="16">
        <v>0</v>
      </c>
      <c r="P1649" s="16">
        <v>0</v>
      </c>
    </row>
    <row r="1650" spans="3:16" s="41" customFormat="1" ht="15" hidden="1" customHeight="1">
      <c r="C1650" s="84"/>
      <c r="D1650" s="86"/>
      <c r="E1650" s="92"/>
      <c r="F1650" s="90"/>
      <c r="G1650" s="90"/>
      <c r="H1650" s="73" t="s">
        <v>250</v>
      </c>
      <c r="I1650" s="16">
        <v>0</v>
      </c>
      <c r="J1650" s="16" t="s">
        <v>247</v>
      </c>
      <c r="K1650" s="16" t="s">
        <v>247</v>
      </c>
      <c r="L1650" s="16" t="s">
        <v>247</v>
      </c>
      <c r="M1650" s="16">
        <v>0</v>
      </c>
      <c r="N1650" s="16">
        <v>0</v>
      </c>
      <c r="O1650" s="16" t="s">
        <v>247</v>
      </c>
      <c r="P1650" s="16" t="s">
        <v>247</v>
      </c>
    </row>
    <row r="1651" spans="3:16" s="41" customFormat="1" ht="15" hidden="1" customHeight="1">
      <c r="C1651" s="85"/>
      <c r="D1651" s="86"/>
      <c r="E1651" s="92"/>
      <c r="F1651" s="91"/>
      <c r="G1651" s="91"/>
      <c r="H1651" s="73" t="s">
        <v>252</v>
      </c>
      <c r="I1651" s="16">
        <v>0</v>
      </c>
      <c r="J1651" s="16" t="s">
        <v>247</v>
      </c>
      <c r="K1651" s="16" t="s">
        <v>247</v>
      </c>
      <c r="L1651" s="16" t="s">
        <v>247</v>
      </c>
      <c r="M1651" s="16">
        <v>0</v>
      </c>
      <c r="N1651" s="16">
        <v>0</v>
      </c>
      <c r="O1651" s="16" t="s">
        <v>247</v>
      </c>
      <c r="P1651" s="16" t="s">
        <v>247</v>
      </c>
    </row>
    <row r="1652" spans="3:16" s="41" customFormat="1" ht="15" customHeight="1">
      <c r="C1652" s="83" t="s">
        <v>479</v>
      </c>
      <c r="D1652" s="93" t="s">
        <v>724</v>
      </c>
      <c r="E1652" s="87" t="s">
        <v>726</v>
      </c>
      <c r="F1652" s="87">
        <v>2018</v>
      </c>
      <c r="G1652" s="87">
        <v>2020</v>
      </c>
      <c r="H1652" s="73" t="s">
        <v>112</v>
      </c>
      <c r="I1652" s="31">
        <f>I1653+I1655+I1657+I1658</f>
        <v>0</v>
      </c>
      <c r="J1652" s="31">
        <f>J1653+J1655+J1659</f>
        <v>107658</v>
      </c>
      <c r="K1652" s="31">
        <f t="shared" ref="K1652:M1652" si="465">K1653+K1655+K1659</f>
        <v>107658</v>
      </c>
      <c r="L1652" s="31">
        <f t="shared" si="465"/>
        <v>1139.7</v>
      </c>
      <c r="M1652" s="31">
        <f t="shared" si="465"/>
        <v>1139.7</v>
      </c>
      <c r="N1652" s="16">
        <v>0</v>
      </c>
      <c r="O1652" s="16">
        <f>L1652/J1652*100</f>
        <v>1.0586301064481971</v>
      </c>
      <c r="P1652" s="16">
        <f t="shared" ref="P1652" si="466">L1652/K1652*100</f>
        <v>1.0586301064481971</v>
      </c>
    </row>
    <row r="1653" spans="3:16" s="41" customFormat="1" ht="15" customHeight="1">
      <c r="C1653" s="84"/>
      <c r="D1653" s="94"/>
      <c r="E1653" s="90"/>
      <c r="F1653" s="90"/>
      <c r="G1653" s="90"/>
      <c r="H1653" s="73" t="s">
        <v>113</v>
      </c>
      <c r="I1653" s="16">
        <v>0</v>
      </c>
      <c r="J1653" s="16">
        <v>0</v>
      </c>
      <c r="K1653" s="16">
        <v>0</v>
      </c>
      <c r="L1653" s="16">
        <v>0</v>
      </c>
      <c r="M1653" s="16">
        <v>0</v>
      </c>
      <c r="N1653" s="16">
        <v>0</v>
      </c>
      <c r="O1653" s="16">
        <v>0</v>
      </c>
      <c r="P1653" s="16">
        <v>0</v>
      </c>
    </row>
    <row r="1654" spans="3:16" s="41" customFormat="1" ht="15" customHeight="1">
      <c r="C1654" s="84"/>
      <c r="D1654" s="94"/>
      <c r="E1654" s="90"/>
      <c r="F1654" s="90"/>
      <c r="G1654" s="90"/>
      <c r="H1654" s="73" t="s">
        <v>22</v>
      </c>
      <c r="I1654" s="16">
        <v>0</v>
      </c>
      <c r="J1654" s="16">
        <v>0</v>
      </c>
      <c r="K1654" s="16">
        <v>0</v>
      </c>
      <c r="L1654" s="16">
        <v>0</v>
      </c>
      <c r="M1654" s="16">
        <v>0</v>
      </c>
      <c r="N1654" s="16">
        <v>0</v>
      </c>
      <c r="O1654" s="16">
        <v>0</v>
      </c>
      <c r="P1654" s="16">
        <v>0</v>
      </c>
    </row>
    <row r="1655" spans="3:16" s="41" customFormat="1" ht="15" customHeight="1">
      <c r="C1655" s="84"/>
      <c r="D1655" s="94"/>
      <c r="E1655" s="90"/>
      <c r="F1655" s="90"/>
      <c r="G1655" s="90"/>
      <c r="H1655" s="73" t="s">
        <v>249</v>
      </c>
      <c r="I1655" s="16">
        <v>0</v>
      </c>
      <c r="J1655" s="16">
        <v>0</v>
      </c>
      <c r="K1655" s="16">
        <v>0</v>
      </c>
      <c r="L1655" s="16">
        <v>0</v>
      </c>
      <c r="M1655" s="16">
        <v>0</v>
      </c>
      <c r="N1655" s="16">
        <v>0</v>
      </c>
      <c r="O1655" s="16">
        <v>0</v>
      </c>
      <c r="P1655" s="16">
        <v>0</v>
      </c>
    </row>
    <row r="1656" spans="3:16" s="41" customFormat="1" ht="15" customHeight="1">
      <c r="C1656" s="84"/>
      <c r="D1656" s="94"/>
      <c r="E1656" s="90"/>
      <c r="F1656" s="90"/>
      <c r="G1656" s="90"/>
      <c r="H1656" s="73" t="s">
        <v>23</v>
      </c>
      <c r="I1656" s="16">
        <v>0</v>
      </c>
      <c r="J1656" s="16">
        <v>0</v>
      </c>
      <c r="K1656" s="16">
        <v>0</v>
      </c>
      <c r="L1656" s="16">
        <v>0</v>
      </c>
      <c r="M1656" s="16">
        <v>0</v>
      </c>
      <c r="N1656" s="16">
        <v>0</v>
      </c>
      <c r="O1656" s="16">
        <v>0</v>
      </c>
      <c r="P1656" s="16">
        <v>0</v>
      </c>
    </row>
    <row r="1657" spans="3:16" s="41" customFormat="1" ht="15" customHeight="1">
      <c r="C1657" s="84"/>
      <c r="D1657" s="94"/>
      <c r="E1657" s="90"/>
      <c r="F1657" s="90"/>
      <c r="G1657" s="90"/>
      <c r="H1657" s="73" t="s">
        <v>250</v>
      </c>
      <c r="I1657" s="16">
        <v>0</v>
      </c>
      <c r="J1657" s="16" t="s">
        <v>247</v>
      </c>
      <c r="K1657" s="16" t="s">
        <v>247</v>
      </c>
      <c r="L1657" s="16" t="s">
        <v>247</v>
      </c>
      <c r="M1657" s="16">
        <v>0</v>
      </c>
      <c r="N1657" s="16">
        <v>0</v>
      </c>
      <c r="O1657" s="16" t="s">
        <v>247</v>
      </c>
      <c r="P1657" s="16" t="s">
        <v>247</v>
      </c>
    </row>
    <row r="1658" spans="3:16" s="41" customFormat="1" ht="15" customHeight="1">
      <c r="C1658" s="85"/>
      <c r="D1658" s="94"/>
      <c r="E1658" s="90"/>
      <c r="F1658" s="91"/>
      <c r="G1658" s="91"/>
      <c r="H1658" s="73" t="s">
        <v>252</v>
      </c>
      <c r="I1658" s="16">
        <v>0</v>
      </c>
      <c r="J1658" s="16" t="s">
        <v>247</v>
      </c>
      <c r="K1658" s="16" t="s">
        <v>247</v>
      </c>
      <c r="L1658" s="16" t="s">
        <v>247</v>
      </c>
      <c r="M1658" s="16">
        <v>0</v>
      </c>
      <c r="N1658" s="16">
        <v>0</v>
      </c>
      <c r="O1658" s="16" t="s">
        <v>247</v>
      </c>
      <c r="P1658" s="16" t="s">
        <v>247</v>
      </c>
    </row>
    <row r="1659" spans="3:16" s="41" customFormat="1" ht="65.25" customHeight="1">
      <c r="C1659" s="58"/>
      <c r="D1659" s="95"/>
      <c r="E1659" s="91"/>
      <c r="F1659" s="65"/>
      <c r="G1659" s="65"/>
      <c r="H1659" s="73" t="s">
        <v>258</v>
      </c>
      <c r="I1659" s="4"/>
      <c r="J1659" s="4">
        <v>107658</v>
      </c>
      <c r="K1659" s="4">
        <v>107658</v>
      </c>
      <c r="L1659" s="4">
        <v>1139.7</v>
      </c>
      <c r="M1659" s="4">
        <v>1139.7</v>
      </c>
      <c r="N1659" s="16">
        <v>0</v>
      </c>
      <c r="O1659" s="16">
        <f>L1659/J1659*100</f>
        <v>1.0586301064481971</v>
      </c>
      <c r="P1659" s="16">
        <f t="shared" ref="P1659" si="467">L1659/K1659*100</f>
        <v>1.0586301064481971</v>
      </c>
    </row>
    <row r="1660" spans="3:16" s="41" customFormat="1" ht="15" customHeight="1">
      <c r="C1660" s="83" t="s">
        <v>231</v>
      </c>
      <c r="D1660" s="86" t="s">
        <v>630</v>
      </c>
      <c r="E1660" s="92" t="s">
        <v>760</v>
      </c>
      <c r="F1660" s="87">
        <v>2018</v>
      </c>
      <c r="G1660" s="87">
        <v>2020</v>
      </c>
      <c r="H1660" s="73" t="s">
        <v>112</v>
      </c>
      <c r="I1660" s="31">
        <f>I1661+I1663+I1665+I1666</f>
        <v>74841.099999999991</v>
      </c>
      <c r="J1660" s="31">
        <f>J1661+J1663</f>
        <v>161736.5</v>
      </c>
      <c r="K1660" s="31">
        <f>K1661+K1663</f>
        <v>161736.5</v>
      </c>
      <c r="L1660" s="31">
        <f>L1661+L1663</f>
        <v>150336.59999999998</v>
      </c>
      <c r="M1660" s="31">
        <f t="shared" ref="M1660" si="468">M1661+M1663+M1665+M1666</f>
        <v>59970.3</v>
      </c>
      <c r="N1660" s="16">
        <f>M1660/I1660*100</f>
        <v>80.130169118305332</v>
      </c>
      <c r="O1660" s="16">
        <f>L1660/J1660*100</f>
        <v>92.951560099297296</v>
      </c>
      <c r="P1660" s="16">
        <f>L1660/K1660*100</f>
        <v>92.951560099297296</v>
      </c>
    </row>
    <row r="1661" spans="3:16" s="41" customFormat="1" ht="15" customHeight="1">
      <c r="C1661" s="84"/>
      <c r="D1661" s="86"/>
      <c r="E1661" s="92"/>
      <c r="F1661" s="90"/>
      <c r="G1661" s="90"/>
      <c r="H1661" s="73" t="s">
        <v>113</v>
      </c>
      <c r="I1661" s="16">
        <f t="shared" ref="I1661" si="469">I1668+I1675+I1682+I1689+I1696+I1703</f>
        <v>6519.3</v>
      </c>
      <c r="J1661" s="16">
        <f t="shared" ref="J1661:M1661" si="470">J1668+J1675+J1682+J1689+J1696+J1703</f>
        <v>38414.700000000004</v>
      </c>
      <c r="K1661" s="16">
        <f t="shared" si="470"/>
        <v>38414.700000000004</v>
      </c>
      <c r="L1661" s="16">
        <f t="shared" si="470"/>
        <v>27800.399999999998</v>
      </c>
      <c r="M1661" s="16">
        <f t="shared" si="470"/>
        <v>23418.400000000001</v>
      </c>
      <c r="N1661" s="16">
        <f t="shared" ref="N1661:N1664" si="471">M1661/I1661*100</f>
        <v>359.21648029696439</v>
      </c>
      <c r="O1661" s="16">
        <f>L1661/J1661*100</f>
        <v>72.369171176658924</v>
      </c>
      <c r="P1661" s="16">
        <f>L1661/K1661*100</f>
        <v>72.369171176658924</v>
      </c>
    </row>
    <row r="1662" spans="3:16" s="41" customFormat="1" ht="30.75" customHeight="1">
      <c r="C1662" s="84"/>
      <c r="D1662" s="86"/>
      <c r="E1662" s="92"/>
      <c r="F1662" s="90"/>
      <c r="G1662" s="90"/>
      <c r="H1662" s="73" t="s">
        <v>22</v>
      </c>
      <c r="I1662" s="16">
        <f t="shared" ref="I1662" si="472">I1669+I1676+I1683+I1690+I1697+I1704</f>
        <v>6519.3</v>
      </c>
      <c r="J1662" s="16">
        <f t="shared" ref="I1662:M1664" si="473">J1669+J1676+J1683+J1690+J1697+J1704</f>
        <v>6519.3</v>
      </c>
      <c r="K1662" s="16">
        <f t="shared" si="473"/>
        <v>6519.3</v>
      </c>
      <c r="L1662" s="16">
        <f t="shared" si="473"/>
        <v>6467.9</v>
      </c>
      <c r="M1662" s="16">
        <f t="shared" si="473"/>
        <v>2085.9</v>
      </c>
      <c r="N1662" s="16">
        <f t="shared" si="471"/>
        <v>31.995766416639825</v>
      </c>
      <c r="O1662" s="16">
        <f t="shared" ref="O1662:O1664" si="474">L1662/J1662*100</f>
        <v>99.211571794517809</v>
      </c>
      <c r="P1662" s="16">
        <f t="shared" ref="P1662:P1664" si="475">L1662/K1662*100</f>
        <v>99.211571794517809</v>
      </c>
    </row>
    <row r="1663" spans="3:16" s="41" customFormat="1" ht="15" customHeight="1">
      <c r="C1663" s="84"/>
      <c r="D1663" s="86"/>
      <c r="E1663" s="92"/>
      <c r="F1663" s="90"/>
      <c r="G1663" s="90"/>
      <c r="H1663" s="73" t="s">
        <v>249</v>
      </c>
      <c r="I1663" s="16">
        <f t="shared" si="473"/>
        <v>68321.799999999988</v>
      </c>
      <c r="J1663" s="16">
        <f t="shared" si="473"/>
        <v>123321.79999999999</v>
      </c>
      <c r="K1663" s="16">
        <f t="shared" si="473"/>
        <v>123321.79999999999</v>
      </c>
      <c r="L1663" s="16">
        <f t="shared" si="473"/>
        <v>122536.19999999998</v>
      </c>
      <c r="M1663" s="16">
        <f t="shared" si="473"/>
        <v>36551.9</v>
      </c>
      <c r="N1663" s="16">
        <f t="shared" si="471"/>
        <v>53.499615056980367</v>
      </c>
      <c r="O1663" s="16">
        <f t="shared" si="474"/>
        <v>99.362967455875591</v>
      </c>
      <c r="P1663" s="16">
        <f t="shared" si="475"/>
        <v>99.362967455875591</v>
      </c>
    </row>
    <row r="1664" spans="3:16" s="41" customFormat="1" ht="30" customHeight="1">
      <c r="C1664" s="84"/>
      <c r="D1664" s="86"/>
      <c r="E1664" s="92"/>
      <c r="F1664" s="90"/>
      <c r="G1664" s="90"/>
      <c r="H1664" s="73" t="s">
        <v>23</v>
      </c>
      <c r="I1664" s="16">
        <f t="shared" si="473"/>
        <v>68321.799999999988</v>
      </c>
      <c r="J1664" s="16">
        <f t="shared" si="473"/>
        <v>68321.799999999988</v>
      </c>
      <c r="K1664" s="16">
        <f t="shared" si="473"/>
        <v>68321.799999999988</v>
      </c>
      <c r="L1664" s="16">
        <f t="shared" si="473"/>
        <v>67905.799999999988</v>
      </c>
      <c r="M1664" s="16">
        <f t="shared" si="473"/>
        <v>20770</v>
      </c>
      <c r="N1664" s="16">
        <f t="shared" si="471"/>
        <v>30.400252920736868</v>
      </c>
      <c r="O1664" s="16">
        <f t="shared" si="474"/>
        <v>99.391116744582249</v>
      </c>
      <c r="P1664" s="16">
        <f t="shared" si="475"/>
        <v>99.391116744582249</v>
      </c>
    </row>
    <row r="1665" spans="3:16" s="41" customFormat="1" ht="15" customHeight="1">
      <c r="C1665" s="84"/>
      <c r="D1665" s="86"/>
      <c r="E1665" s="92"/>
      <c r="F1665" s="90"/>
      <c r="G1665" s="90"/>
      <c r="H1665" s="73" t="s">
        <v>250</v>
      </c>
      <c r="I1665" s="16">
        <v>0</v>
      </c>
      <c r="J1665" s="16" t="s">
        <v>247</v>
      </c>
      <c r="K1665" s="16" t="s">
        <v>247</v>
      </c>
      <c r="L1665" s="16" t="s">
        <v>247</v>
      </c>
      <c r="M1665" s="16">
        <v>0</v>
      </c>
      <c r="N1665" s="16">
        <v>0</v>
      </c>
      <c r="O1665" s="16" t="s">
        <v>247</v>
      </c>
      <c r="P1665" s="16" t="s">
        <v>247</v>
      </c>
    </row>
    <row r="1666" spans="3:16" s="41" customFormat="1" ht="15" customHeight="1">
      <c r="C1666" s="85"/>
      <c r="D1666" s="86"/>
      <c r="E1666" s="92"/>
      <c r="F1666" s="91"/>
      <c r="G1666" s="91"/>
      <c r="H1666" s="73" t="s">
        <v>252</v>
      </c>
      <c r="I1666" s="16">
        <v>0</v>
      </c>
      <c r="J1666" s="16" t="s">
        <v>247</v>
      </c>
      <c r="K1666" s="16" t="s">
        <v>247</v>
      </c>
      <c r="L1666" s="16" t="s">
        <v>247</v>
      </c>
      <c r="M1666" s="16">
        <v>0</v>
      </c>
      <c r="N1666" s="16">
        <v>0</v>
      </c>
      <c r="O1666" s="16" t="s">
        <v>247</v>
      </c>
      <c r="P1666" s="16" t="s">
        <v>247</v>
      </c>
    </row>
    <row r="1667" spans="3:16" s="41" customFormat="1" ht="15" customHeight="1">
      <c r="C1667" s="83" t="s">
        <v>475</v>
      </c>
      <c r="D1667" s="86" t="s">
        <v>631</v>
      </c>
      <c r="E1667" s="87" t="s">
        <v>761</v>
      </c>
      <c r="F1667" s="87">
        <v>2018</v>
      </c>
      <c r="G1667" s="87">
        <v>2018</v>
      </c>
      <c r="H1667" s="73" t="s">
        <v>112</v>
      </c>
      <c r="I1667" s="31">
        <f>I1668+I1670+I1672+I1673</f>
        <v>0</v>
      </c>
      <c r="J1667" s="31">
        <f>J1668+J1670</f>
        <v>8569.2999999999993</v>
      </c>
      <c r="K1667" s="31">
        <f>K1668+K1670</f>
        <v>8569.2999999999993</v>
      </c>
      <c r="L1667" s="31">
        <f>L1668+L1670</f>
        <v>0</v>
      </c>
      <c r="M1667" s="31">
        <f t="shared" ref="M1667" si="476">M1668+M1670+M1672+M1673</f>
        <v>0</v>
      </c>
      <c r="N1667" s="16"/>
      <c r="O1667" s="16"/>
      <c r="P1667" s="16">
        <v>0</v>
      </c>
    </row>
    <row r="1668" spans="3:16" s="41" customFormat="1" ht="15" customHeight="1">
      <c r="C1668" s="84"/>
      <c r="D1668" s="86"/>
      <c r="E1668" s="88"/>
      <c r="F1668" s="90"/>
      <c r="G1668" s="90"/>
      <c r="H1668" s="73" t="s">
        <v>113</v>
      </c>
      <c r="I1668" s="16"/>
      <c r="J1668" s="16">
        <v>8569.2999999999993</v>
      </c>
      <c r="K1668" s="16">
        <v>8569.2999999999993</v>
      </c>
      <c r="L1668" s="16"/>
      <c r="M1668" s="16"/>
      <c r="N1668" s="16"/>
      <c r="O1668" s="16"/>
      <c r="P1668" s="16">
        <v>0</v>
      </c>
    </row>
    <row r="1669" spans="3:16" s="41" customFormat="1" ht="15" customHeight="1">
      <c r="C1669" s="84"/>
      <c r="D1669" s="86"/>
      <c r="E1669" s="88"/>
      <c r="F1669" s="90"/>
      <c r="G1669" s="90"/>
      <c r="H1669" s="73" t="s">
        <v>22</v>
      </c>
      <c r="I1669" s="16">
        <v>0</v>
      </c>
      <c r="J1669" s="16">
        <v>0</v>
      </c>
      <c r="K1669" s="16">
        <v>0</v>
      </c>
      <c r="L1669" s="16">
        <v>0</v>
      </c>
      <c r="M1669" s="16">
        <v>0</v>
      </c>
      <c r="N1669" s="16">
        <v>0</v>
      </c>
      <c r="O1669" s="16">
        <v>0</v>
      </c>
      <c r="P1669" s="16">
        <v>0</v>
      </c>
    </row>
    <row r="1670" spans="3:16" s="41" customFormat="1" ht="15" customHeight="1">
      <c r="C1670" s="84"/>
      <c r="D1670" s="86"/>
      <c r="E1670" s="88"/>
      <c r="F1670" s="90"/>
      <c r="G1670" s="90"/>
      <c r="H1670" s="73" t="s">
        <v>249</v>
      </c>
      <c r="I1670" s="16">
        <v>0</v>
      </c>
      <c r="J1670" s="16">
        <v>0</v>
      </c>
      <c r="K1670" s="16">
        <v>0</v>
      </c>
      <c r="L1670" s="16">
        <v>0</v>
      </c>
      <c r="M1670" s="16">
        <v>0</v>
      </c>
      <c r="N1670" s="16">
        <v>0</v>
      </c>
      <c r="O1670" s="16">
        <v>0</v>
      </c>
      <c r="P1670" s="16">
        <v>0</v>
      </c>
    </row>
    <row r="1671" spans="3:16" s="41" customFormat="1" ht="15" customHeight="1">
      <c r="C1671" s="84"/>
      <c r="D1671" s="86"/>
      <c r="E1671" s="88"/>
      <c r="F1671" s="90"/>
      <c r="G1671" s="90"/>
      <c r="H1671" s="73" t="s">
        <v>23</v>
      </c>
      <c r="I1671" s="16">
        <v>0</v>
      </c>
      <c r="J1671" s="16">
        <v>0</v>
      </c>
      <c r="K1671" s="16">
        <v>0</v>
      </c>
      <c r="L1671" s="16">
        <v>0</v>
      </c>
      <c r="M1671" s="16">
        <v>0</v>
      </c>
      <c r="N1671" s="16">
        <v>0</v>
      </c>
      <c r="O1671" s="16">
        <v>0</v>
      </c>
      <c r="P1671" s="16">
        <v>0</v>
      </c>
    </row>
    <row r="1672" spans="3:16" s="41" customFormat="1" ht="15" customHeight="1">
      <c r="C1672" s="84"/>
      <c r="D1672" s="86"/>
      <c r="E1672" s="88"/>
      <c r="F1672" s="90"/>
      <c r="G1672" s="90"/>
      <c r="H1672" s="73" t="s">
        <v>250</v>
      </c>
      <c r="I1672" s="16">
        <v>0</v>
      </c>
      <c r="J1672" s="16" t="s">
        <v>247</v>
      </c>
      <c r="K1672" s="16" t="s">
        <v>247</v>
      </c>
      <c r="L1672" s="16" t="s">
        <v>247</v>
      </c>
      <c r="M1672" s="16">
        <v>0</v>
      </c>
      <c r="N1672" s="16">
        <v>0</v>
      </c>
      <c r="O1672" s="16" t="s">
        <v>247</v>
      </c>
      <c r="P1672" s="16" t="s">
        <v>247</v>
      </c>
    </row>
    <row r="1673" spans="3:16" s="41" customFormat="1" ht="15" customHeight="1">
      <c r="C1673" s="85"/>
      <c r="D1673" s="86"/>
      <c r="E1673" s="89"/>
      <c r="F1673" s="91"/>
      <c r="G1673" s="91"/>
      <c r="H1673" s="73" t="s">
        <v>252</v>
      </c>
      <c r="I1673" s="16">
        <v>0</v>
      </c>
      <c r="J1673" s="16" t="s">
        <v>247</v>
      </c>
      <c r="K1673" s="16" t="s">
        <v>247</v>
      </c>
      <c r="L1673" s="16" t="s">
        <v>247</v>
      </c>
      <c r="M1673" s="16">
        <v>0</v>
      </c>
      <c r="N1673" s="16">
        <v>0</v>
      </c>
      <c r="O1673" s="16" t="s">
        <v>247</v>
      </c>
      <c r="P1673" s="16" t="s">
        <v>247</v>
      </c>
    </row>
    <row r="1674" spans="3:16" s="41" customFormat="1" ht="15" customHeight="1">
      <c r="C1674" s="83" t="s">
        <v>476</v>
      </c>
      <c r="D1674" s="86" t="s">
        <v>632</v>
      </c>
      <c r="E1674" s="87" t="s">
        <v>628</v>
      </c>
      <c r="F1674" s="87">
        <v>2018</v>
      </c>
      <c r="G1674" s="87">
        <v>2020</v>
      </c>
      <c r="H1674" s="73" t="s">
        <v>112</v>
      </c>
      <c r="I1674" s="31">
        <f>I1675+I1677+I1679+I1680</f>
        <v>55805.299999999996</v>
      </c>
      <c r="J1674" s="31">
        <f>J1675+J1677</f>
        <v>55805.299999999996</v>
      </c>
      <c r="K1674" s="31">
        <f>K1675+K1677</f>
        <v>55805.299999999996</v>
      </c>
      <c r="L1674" s="31">
        <f>L1675+L1677</f>
        <v>55337.899999999994</v>
      </c>
      <c r="M1674" s="31">
        <f t="shared" ref="M1674" si="477">M1675+M1677+M1679+M1680</f>
        <v>18096.900000000001</v>
      </c>
      <c r="N1674" s="16">
        <f>M1674/I1674*100</f>
        <v>32.428640290438373</v>
      </c>
      <c r="O1674" s="16">
        <f>L1674/J1674*100</f>
        <v>99.162445144099209</v>
      </c>
      <c r="P1674" s="16">
        <f>L1674/K1674*100</f>
        <v>99.162445144099209</v>
      </c>
    </row>
    <row r="1675" spans="3:16" s="41" customFormat="1" ht="15" customHeight="1">
      <c r="C1675" s="84"/>
      <c r="D1675" s="86"/>
      <c r="E1675" s="90"/>
      <c r="F1675" s="90"/>
      <c r="G1675" s="90"/>
      <c r="H1675" s="73" t="s">
        <v>113</v>
      </c>
      <c r="I1675" s="16">
        <v>6138.6</v>
      </c>
      <c r="J1675" s="16">
        <v>6138.6</v>
      </c>
      <c r="K1675" s="16">
        <v>6138.6</v>
      </c>
      <c r="L1675" s="16">
        <v>6087.2</v>
      </c>
      <c r="M1675" s="16">
        <v>1990.7</v>
      </c>
      <c r="N1675" s="16">
        <f t="shared" ref="N1675:N1678" si="478">M1675/I1675*100</f>
        <v>32.429218388557651</v>
      </c>
      <c r="O1675" s="16">
        <f t="shared" ref="O1675:O1678" si="479">L1675/J1675*100</f>
        <v>99.16267552862216</v>
      </c>
      <c r="P1675" s="16">
        <f t="shared" ref="P1675:P1678" si="480">L1675/K1675*100</f>
        <v>99.16267552862216</v>
      </c>
    </row>
    <row r="1676" spans="3:16" s="41" customFormat="1" ht="29.25" customHeight="1">
      <c r="C1676" s="84"/>
      <c r="D1676" s="86"/>
      <c r="E1676" s="90"/>
      <c r="F1676" s="90"/>
      <c r="G1676" s="90"/>
      <c r="H1676" s="73" t="s">
        <v>22</v>
      </c>
      <c r="I1676" s="16">
        <v>6138.6</v>
      </c>
      <c r="J1676" s="16">
        <v>6138.6</v>
      </c>
      <c r="K1676" s="16">
        <v>6138.6</v>
      </c>
      <c r="L1676" s="16">
        <v>6087.2</v>
      </c>
      <c r="M1676" s="16">
        <v>1990.7</v>
      </c>
      <c r="N1676" s="16">
        <f t="shared" si="478"/>
        <v>32.429218388557651</v>
      </c>
      <c r="O1676" s="16">
        <f t="shared" si="479"/>
        <v>99.16267552862216</v>
      </c>
      <c r="P1676" s="16">
        <f t="shared" si="480"/>
        <v>99.16267552862216</v>
      </c>
    </row>
    <row r="1677" spans="3:16" s="41" customFormat="1" ht="15" customHeight="1">
      <c r="C1677" s="84"/>
      <c r="D1677" s="86"/>
      <c r="E1677" s="90"/>
      <c r="F1677" s="90"/>
      <c r="G1677" s="90"/>
      <c r="H1677" s="73" t="s">
        <v>249</v>
      </c>
      <c r="I1677" s="16">
        <v>49666.7</v>
      </c>
      <c r="J1677" s="16">
        <v>49666.7</v>
      </c>
      <c r="K1677" s="16">
        <v>49666.7</v>
      </c>
      <c r="L1677" s="16">
        <v>49250.7</v>
      </c>
      <c r="M1677" s="16">
        <v>16106.2</v>
      </c>
      <c r="N1677" s="16">
        <f t="shared" si="478"/>
        <v>32.428568839886687</v>
      </c>
      <c r="O1677" s="16">
        <f t="shared" si="479"/>
        <v>99.162416669519018</v>
      </c>
      <c r="P1677" s="16">
        <f t="shared" si="480"/>
        <v>99.162416669519018</v>
      </c>
    </row>
    <row r="1678" spans="3:16" s="41" customFormat="1" ht="30" customHeight="1">
      <c r="C1678" s="84"/>
      <c r="D1678" s="86"/>
      <c r="E1678" s="90"/>
      <c r="F1678" s="90"/>
      <c r="G1678" s="90"/>
      <c r="H1678" s="73" t="s">
        <v>23</v>
      </c>
      <c r="I1678" s="16">
        <v>49666.7</v>
      </c>
      <c r="J1678" s="16">
        <v>49666.7</v>
      </c>
      <c r="K1678" s="16">
        <v>49666.7</v>
      </c>
      <c r="L1678" s="16">
        <v>49250.7</v>
      </c>
      <c r="M1678" s="16">
        <v>16106.2</v>
      </c>
      <c r="N1678" s="16">
        <f t="shared" si="478"/>
        <v>32.428568839886687</v>
      </c>
      <c r="O1678" s="16">
        <f t="shared" si="479"/>
        <v>99.162416669519018</v>
      </c>
      <c r="P1678" s="16">
        <f t="shared" si="480"/>
        <v>99.162416669519018</v>
      </c>
    </row>
    <row r="1679" spans="3:16" s="41" customFormat="1" ht="15" customHeight="1">
      <c r="C1679" s="84"/>
      <c r="D1679" s="86"/>
      <c r="E1679" s="90"/>
      <c r="F1679" s="90"/>
      <c r="G1679" s="90"/>
      <c r="H1679" s="73" t="s">
        <v>250</v>
      </c>
      <c r="I1679" s="16">
        <v>0</v>
      </c>
      <c r="J1679" s="16" t="s">
        <v>247</v>
      </c>
      <c r="K1679" s="16" t="s">
        <v>247</v>
      </c>
      <c r="L1679" s="16" t="s">
        <v>247</v>
      </c>
      <c r="M1679" s="16">
        <v>0</v>
      </c>
      <c r="N1679" s="16">
        <v>0</v>
      </c>
      <c r="O1679" s="16" t="s">
        <v>247</v>
      </c>
      <c r="P1679" s="16" t="s">
        <v>247</v>
      </c>
    </row>
    <row r="1680" spans="3:16" s="41" customFormat="1" ht="15" customHeight="1">
      <c r="C1680" s="85"/>
      <c r="D1680" s="86"/>
      <c r="E1680" s="91"/>
      <c r="F1680" s="91"/>
      <c r="G1680" s="91"/>
      <c r="H1680" s="73" t="s">
        <v>252</v>
      </c>
      <c r="I1680" s="16">
        <v>0</v>
      </c>
      <c r="J1680" s="16" t="s">
        <v>247</v>
      </c>
      <c r="K1680" s="16" t="s">
        <v>247</v>
      </c>
      <c r="L1680" s="16" t="s">
        <v>247</v>
      </c>
      <c r="M1680" s="16">
        <v>0</v>
      </c>
      <c r="N1680" s="16">
        <v>0</v>
      </c>
      <c r="O1680" s="16" t="s">
        <v>247</v>
      </c>
      <c r="P1680" s="16" t="s">
        <v>247</v>
      </c>
    </row>
    <row r="1681" spans="3:16" s="41" customFormat="1" ht="15" customHeight="1">
      <c r="C1681" s="83" t="s">
        <v>478</v>
      </c>
      <c r="D1681" s="86" t="s">
        <v>633</v>
      </c>
      <c r="E1681" s="87" t="s">
        <v>628</v>
      </c>
      <c r="F1681" s="87">
        <v>2018</v>
      </c>
      <c r="G1681" s="87">
        <v>2020</v>
      </c>
      <c r="H1681" s="73" t="s">
        <v>112</v>
      </c>
      <c r="I1681" s="31">
        <f>I1682+I1684+I1686+I1687</f>
        <v>19035.8</v>
      </c>
      <c r="J1681" s="31">
        <f>J1682+J1684</f>
        <v>19035.8</v>
      </c>
      <c r="K1681" s="31">
        <f>K1682+K1684</f>
        <v>19035.8</v>
      </c>
      <c r="L1681" s="31">
        <f>L1682+L1684</f>
        <v>19035.8</v>
      </c>
      <c r="M1681" s="31">
        <f t="shared" ref="M1681" si="481">M1682+M1684+M1686+M1687</f>
        <v>4759</v>
      </c>
      <c r="N1681" s="16">
        <f>M1681/I1681*100</f>
        <v>25.000262662982379</v>
      </c>
      <c r="O1681" s="16">
        <f>L1681/J1681*100</f>
        <v>100</v>
      </c>
      <c r="P1681" s="16">
        <f>L1681/K1681*100</f>
        <v>100</v>
      </c>
    </row>
    <row r="1682" spans="3:16" s="41" customFormat="1" ht="15" customHeight="1">
      <c r="C1682" s="84"/>
      <c r="D1682" s="86"/>
      <c r="E1682" s="88"/>
      <c r="F1682" s="90"/>
      <c r="G1682" s="90"/>
      <c r="H1682" s="73" t="s">
        <v>113</v>
      </c>
      <c r="I1682" s="16">
        <v>380.7</v>
      </c>
      <c r="J1682" s="16">
        <v>380.7</v>
      </c>
      <c r="K1682" s="16">
        <v>380.7</v>
      </c>
      <c r="L1682" s="16">
        <v>380.7</v>
      </c>
      <c r="M1682" s="16">
        <v>95.2</v>
      </c>
      <c r="N1682" s="16">
        <f t="shared" ref="N1682:N1685" si="482">M1682/I1682*100</f>
        <v>25.00656685053848</v>
      </c>
      <c r="O1682" s="16">
        <f t="shared" ref="O1682:O1684" si="483">L1682/J1682*100</f>
        <v>100</v>
      </c>
      <c r="P1682" s="16">
        <f t="shared" ref="P1682:P1684" si="484">L1682/K1682*100</f>
        <v>100</v>
      </c>
    </row>
    <row r="1683" spans="3:16" s="41" customFormat="1" ht="34.5" customHeight="1">
      <c r="C1683" s="84"/>
      <c r="D1683" s="86"/>
      <c r="E1683" s="88"/>
      <c r="F1683" s="90"/>
      <c r="G1683" s="90"/>
      <c r="H1683" s="73" t="s">
        <v>22</v>
      </c>
      <c r="I1683" s="16">
        <v>380.7</v>
      </c>
      <c r="J1683" s="16">
        <v>380.7</v>
      </c>
      <c r="K1683" s="16">
        <v>380.7</v>
      </c>
      <c r="L1683" s="16">
        <v>380.7</v>
      </c>
      <c r="M1683" s="16">
        <v>95.2</v>
      </c>
      <c r="N1683" s="16">
        <f t="shared" si="482"/>
        <v>25.00656685053848</v>
      </c>
      <c r="O1683" s="16">
        <f t="shared" si="483"/>
        <v>100</v>
      </c>
      <c r="P1683" s="16">
        <f t="shared" si="484"/>
        <v>100</v>
      </c>
    </row>
    <row r="1684" spans="3:16" s="41" customFormat="1" ht="15" customHeight="1">
      <c r="C1684" s="84"/>
      <c r="D1684" s="86"/>
      <c r="E1684" s="88"/>
      <c r="F1684" s="90"/>
      <c r="G1684" s="90"/>
      <c r="H1684" s="73" t="s">
        <v>249</v>
      </c>
      <c r="I1684" s="16">
        <v>18655.099999999999</v>
      </c>
      <c r="J1684" s="16">
        <v>18655.099999999999</v>
      </c>
      <c r="K1684" s="16">
        <v>18655.099999999999</v>
      </c>
      <c r="L1684" s="16">
        <v>18655.099999999999</v>
      </c>
      <c r="M1684" s="16">
        <v>4663.8</v>
      </c>
      <c r="N1684" s="16">
        <f t="shared" si="482"/>
        <v>25.000134011610768</v>
      </c>
      <c r="O1684" s="16">
        <f t="shared" si="483"/>
        <v>100</v>
      </c>
      <c r="P1684" s="16">
        <f t="shared" si="484"/>
        <v>100</v>
      </c>
    </row>
    <row r="1685" spans="3:16" s="41" customFormat="1" ht="30" customHeight="1">
      <c r="C1685" s="84"/>
      <c r="D1685" s="86"/>
      <c r="E1685" s="88"/>
      <c r="F1685" s="90"/>
      <c r="G1685" s="90"/>
      <c r="H1685" s="73" t="s">
        <v>23</v>
      </c>
      <c r="I1685" s="16">
        <v>18655.099999999999</v>
      </c>
      <c r="J1685" s="16">
        <v>18655.099999999999</v>
      </c>
      <c r="K1685" s="16">
        <v>18655.099999999999</v>
      </c>
      <c r="L1685" s="16">
        <v>18655.099999999999</v>
      </c>
      <c r="M1685" s="16">
        <v>4663.8</v>
      </c>
      <c r="N1685" s="16">
        <f t="shared" si="482"/>
        <v>25.000134011610768</v>
      </c>
      <c r="O1685" s="16">
        <f>L1685/J1685*100</f>
        <v>100</v>
      </c>
      <c r="P1685" s="16">
        <f>L1685/K1685*100</f>
        <v>100</v>
      </c>
    </row>
    <row r="1686" spans="3:16" s="41" customFormat="1" ht="15" customHeight="1">
      <c r="C1686" s="84"/>
      <c r="D1686" s="86"/>
      <c r="E1686" s="88"/>
      <c r="F1686" s="90"/>
      <c r="G1686" s="90"/>
      <c r="H1686" s="73" t="s">
        <v>250</v>
      </c>
      <c r="I1686" s="16">
        <v>0</v>
      </c>
      <c r="J1686" s="16" t="s">
        <v>247</v>
      </c>
      <c r="K1686" s="16" t="s">
        <v>247</v>
      </c>
      <c r="L1686" s="16" t="s">
        <v>247</v>
      </c>
      <c r="M1686" s="16">
        <v>0</v>
      </c>
      <c r="N1686" s="16">
        <v>0</v>
      </c>
      <c r="O1686" s="16" t="s">
        <v>247</v>
      </c>
      <c r="P1686" s="16" t="s">
        <v>247</v>
      </c>
    </row>
    <row r="1687" spans="3:16" s="41" customFormat="1" ht="15" customHeight="1">
      <c r="C1687" s="85"/>
      <c r="D1687" s="86"/>
      <c r="E1687" s="89"/>
      <c r="F1687" s="91"/>
      <c r="G1687" s="91"/>
      <c r="H1687" s="73" t="s">
        <v>252</v>
      </c>
      <c r="I1687" s="16">
        <v>0</v>
      </c>
      <c r="J1687" s="16" t="s">
        <v>247</v>
      </c>
      <c r="K1687" s="16" t="s">
        <v>247</v>
      </c>
      <c r="L1687" s="16" t="s">
        <v>247</v>
      </c>
      <c r="M1687" s="16">
        <v>0</v>
      </c>
      <c r="N1687" s="16">
        <v>0</v>
      </c>
      <c r="O1687" s="16" t="s">
        <v>247</v>
      </c>
      <c r="P1687" s="16" t="s">
        <v>247</v>
      </c>
    </row>
    <row r="1688" spans="3:16" s="41" customFormat="1" ht="15" customHeight="1">
      <c r="C1688" s="83" t="s">
        <v>478</v>
      </c>
      <c r="D1688" s="86" t="s">
        <v>711</v>
      </c>
      <c r="E1688" s="87" t="s">
        <v>628</v>
      </c>
      <c r="F1688" s="87">
        <v>2018</v>
      </c>
      <c r="G1688" s="87">
        <v>2020</v>
      </c>
      <c r="H1688" s="73" t="s">
        <v>112</v>
      </c>
      <c r="I1688" s="31">
        <f>I1689+I1691+I1693+I1694</f>
        <v>0</v>
      </c>
      <c r="J1688" s="31">
        <f>J1689+J1691</f>
        <v>55000</v>
      </c>
      <c r="K1688" s="31">
        <f>K1689+K1691</f>
        <v>55000</v>
      </c>
      <c r="L1688" s="31">
        <f>L1689+L1691</f>
        <v>54630.400000000001</v>
      </c>
      <c r="M1688" s="31">
        <f>M1689+M1691</f>
        <v>15781.9</v>
      </c>
      <c r="N1688" s="16">
        <v>0</v>
      </c>
      <c r="O1688" s="16">
        <f>L1688/J1688*100</f>
        <v>99.328000000000003</v>
      </c>
      <c r="P1688" s="16">
        <f>L1688/K1688*100</f>
        <v>99.328000000000003</v>
      </c>
    </row>
    <row r="1689" spans="3:16" s="41" customFormat="1" ht="15" customHeight="1">
      <c r="C1689" s="84"/>
      <c r="D1689" s="86"/>
      <c r="E1689" s="88"/>
      <c r="F1689" s="90"/>
      <c r="G1689" s="90"/>
      <c r="H1689" s="73" t="s">
        <v>113</v>
      </c>
      <c r="I1689" s="16"/>
      <c r="J1689" s="16"/>
      <c r="K1689" s="16"/>
      <c r="L1689" s="16">
        <v>0</v>
      </c>
      <c r="M1689" s="16">
        <v>0</v>
      </c>
      <c r="N1689" s="16">
        <v>0</v>
      </c>
      <c r="O1689" s="16">
        <v>0</v>
      </c>
      <c r="P1689" s="16">
        <v>0</v>
      </c>
    </row>
    <row r="1690" spans="3:16" s="41" customFormat="1" ht="34.5" customHeight="1">
      <c r="C1690" s="84"/>
      <c r="D1690" s="86"/>
      <c r="E1690" s="88"/>
      <c r="F1690" s="90"/>
      <c r="G1690" s="90"/>
      <c r="H1690" s="73" t="s">
        <v>22</v>
      </c>
      <c r="I1690" s="16"/>
      <c r="J1690" s="16"/>
      <c r="K1690" s="16"/>
      <c r="L1690" s="16">
        <v>0</v>
      </c>
      <c r="M1690" s="16">
        <v>0</v>
      </c>
      <c r="N1690" s="16">
        <v>0</v>
      </c>
      <c r="O1690" s="16">
        <v>0</v>
      </c>
      <c r="P1690" s="16">
        <v>0</v>
      </c>
    </row>
    <row r="1691" spans="3:16" s="41" customFormat="1" ht="15" customHeight="1">
      <c r="C1691" s="84"/>
      <c r="D1691" s="86"/>
      <c r="E1691" s="88"/>
      <c r="F1691" s="90"/>
      <c r="G1691" s="90"/>
      <c r="H1691" s="73" t="s">
        <v>249</v>
      </c>
      <c r="I1691" s="16"/>
      <c r="J1691" s="16">
        <v>55000</v>
      </c>
      <c r="K1691" s="16">
        <v>55000</v>
      </c>
      <c r="L1691" s="16">
        <v>54630.400000000001</v>
      </c>
      <c r="M1691" s="16">
        <v>15781.9</v>
      </c>
      <c r="N1691" s="16">
        <v>0</v>
      </c>
      <c r="O1691" s="16">
        <f>L1691/J1691*100</f>
        <v>99.328000000000003</v>
      </c>
      <c r="P1691" s="16">
        <f>L1691/K1691*100</f>
        <v>99.328000000000003</v>
      </c>
    </row>
    <row r="1692" spans="3:16" s="41" customFormat="1" ht="30" customHeight="1">
      <c r="C1692" s="84"/>
      <c r="D1692" s="86"/>
      <c r="E1692" s="88"/>
      <c r="F1692" s="90"/>
      <c r="G1692" s="90"/>
      <c r="H1692" s="73" t="s">
        <v>23</v>
      </c>
      <c r="I1692" s="16"/>
      <c r="J1692" s="16"/>
      <c r="K1692" s="16"/>
      <c r="L1692" s="16">
        <v>0</v>
      </c>
      <c r="M1692" s="16">
        <v>0</v>
      </c>
      <c r="N1692" s="16">
        <v>0</v>
      </c>
      <c r="O1692" s="16">
        <v>0</v>
      </c>
      <c r="P1692" s="16">
        <v>0</v>
      </c>
    </row>
    <row r="1693" spans="3:16" s="41" customFormat="1" ht="15" customHeight="1">
      <c r="C1693" s="84"/>
      <c r="D1693" s="86"/>
      <c r="E1693" s="88"/>
      <c r="F1693" s="90"/>
      <c r="G1693" s="90"/>
      <c r="H1693" s="73" t="s">
        <v>250</v>
      </c>
      <c r="I1693" s="16">
        <v>0</v>
      </c>
      <c r="J1693" s="16" t="s">
        <v>247</v>
      </c>
      <c r="K1693" s="16" t="s">
        <v>247</v>
      </c>
      <c r="L1693" s="16" t="s">
        <v>247</v>
      </c>
      <c r="M1693" s="16">
        <v>0</v>
      </c>
      <c r="N1693" s="16">
        <v>0</v>
      </c>
      <c r="O1693" s="16" t="s">
        <v>247</v>
      </c>
      <c r="P1693" s="16" t="s">
        <v>247</v>
      </c>
    </row>
    <row r="1694" spans="3:16" s="41" customFormat="1" ht="15" customHeight="1">
      <c r="C1694" s="85"/>
      <c r="D1694" s="86"/>
      <c r="E1694" s="89"/>
      <c r="F1694" s="91"/>
      <c r="G1694" s="91"/>
      <c r="H1694" s="73" t="s">
        <v>252</v>
      </c>
      <c r="I1694" s="16">
        <v>0</v>
      </c>
      <c r="J1694" s="16" t="s">
        <v>247</v>
      </c>
      <c r="K1694" s="16" t="s">
        <v>247</v>
      </c>
      <c r="L1694" s="16" t="s">
        <v>247</v>
      </c>
      <c r="M1694" s="16">
        <v>0</v>
      </c>
      <c r="N1694" s="16">
        <v>0</v>
      </c>
      <c r="O1694" s="16" t="s">
        <v>247</v>
      </c>
      <c r="P1694" s="16" t="s">
        <v>247</v>
      </c>
    </row>
    <row r="1695" spans="3:16" s="41" customFormat="1" ht="15" customHeight="1">
      <c r="C1695" s="83" t="s">
        <v>478</v>
      </c>
      <c r="D1695" s="86" t="s">
        <v>712</v>
      </c>
      <c r="E1695" s="87" t="s">
        <v>628</v>
      </c>
      <c r="F1695" s="87">
        <v>2018</v>
      </c>
      <c r="G1695" s="87">
        <v>2020</v>
      </c>
      <c r="H1695" s="73" t="s">
        <v>112</v>
      </c>
      <c r="I1695" s="31">
        <f>I1696+I1698+I1700+I1701</f>
        <v>0</v>
      </c>
      <c r="J1695" s="31">
        <f>J1696+J1698</f>
        <v>9979.2000000000007</v>
      </c>
      <c r="K1695" s="31">
        <f>K1696+K1698</f>
        <v>9979.2000000000007</v>
      </c>
      <c r="L1695" s="31">
        <f>L1696+L1698</f>
        <v>9979.2000000000007</v>
      </c>
      <c r="M1695" s="31">
        <f t="shared" ref="M1695" si="485">M1696+M1698+M1700+M1701</f>
        <v>9979.2000000000007</v>
      </c>
      <c r="N1695" s="16">
        <v>0</v>
      </c>
      <c r="O1695" s="16">
        <f>L1695/J1695*100</f>
        <v>100</v>
      </c>
      <c r="P1695" s="16">
        <f>L1695/K1695*100</f>
        <v>100</v>
      </c>
    </row>
    <row r="1696" spans="3:16" s="41" customFormat="1" ht="15" customHeight="1">
      <c r="C1696" s="84"/>
      <c r="D1696" s="86"/>
      <c r="E1696" s="88"/>
      <c r="F1696" s="90"/>
      <c r="G1696" s="90"/>
      <c r="H1696" s="73" t="s">
        <v>113</v>
      </c>
      <c r="I1696" s="16"/>
      <c r="J1696" s="16">
        <v>9979.2000000000007</v>
      </c>
      <c r="K1696" s="16">
        <v>9979.2000000000007</v>
      </c>
      <c r="L1696" s="16">
        <v>9979.2000000000007</v>
      </c>
      <c r="M1696" s="16">
        <v>9979.2000000000007</v>
      </c>
      <c r="N1696" s="16">
        <v>0</v>
      </c>
      <c r="O1696" s="16">
        <f>L1696/J1696*100</f>
        <v>100</v>
      </c>
      <c r="P1696" s="16">
        <f>L1696/K1696*100</f>
        <v>100</v>
      </c>
    </row>
    <row r="1697" spans="3:16" s="41" customFormat="1" ht="34.5" customHeight="1">
      <c r="C1697" s="84"/>
      <c r="D1697" s="86"/>
      <c r="E1697" s="88"/>
      <c r="F1697" s="90"/>
      <c r="G1697" s="90"/>
      <c r="H1697" s="73" t="s">
        <v>22</v>
      </c>
      <c r="I1697" s="16"/>
      <c r="J1697" s="16"/>
      <c r="K1697" s="16"/>
      <c r="L1697" s="16">
        <v>0</v>
      </c>
      <c r="M1697" s="16">
        <v>0</v>
      </c>
      <c r="N1697" s="16">
        <v>0</v>
      </c>
      <c r="O1697" s="16">
        <v>0</v>
      </c>
      <c r="P1697" s="16">
        <v>0</v>
      </c>
    </row>
    <row r="1698" spans="3:16" s="41" customFormat="1" ht="15" customHeight="1">
      <c r="C1698" s="84"/>
      <c r="D1698" s="86"/>
      <c r="E1698" s="88"/>
      <c r="F1698" s="90"/>
      <c r="G1698" s="90"/>
      <c r="H1698" s="73" t="s">
        <v>249</v>
      </c>
      <c r="I1698" s="16"/>
      <c r="J1698" s="16"/>
      <c r="K1698" s="16"/>
      <c r="L1698" s="16"/>
      <c r="M1698" s="16">
        <v>0</v>
      </c>
      <c r="N1698" s="16">
        <v>0</v>
      </c>
      <c r="O1698" s="16">
        <v>0</v>
      </c>
      <c r="P1698" s="16">
        <v>0</v>
      </c>
    </row>
    <row r="1699" spans="3:16" s="41" customFormat="1" ht="30" customHeight="1">
      <c r="C1699" s="84"/>
      <c r="D1699" s="86"/>
      <c r="E1699" s="88"/>
      <c r="F1699" s="90"/>
      <c r="G1699" s="90"/>
      <c r="H1699" s="73" t="s">
        <v>23</v>
      </c>
      <c r="I1699" s="16"/>
      <c r="J1699" s="16"/>
      <c r="K1699" s="16"/>
      <c r="L1699" s="16">
        <v>0</v>
      </c>
      <c r="M1699" s="16">
        <v>0</v>
      </c>
      <c r="N1699" s="16">
        <v>0</v>
      </c>
      <c r="O1699" s="16">
        <v>0</v>
      </c>
      <c r="P1699" s="16">
        <v>0</v>
      </c>
    </row>
    <row r="1700" spans="3:16" s="41" customFormat="1" ht="15" customHeight="1">
      <c r="C1700" s="84"/>
      <c r="D1700" s="86"/>
      <c r="E1700" s="88"/>
      <c r="F1700" s="90"/>
      <c r="G1700" s="90"/>
      <c r="H1700" s="73" t="s">
        <v>250</v>
      </c>
      <c r="I1700" s="16">
        <v>0</v>
      </c>
      <c r="J1700" s="16" t="s">
        <v>247</v>
      </c>
      <c r="K1700" s="16" t="s">
        <v>247</v>
      </c>
      <c r="L1700" s="16" t="s">
        <v>247</v>
      </c>
      <c r="M1700" s="16">
        <v>0</v>
      </c>
      <c r="N1700" s="16">
        <v>0</v>
      </c>
      <c r="O1700" s="16" t="s">
        <v>247</v>
      </c>
      <c r="P1700" s="16" t="s">
        <v>247</v>
      </c>
    </row>
    <row r="1701" spans="3:16" s="41" customFormat="1" ht="15" customHeight="1">
      <c r="C1701" s="85"/>
      <c r="D1701" s="86"/>
      <c r="E1701" s="89"/>
      <c r="F1701" s="91"/>
      <c r="G1701" s="91"/>
      <c r="H1701" s="73" t="s">
        <v>252</v>
      </c>
      <c r="I1701" s="16">
        <v>0</v>
      </c>
      <c r="J1701" s="16" t="s">
        <v>247</v>
      </c>
      <c r="K1701" s="16" t="s">
        <v>247</v>
      </c>
      <c r="L1701" s="16" t="s">
        <v>247</v>
      </c>
      <c r="M1701" s="16">
        <v>0</v>
      </c>
      <c r="N1701" s="16">
        <v>0</v>
      </c>
      <c r="O1701" s="16" t="s">
        <v>247</v>
      </c>
      <c r="P1701" s="16" t="s">
        <v>247</v>
      </c>
    </row>
    <row r="1702" spans="3:16" s="41" customFormat="1" ht="15" customHeight="1">
      <c r="C1702" s="83" t="s">
        <v>478</v>
      </c>
      <c r="D1702" s="86" t="s">
        <v>762</v>
      </c>
      <c r="E1702" s="87" t="s">
        <v>628</v>
      </c>
      <c r="F1702" s="87">
        <v>2018</v>
      </c>
      <c r="G1702" s="87">
        <v>2020</v>
      </c>
      <c r="H1702" s="73" t="s">
        <v>112</v>
      </c>
      <c r="I1702" s="31">
        <f>I1703+I1705+I1707+I1708</f>
        <v>0</v>
      </c>
      <c r="J1702" s="31">
        <f>J1703+J1705</f>
        <v>13346.9</v>
      </c>
      <c r="K1702" s="31">
        <f>K1703+K1705</f>
        <v>13346.9</v>
      </c>
      <c r="L1702" s="31">
        <f>L1703+L1705</f>
        <v>11353.3</v>
      </c>
      <c r="M1702" s="31">
        <f t="shared" ref="M1702" si="486">M1703+M1705+M1707+M1708</f>
        <v>11353.3</v>
      </c>
      <c r="N1702" s="16">
        <v>0</v>
      </c>
      <c r="O1702" s="16">
        <f>L1702/J1702*100</f>
        <v>85.063198195835739</v>
      </c>
      <c r="P1702" s="16">
        <f t="shared" ref="P1702:P1703" si="487">L1702/K1702*100</f>
        <v>85.063198195835739</v>
      </c>
    </row>
    <row r="1703" spans="3:16" s="41" customFormat="1" ht="15" customHeight="1">
      <c r="C1703" s="84"/>
      <c r="D1703" s="86"/>
      <c r="E1703" s="88"/>
      <c r="F1703" s="90"/>
      <c r="G1703" s="90"/>
      <c r="H1703" s="73" t="s">
        <v>113</v>
      </c>
      <c r="I1703" s="16"/>
      <c r="J1703" s="16">
        <v>13346.9</v>
      </c>
      <c r="K1703" s="16">
        <v>13346.9</v>
      </c>
      <c r="L1703" s="16">
        <v>11353.3</v>
      </c>
      <c r="M1703" s="16">
        <v>11353.3</v>
      </c>
      <c r="N1703" s="16">
        <v>0</v>
      </c>
      <c r="O1703" s="16">
        <f>L1703/J1703*100</f>
        <v>85.063198195835739</v>
      </c>
      <c r="P1703" s="16">
        <f t="shared" si="487"/>
        <v>85.063198195835739</v>
      </c>
    </row>
    <row r="1704" spans="3:16" s="41" customFormat="1" ht="34.5" customHeight="1">
      <c r="C1704" s="84"/>
      <c r="D1704" s="86"/>
      <c r="E1704" s="88"/>
      <c r="F1704" s="90"/>
      <c r="G1704" s="90"/>
      <c r="H1704" s="73" t="s">
        <v>22</v>
      </c>
      <c r="I1704" s="16"/>
      <c r="J1704" s="16"/>
      <c r="K1704" s="16"/>
      <c r="L1704" s="16">
        <v>0</v>
      </c>
      <c r="M1704" s="16">
        <v>0</v>
      </c>
      <c r="N1704" s="16">
        <v>0</v>
      </c>
      <c r="O1704" s="16">
        <v>0</v>
      </c>
      <c r="P1704" s="16">
        <v>0</v>
      </c>
    </row>
    <row r="1705" spans="3:16" s="41" customFormat="1" ht="15" customHeight="1">
      <c r="C1705" s="84"/>
      <c r="D1705" s="86"/>
      <c r="E1705" s="88"/>
      <c r="F1705" s="90"/>
      <c r="G1705" s="90"/>
      <c r="H1705" s="73" t="s">
        <v>249</v>
      </c>
      <c r="I1705" s="16"/>
      <c r="J1705" s="16"/>
      <c r="K1705" s="16"/>
      <c r="L1705" s="16"/>
      <c r="M1705" s="16">
        <v>0</v>
      </c>
      <c r="N1705" s="16">
        <v>0</v>
      </c>
      <c r="O1705" s="16">
        <v>0</v>
      </c>
      <c r="P1705" s="16">
        <v>0</v>
      </c>
    </row>
    <row r="1706" spans="3:16" s="41" customFormat="1" ht="30" customHeight="1">
      <c r="C1706" s="84"/>
      <c r="D1706" s="86"/>
      <c r="E1706" s="88"/>
      <c r="F1706" s="90"/>
      <c r="G1706" s="90"/>
      <c r="H1706" s="73" t="s">
        <v>23</v>
      </c>
      <c r="I1706" s="16"/>
      <c r="J1706" s="16"/>
      <c r="K1706" s="16"/>
      <c r="L1706" s="16">
        <v>0</v>
      </c>
      <c r="M1706" s="16">
        <v>0</v>
      </c>
      <c r="N1706" s="16">
        <v>0</v>
      </c>
      <c r="O1706" s="16">
        <v>0</v>
      </c>
      <c r="P1706" s="16">
        <v>0</v>
      </c>
    </row>
    <row r="1707" spans="3:16" s="41" customFormat="1" ht="15" customHeight="1">
      <c r="C1707" s="84"/>
      <c r="D1707" s="86"/>
      <c r="E1707" s="88"/>
      <c r="F1707" s="90"/>
      <c r="G1707" s="90"/>
      <c r="H1707" s="73" t="s">
        <v>250</v>
      </c>
      <c r="I1707" s="16">
        <v>0</v>
      </c>
      <c r="J1707" s="16" t="s">
        <v>247</v>
      </c>
      <c r="K1707" s="16" t="s">
        <v>247</v>
      </c>
      <c r="L1707" s="16" t="s">
        <v>247</v>
      </c>
      <c r="M1707" s="16">
        <v>0</v>
      </c>
      <c r="N1707" s="16">
        <v>0</v>
      </c>
      <c r="O1707" s="16" t="s">
        <v>247</v>
      </c>
      <c r="P1707" s="16" t="s">
        <v>247</v>
      </c>
    </row>
    <row r="1708" spans="3:16" s="41" customFormat="1" ht="15" customHeight="1">
      <c r="C1708" s="85"/>
      <c r="D1708" s="86"/>
      <c r="E1708" s="89"/>
      <c r="F1708" s="91"/>
      <c r="G1708" s="91"/>
      <c r="H1708" s="73" t="s">
        <v>252</v>
      </c>
      <c r="I1708" s="16">
        <v>0</v>
      </c>
      <c r="J1708" s="16" t="s">
        <v>247</v>
      </c>
      <c r="K1708" s="16" t="s">
        <v>247</v>
      </c>
      <c r="L1708" s="16" t="s">
        <v>247</v>
      </c>
      <c r="M1708" s="16">
        <v>0</v>
      </c>
      <c r="N1708" s="16">
        <v>0</v>
      </c>
      <c r="O1708" s="16" t="s">
        <v>247</v>
      </c>
      <c r="P1708" s="16" t="s">
        <v>247</v>
      </c>
    </row>
    <row r="1709" spans="3:16" s="41" customFormat="1" ht="15" customHeight="1">
      <c r="C1709" s="83" t="s">
        <v>231</v>
      </c>
      <c r="D1709" s="86" t="s">
        <v>713</v>
      </c>
      <c r="E1709" s="92" t="s">
        <v>8</v>
      </c>
      <c r="F1709" s="87">
        <v>2018</v>
      </c>
      <c r="G1709" s="87">
        <v>2020</v>
      </c>
      <c r="H1709" s="73" t="s">
        <v>112</v>
      </c>
      <c r="I1709" s="31">
        <f>I1710+I1712+I1714+I1715</f>
        <v>0</v>
      </c>
      <c r="J1709" s="31">
        <f>J1710+J1712</f>
        <v>24360</v>
      </c>
      <c r="K1709" s="31">
        <f>K1710+K1712</f>
        <v>24360</v>
      </c>
      <c r="L1709" s="31">
        <f>L1710+L1712</f>
        <v>24360</v>
      </c>
      <c r="M1709" s="31">
        <f t="shared" ref="M1709" si="488">M1710+M1712+M1714+M1715</f>
        <v>24360</v>
      </c>
      <c r="N1709" s="16">
        <v>0</v>
      </c>
      <c r="O1709" s="16">
        <f>L1709/J1709*100</f>
        <v>100</v>
      </c>
      <c r="P1709" s="16">
        <f>L1709/K1709*100</f>
        <v>100</v>
      </c>
    </row>
    <row r="1710" spans="3:16" s="41" customFormat="1" ht="15" customHeight="1">
      <c r="C1710" s="84"/>
      <c r="D1710" s="86"/>
      <c r="E1710" s="92"/>
      <c r="F1710" s="90"/>
      <c r="G1710" s="90"/>
      <c r="H1710" s="73" t="s">
        <v>113</v>
      </c>
      <c r="I1710" s="16">
        <f>I1717</f>
        <v>0</v>
      </c>
      <c r="J1710" s="16">
        <f t="shared" ref="J1710:M1710" si="489">J1717</f>
        <v>0</v>
      </c>
      <c r="K1710" s="16">
        <f t="shared" si="489"/>
        <v>0</v>
      </c>
      <c r="L1710" s="16">
        <f t="shared" si="489"/>
        <v>0</v>
      </c>
      <c r="M1710" s="16">
        <f t="shared" si="489"/>
        <v>0</v>
      </c>
      <c r="N1710" s="16">
        <v>0</v>
      </c>
      <c r="O1710" s="16">
        <v>0</v>
      </c>
      <c r="P1710" s="16">
        <v>0</v>
      </c>
    </row>
    <row r="1711" spans="3:16" s="41" customFormat="1" ht="30" customHeight="1">
      <c r="C1711" s="84"/>
      <c r="D1711" s="86"/>
      <c r="E1711" s="92"/>
      <c r="F1711" s="90"/>
      <c r="G1711" s="90"/>
      <c r="H1711" s="73" t="s">
        <v>22</v>
      </c>
      <c r="I1711" s="16">
        <f t="shared" ref="I1711:M1711" si="490">I1718</f>
        <v>0</v>
      </c>
      <c r="J1711" s="16">
        <f t="shared" si="490"/>
        <v>0</v>
      </c>
      <c r="K1711" s="16">
        <f t="shared" si="490"/>
        <v>0</v>
      </c>
      <c r="L1711" s="16">
        <f t="shared" si="490"/>
        <v>0</v>
      </c>
      <c r="M1711" s="16">
        <f t="shared" si="490"/>
        <v>0</v>
      </c>
      <c r="N1711" s="16">
        <v>0</v>
      </c>
      <c r="O1711" s="16">
        <v>0</v>
      </c>
      <c r="P1711" s="16">
        <v>0</v>
      </c>
    </row>
    <row r="1712" spans="3:16" s="41" customFormat="1" ht="15" customHeight="1">
      <c r="C1712" s="84"/>
      <c r="D1712" s="86"/>
      <c r="E1712" s="92"/>
      <c r="F1712" s="90"/>
      <c r="G1712" s="90"/>
      <c r="H1712" s="73" t="s">
        <v>249</v>
      </c>
      <c r="I1712" s="16">
        <f t="shared" ref="I1712:M1712" si="491">I1719</f>
        <v>0</v>
      </c>
      <c r="J1712" s="16">
        <f t="shared" si="491"/>
        <v>24360</v>
      </c>
      <c r="K1712" s="16">
        <f t="shared" si="491"/>
        <v>24360</v>
      </c>
      <c r="L1712" s="16">
        <f t="shared" si="491"/>
        <v>24360</v>
      </c>
      <c r="M1712" s="16">
        <f t="shared" si="491"/>
        <v>24360</v>
      </c>
      <c r="N1712" s="16">
        <v>0</v>
      </c>
      <c r="O1712" s="16">
        <f>L1712/J1712*100</f>
        <v>100</v>
      </c>
      <c r="P1712" s="16">
        <f>L1712/K1712*100</f>
        <v>100</v>
      </c>
    </row>
    <row r="1713" spans="3:16" s="41" customFormat="1" ht="27.75" customHeight="1">
      <c r="C1713" s="84"/>
      <c r="D1713" s="86"/>
      <c r="E1713" s="92"/>
      <c r="F1713" s="90"/>
      <c r="G1713" s="90"/>
      <c r="H1713" s="73" t="s">
        <v>23</v>
      </c>
      <c r="I1713" s="16">
        <f t="shared" ref="I1713:M1713" si="492">I1720</f>
        <v>0</v>
      </c>
      <c r="J1713" s="16">
        <f t="shared" si="492"/>
        <v>0</v>
      </c>
      <c r="K1713" s="16">
        <f t="shared" si="492"/>
        <v>0</v>
      </c>
      <c r="L1713" s="16">
        <f t="shared" si="492"/>
        <v>0</v>
      </c>
      <c r="M1713" s="16">
        <f t="shared" si="492"/>
        <v>0</v>
      </c>
      <c r="N1713" s="16">
        <v>0</v>
      </c>
      <c r="O1713" s="16">
        <v>0</v>
      </c>
      <c r="P1713" s="16">
        <v>0</v>
      </c>
    </row>
    <row r="1714" spans="3:16" s="41" customFormat="1" ht="15" customHeight="1">
      <c r="C1714" s="84"/>
      <c r="D1714" s="86"/>
      <c r="E1714" s="92"/>
      <c r="F1714" s="90"/>
      <c r="G1714" s="90"/>
      <c r="H1714" s="73" t="s">
        <v>250</v>
      </c>
      <c r="I1714" s="16">
        <v>0</v>
      </c>
      <c r="J1714" s="16" t="s">
        <v>247</v>
      </c>
      <c r="K1714" s="16" t="s">
        <v>247</v>
      </c>
      <c r="L1714" s="16" t="s">
        <v>247</v>
      </c>
      <c r="M1714" s="16">
        <v>0</v>
      </c>
      <c r="N1714" s="16">
        <v>0</v>
      </c>
      <c r="O1714" s="16" t="s">
        <v>247</v>
      </c>
      <c r="P1714" s="16" t="s">
        <v>247</v>
      </c>
    </row>
    <row r="1715" spans="3:16" s="41" customFormat="1" ht="15" customHeight="1">
      <c r="C1715" s="85"/>
      <c r="D1715" s="86"/>
      <c r="E1715" s="92"/>
      <c r="F1715" s="91"/>
      <c r="G1715" s="91"/>
      <c r="H1715" s="73" t="s">
        <v>252</v>
      </c>
      <c r="I1715" s="16">
        <v>0</v>
      </c>
      <c r="J1715" s="16" t="s">
        <v>247</v>
      </c>
      <c r="K1715" s="16" t="s">
        <v>247</v>
      </c>
      <c r="L1715" s="16" t="s">
        <v>247</v>
      </c>
      <c r="M1715" s="16">
        <v>0</v>
      </c>
      <c r="N1715" s="16">
        <v>0</v>
      </c>
      <c r="O1715" s="16" t="s">
        <v>247</v>
      </c>
      <c r="P1715" s="16" t="s">
        <v>247</v>
      </c>
    </row>
    <row r="1716" spans="3:16" s="41" customFormat="1" ht="15" customHeight="1">
      <c r="C1716" s="83" t="s">
        <v>475</v>
      </c>
      <c r="D1716" s="86" t="s">
        <v>714</v>
      </c>
      <c r="E1716" s="87" t="s">
        <v>628</v>
      </c>
      <c r="F1716" s="87">
        <v>2018</v>
      </c>
      <c r="G1716" s="87">
        <v>2018</v>
      </c>
      <c r="H1716" s="73" t="s">
        <v>112</v>
      </c>
      <c r="I1716" s="31">
        <f>I1717+I1719+I1721+I1722</f>
        <v>0</v>
      </c>
      <c r="J1716" s="31">
        <f>J1717+J1719</f>
        <v>24360</v>
      </c>
      <c r="K1716" s="31">
        <f>K1717+K1719</f>
        <v>24360</v>
      </c>
      <c r="L1716" s="31">
        <f>L1717+L1719</f>
        <v>24360</v>
      </c>
      <c r="M1716" s="31">
        <f t="shared" ref="M1716" si="493">M1717+M1719+M1721+M1722</f>
        <v>24360</v>
      </c>
      <c r="N1716" s="16">
        <v>0</v>
      </c>
      <c r="O1716" s="16">
        <f>L1716/J1716*100</f>
        <v>100</v>
      </c>
      <c r="P1716" s="16">
        <f>L1716/K1716*100</f>
        <v>100</v>
      </c>
    </row>
    <row r="1717" spans="3:16" s="41" customFormat="1" ht="15" customHeight="1">
      <c r="C1717" s="84"/>
      <c r="D1717" s="86"/>
      <c r="E1717" s="88"/>
      <c r="F1717" s="90"/>
      <c r="G1717" s="90"/>
      <c r="H1717" s="73" t="s">
        <v>113</v>
      </c>
      <c r="I1717" s="16"/>
      <c r="J1717" s="16"/>
      <c r="K1717" s="16"/>
      <c r="L1717" s="16"/>
      <c r="M1717" s="16"/>
      <c r="N1717" s="16">
        <v>0</v>
      </c>
      <c r="O1717" s="16">
        <v>0</v>
      </c>
      <c r="P1717" s="16">
        <v>0</v>
      </c>
    </row>
    <row r="1718" spans="3:16" s="41" customFormat="1" ht="30" customHeight="1">
      <c r="C1718" s="84"/>
      <c r="D1718" s="86"/>
      <c r="E1718" s="88"/>
      <c r="F1718" s="90"/>
      <c r="G1718" s="90"/>
      <c r="H1718" s="73" t="s">
        <v>22</v>
      </c>
      <c r="I1718" s="16">
        <v>0</v>
      </c>
      <c r="J1718" s="16">
        <v>0</v>
      </c>
      <c r="K1718" s="16">
        <v>0</v>
      </c>
      <c r="L1718" s="16">
        <v>0</v>
      </c>
      <c r="M1718" s="16">
        <v>0</v>
      </c>
      <c r="N1718" s="16">
        <v>0</v>
      </c>
      <c r="O1718" s="16">
        <v>0</v>
      </c>
      <c r="P1718" s="16">
        <v>0</v>
      </c>
    </row>
    <row r="1719" spans="3:16" s="41" customFormat="1" ht="15" customHeight="1">
      <c r="C1719" s="84"/>
      <c r="D1719" s="86"/>
      <c r="E1719" s="88"/>
      <c r="F1719" s="90"/>
      <c r="G1719" s="90"/>
      <c r="H1719" s="73" t="s">
        <v>249</v>
      </c>
      <c r="I1719" s="16">
        <v>0</v>
      </c>
      <c r="J1719" s="16">
        <v>24360</v>
      </c>
      <c r="K1719" s="16">
        <v>24360</v>
      </c>
      <c r="L1719" s="16">
        <v>24360</v>
      </c>
      <c r="M1719" s="16">
        <v>24360</v>
      </c>
      <c r="N1719" s="16">
        <v>0</v>
      </c>
      <c r="O1719" s="16">
        <f>L1719/J1719*100</f>
        <v>100</v>
      </c>
      <c r="P1719" s="16">
        <f>L1719/K1719*100</f>
        <v>100</v>
      </c>
    </row>
    <row r="1720" spans="3:16" s="41" customFormat="1" ht="15" customHeight="1">
      <c r="C1720" s="84"/>
      <c r="D1720" s="86"/>
      <c r="E1720" s="88"/>
      <c r="F1720" s="90"/>
      <c r="G1720" s="90"/>
      <c r="H1720" s="73" t="s">
        <v>23</v>
      </c>
      <c r="I1720" s="16">
        <v>0</v>
      </c>
      <c r="J1720" s="16">
        <v>0</v>
      </c>
      <c r="K1720" s="16">
        <v>0</v>
      </c>
      <c r="L1720" s="16">
        <v>0</v>
      </c>
      <c r="M1720" s="16">
        <v>0</v>
      </c>
      <c r="N1720" s="16">
        <v>0</v>
      </c>
      <c r="O1720" s="16">
        <v>0</v>
      </c>
      <c r="P1720" s="16">
        <v>0</v>
      </c>
    </row>
    <row r="1721" spans="3:16" s="41" customFormat="1" ht="15" customHeight="1">
      <c r="C1721" s="84"/>
      <c r="D1721" s="86"/>
      <c r="E1721" s="88"/>
      <c r="F1721" s="90"/>
      <c r="G1721" s="90"/>
      <c r="H1721" s="73" t="s">
        <v>250</v>
      </c>
      <c r="I1721" s="16">
        <v>0</v>
      </c>
      <c r="J1721" s="16" t="s">
        <v>247</v>
      </c>
      <c r="K1721" s="16" t="s">
        <v>247</v>
      </c>
      <c r="L1721" s="16" t="s">
        <v>247</v>
      </c>
      <c r="M1721" s="16">
        <v>0</v>
      </c>
      <c r="N1721" s="16">
        <v>0</v>
      </c>
      <c r="O1721" s="16" t="s">
        <v>247</v>
      </c>
      <c r="P1721" s="16" t="s">
        <v>247</v>
      </c>
    </row>
    <row r="1722" spans="3:16" s="41" customFormat="1" ht="15" customHeight="1">
      <c r="C1722" s="85"/>
      <c r="D1722" s="86"/>
      <c r="E1722" s="89"/>
      <c r="F1722" s="91"/>
      <c r="G1722" s="91"/>
      <c r="H1722" s="73" t="s">
        <v>252</v>
      </c>
      <c r="I1722" s="16">
        <v>0</v>
      </c>
      <c r="J1722" s="16" t="s">
        <v>247</v>
      </c>
      <c r="K1722" s="16" t="s">
        <v>247</v>
      </c>
      <c r="L1722" s="16" t="s">
        <v>247</v>
      </c>
      <c r="M1722" s="16">
        <v>0</v>
      </c>
      <c r="N1722" s="16">
        <v>0</v>
      </c>
      <c r="O1722" s="16" t="s">
        <v>247</v>
      </c>
      <c r="P1722" s="16" t="s">
        <v>247</v>
      </c>
    </row>
    <row r="1723" spans="3:16" s="1" customFormat="1" ht="15" customHeight="1">
      <c r="C1723" s="96" t="s">
        <v>232</v>
      </c>
      <c r="D1723" s="150" t="s">
        <v>265</v>
      </c>
      <c r="E1723" s="151" t="s">
        <v>35</v>
      </c>
      <c r="F1723" s="151">
        <v>2015</v>
      </c>
      <c r="G1723" s="151">
        <v>2017</v>
      </c>
      <c r="H1723" s="71" t="s">
        <v>112</v>
      </c>
      <c r="I1723" s="3">
        <f>I1724+I1726+I1728+I1729</f>
        <v>7700</v>
      </c>
      <c r="J1723" s="3">
        <f>J1724+J1726</f>
        <v>7900</v>
      </c>
      <c r="K1723" s="3">
        <f t="shared" ref="K1723" si="494">K1724+K1726</f>
        <v>6823.8</v>
      </c>
      <c r="L1723" s="3">
        <f t="shared" ref="L1723" si="495">L1724+L1726</f>
        <v>5849.3</v>
      </c>
      <c r="M1723" s="3">
        <f t="shared" ref="M1723" si="496">M1724+M1726+M1728+M1729</f>
        <v>5849.3</v>
      </c>
      <c r="N1723" s="17">
        <f>M1723/I1723*100</f>
        <v>75.964935064935062</v>
      </c>
      <c r="O1723" s="17">
        <f>L1723/J1723*100</f>
        <v>74.041772151898726</v>
      </c>
      <c r="P1723" s="17">
        <f>L1723/K1723*100</f>
        <v>85.719100794278845</v>
      </c>
    </row>
    <row r="1724" spans="3:16" s="1" customFormat="1">
      <c r="C1724" s="97"/>
      <c r="D1724" s="150"/>
      <c r="E1724" s="152"/>
      <c r="F1724" s="152"/>
      <c r="G1724" s="152"/>
      <c r="H1724" s="71" t="s">
        <v>113</v>
      </c>
      <c r="I1724" s="3">
        <f>I1731+I1808+I1801+I1836+I1906</f>
        <v>4100</v>
      </c>
      <c r="J1724" s="3">
        <f t="shared" ref="J1724:M1724" si="497">J1731+J1808+J1801+J1836+J1906</f>
        <v>4300</v>
      </c>
      <c r="K1724" s="3">
        <f t="shared" si="497"/>
        <v>3223.8</v>
      </c>
      <c r="L1724" s="3">
        <f t="shared" si="497"/>
        <v>2249.3000000000002</v>
      </c>
      <c r="M1724" s="3">
        <f t="shared" si="497"/>
        <v>2249.3000000000002</v>
      </c>
      <c r="N1724" s="17">
        <f t="shared" ref="N1724" si="498">M1724/I1724*100</f>
        <v>54.860975609756103</v>
      </c>
      <c r="O1724" s="17">
        <f>L1724/J1724*100</f>
        <v>52.309302325581399</v>
      </c>
      <c r="P1724" s="17">
        <f>L1724/K1724*100</f>
        <v>69.77169799615362</v>
      </c>
    </row>
    <row r="1725" spans="3:16" s="1" customFormat="1" ht="28.5">
      <c r="C1725" s="97"/>
      <c r="D1725" s="150"/>
      <c r="E1725" s="152"/>
      <c r="F1725" s="152"/>
      <c r="G1725" s="152"/>
      <c r="H1725" s="71" t="s">
        <v>22</v>
      </c>
      <c r="I1725" s="3">
        <f t="shared" ref="I1725:M1727" si="499">I1732+I1809+I1802+I1837+I1907</f>
        <v>0</v>
      </c>
      <c r="J1725" s="3">
        <f t="shared" si="499"/>
        <v>0</v>
      </c>
      <c r="K1725" s="3">
        <f t="shared" si="499"/>
        <v>0</v>
      </c>
      <c r="L1725" s="3">
        <f t="shared" si="499"/>
        <v>0</v>
      </c>
      <c r="M1725" s="3">
        <f t="shared" si="499"/>
        <v>0</v>
      </c>
      <c r="N1725" s="3">
        <f t="shared" ref="N1725:P1725" si="500">N1732+N1809+N1802+N1837</f>
        <v>0</v>
      </c>
      <c r="O1725" s="3">
        <f t="shared" si="500"/>
        <v>0</v>
      </c>
      <c r="P1725" s="17">
        <f t="shared" si="500"/>
        <v>0</v>
      </c>
    </row>
    <row r="1726" spans="3:16" s="1" customFormat="1">
      <c r="C1726" s="97"/>
      <c r="D1726" s="150"/>
      <c r="E1726" s="152"/>
      <c r="F1726" s="152"/>
      <c r="G1726" s="152"/>
      <c r="H1726" s="71" t="s">
        <v>249</v>
      </c>
      <c r="I1726" s="3">
        <f t="shared" si="499"/>
        <v>3600</v>
      </c>
      <c r="J1726" s="3">
        <f t="shared" si="499"/>
        <v>3600</v>
      </c>
      <c r="K1726" s="3">
        <f t="shared" si="499"/>
        <v>3600</v>
      </c>
      <c r="L1726" s="3">
        <f t="shared" si="499"/>
        <v>3600</v>
      </c>
      <c r="M1726" s="3">
        <f t="shared" si="499"/>
        <v>3600</v>
      </c>
      <c r="N1726" s="17">
        <f t="shared" ref="N1726:N1727" si="501">M1726/I1726*100</f>
        <v>100</v>
      </c>
      <c r="O1726" s="17">
        <f t="shared" ref="O1726:O1727" si="502">L1726/J1726*100</f>
        <v>100</v>
      </c>
      <c r="P1726" s="17">
        <f t="shared" ref="P1726:P1727" si="503">L1726/K1726*100</f>
        <v>100</v>
      </c>
    </row>
    <row r="1727" spans="3:16" s="1" customFormat="1" ht="42.75">
      <c r="C1727" s="97"/>
      <c r="D1727" s="150"/>
      <c r="E1727" s="152"/>
      <c r="F1727" s="152"/>
      <c r="G1727" s="152"/>
      <c r="H1727" s="71" t="s">
        <v>23</v>
      </c>
      <c r="I1727" s="3">
        <f t="shared" si="499"/>
        <v>3600</v>
      </c>
      <c r="J1727" s="3">
        <f t="shared" si="499"/>
        <v>3600</v>
      </c>
      <c r="K1727" s="3">
        <f t="shared" si="499"/>
        <v>3600</v>
      </c>
      <c r="L1727" s="3">
        <f t="shared" si="499"/>
        <v>3600</v>
      </c>
      <c r="M1727" s="3">
        <f t="shared" si="499"/>
        <v>3600</v>
      </c>
      <c r="N1727" s="17">
        <f t="shared" si="501"/>
        <v>100</v>
      </c>
      <c r="O1727" s="17">
        <f t="shared" si="502"/>
        <v>100</v>
      </c>
      <c r="P1727" s="17">
        <f t="shared" si="503"/>
        <v>100</v>
      </c>
    </row>
    <row r="1728" spans="3:16" s="1" customFormat="1">
      <c r="C1728" s="97"/>
      <c r="D1728" s="150"/>
      <c r="E1728" s="152"/>
      <c r="F1728" s="152"/>
      <c r="G1728" s="152"/>
      <c r="H1728" s="71" t="s">
        <v>250</v>
      </c>
      <c r="I1728" s="3">
        <f t="shared" ref="I1728:I1729" si="504">I1735+I1812+I1805+I1840</f>
        <v>0</v>
      </c>
      <c r="J1728" s="3" t="s">
        <v>247</v>
      </c>
      <c r="K1728" s="3" t="s">
        <v>247</v>
      </c>
      <c r="L1728" s="3" t="s">
        <v>247</v>
      </c>
      <c r="M1728" s="3">
        <f t="shared" ref="M1728" si="505">M1735+M1812+M1805+M1840</f>
        <v>0</v>
      </c>
      <c r="N1728" s="17">
        <v>0</v>
      </c>
      <c r="O1728" s="17" t="s">
        <v>247</v>
      </c>
      <c r="P1728" s="17" t="s">
        <v>247</v>
      </c>
    </row>
    <row r="1729" spans="3:16" s="1" customFormat="1">
      <c r="C1729" s="98"/>
      <c r="D1729" s="150"/>
      <c r="E1729" s="153"/>
      <c r="F1729" s="153"/>
      <c r="G1729" s="153"/>
      <c r="H1729" s="71" t="s">
        <v>252</v>
      </c>
      <c r="I1729" s="3">
        <f t="shared" si="504"/>
        <v>0</v>
      </c>
      <c r="J1729" s="3" t="s">
        <v>247</v>
      </c>
      <c r="K1729" s="3" t="s">
        <v>247</v>
      </c>
      <c r="L1729" s="3" t="s">
        <v>247</v>
      </c>
      <c r="M1729" s="3">
        <f t="shared" ref="M1729" si="506">M1736+M1813+M1806+M1841</f>
        <v>0</v>
      </c>
      <c r="N1729" s="17">
        <v>0</v>
      </c>
      <c r="O1729" s="17" t="s">
        <v>247</v>
      </c>
      <c r="P1729" s="17" t="s">
        <v>247</v>
      </c>
    </row>
    <row r="1730" spans="3:16" s="41" customFormat="1" ht="15" customHeight="1">
      <c r="C1730" s="119" t="s">
        <v>232</v>
      </c>
      <c r="D1730" s="86" t="s">
        <v>185</v>
      </c>
      <c r="E1730" s="143" t="s">
        <v>8</v>
      </c>
      <c r="F1730" s="87">
        <v>2018</v>
      </c>
      <c r="G1730" s="87">
        <v>2019</v>
      </c>
      <c r="H1730" s="73" t="s">
        <v>112</v>
      </c>
      <c r="I1730" s="31">
        <f>I1731+I1733+I1735+I1736</f>
        <v>700</v>
      </c>
      <c r="J1730" s="31">
        <f>J1731+J1733</f>
        <v>700</v>
      </c>
      <c r="K1730" s="31">
        <f>K1731+K1733</f>
        <v>413.5</v>
      </c>
      <c r="L1730" s="31">
        <f>L1731+L1733</f>
        <v>236.7</v>
      </c>
      <c r="M1730" s="31">
        <f t="shared" ref="M1730" si="507">M1731+M1733+M1735+M1736</f>
        <v>236.7</v>
      </c>
      <c r="N1730" s="16">
        <f>M1730/I1730*100</f>
        <v>33.814285714285717</v>
      </c>
      <c r="O1730" s="16">
        <f>L1730/J1730*100</f>
        <v>33.814285714285717</v>
      </c>
      <c r="P1730" s="16">
        <f>L1730/K1730*100</f>
        <v>57.243047158403868</v>
      </c>
    </row>
    <row r="1731" spans="3:16" s="41" customFormat="1" ht="21" customHeight="1">
      <c r="C1731" s="120"/>
      <c r="D1731" s="86"/>
      <c r="E1731" s="144"/>
      <c r="F1731" s="90"/>
      <c r="G1731" s="90"/>
      <c r="H1731" s="73" t="s">
        <v>113</v>
      </c>
      <c r="I1731" s="16">
        <f>I1738+I1745+I1752+I1759+I1766+I1787+I1773+I1780+I1794</f>
        <v>700</v>
      </c>
      <c r="J1731" s="16">
        <f t="shared" ref="J1731:M1731" si="508">J1738+J1745+J1752+J1759+J1766+J1787+J1773+J1780+J1794</f>
        <v>700</v>
      </c>
      <c r="K1731" s="16">
        <f t="shared" si="508"/>
        <v>413.5</v>
      </c>
      <c r="L1731" s="16">
        <f t="shared" si="508"/>
        <v>236.7</v>
      </c>
      <c r="M1731" s="16">
        <f t="shared" si="508"/>
        <v>236.7</v>
      </c>
      <c r="N1731" s="16">
        <f>L1731/I1731*100</f>
        <v>33.814285714285717</v>
      </c>
      <c r="O1731" s="16">
        <f>L1731/J1731*100</f>
        <v>33.814285714285717</v>
      </c>
      <c r="P1731" s="16">
        <f>L1731/K1731*100</f>
        <v>57.243047158403868</v>
      </c>
    </row>
    <row r="1732" spans="3:16" s="41" customFormat="1" ht="33" customHeight="1">
      <c r="C1732" s="120"/>
      <c r="D1732" s="86"/>
      <c r="E1732" s="144"/>
      <c r="F1732" s="90"/>
      <c r="G1732" s="90"/>
      <c r="H1732" s="73" t="s">
        <v>22</v>
      </c>
      <c r="I1732" s="16"/>
      <c r="J1732" s="16">
        <v>0</v>
      </c>
      <c r="K1732" s="16">
        <v>0</v>
      </c>
      <c r="L1732" s="16">
        <v>0</v>
      </c>
      <c r="M1732" s="16">
        <v>0</v>
      </c>
      <c r="N1732" s="16">
        <v>0</v>
      </c>
      <c r="O1732" s="16">
        <v>0</v>
      </c>
      <c r="P1732" s="16">
        <v>0</v>
      </c>
    </row>
    <row r="1733" spans="3:16" s="41" customFormat="1" ht="15" customHeight="1">
      <c r="C1733" s="120"/>
      <c r="D1733" s="86"/>
      <c r="E1733" s="144"/>
      <c r="F1733" s="90"/>
      <c r="G1733" s="90"/>
      <c r="H1733" s="73" t="s">
        <v>249</v>
      </c>
      <c r="I1733" s="16">
        <v>0</v>
      </c>
      <c r="J1733" s="16">
        <v>0</v>
      </c>
      <c r="K1733" s="16">
        <v>0</v>
      </c>
      <c r="L1733" s="16">
        <v>0</v>
      </c>
      <c r="M1733" s="16">
        <v>0</v>
      </c>
      <c r="N1733" s="16">
        <v>0</v>
      </c>
      <c r="O1733" s="16">
        <v>0</v>
      </c>
      <c r="P1733" s="16">
        <v>0</v>
      </c>
    </row>
    <row r="1734" spans="3:16" s="41" customFormat="1" ht="31.5" customHeight="1">
      <c r="C1734" s="120"/>
      <c r="D1734" s="86"/>
      <c r="E1734" s="144"/>
      <c r="F1734" s="90"/>
      <c r="G1734" s="90"/>
      <c r="H1734" s="73" t="s">
        <v>23</v>
      </c>
      <c r="I1734" s="16">
        <v>0</v>
      </c>
      <c r="J1734" s="16">
        <v>0</v>
      </c>
      <c r="K1734" s="16">
        <v>0</v>
      </c>
      <c r="L1734" s="16">
        <v>0</v>
      </c>
      <c r="M1734" s="16">
        <v>0</v>
      </c>
      <c r="N1734" s="16">
        <v>0</v>
      </c>
      <c r="O1734" s="16">
        <v>0</v>
      </c>
      <c r="P1734" s="16">
        <v>0</v>
      </c>
    </row>
    <row r="1735" spans="3:16" s="41" customFormat="1" ht="15" customHeight="1">
      <c r="C1735" s="120"/>
      <c r="D1735" s="86"/>
      <c r="E1735" s="144"/>
      <c r="F1735" s="90"/>
      <c r="G1735" s="90"/>
      <c r="H1735" s="73" t="s">
        <v>250</v>
      </c>
      <c r="I1735" s="16">
        <v>0</v>
      </c>
      <c r="J1735" s="16" t="s">
        <v>247</v>
      </c>
      <c r="K1735" s="16" t="s">
        <v>247</v>
      </c>
      <c r="L1735" s="16" t="s">
        <v>247</v>
      </c>
      <c r="M1735" s="16">
        <v>0</v>
      </c>
      <c r="N1735" s="16">
        <v>0</v>
      </c>
      <c r="O1735" s="16" t="s">
        <v>247</v>
      </c>
      <c r="P1735" s="16" t="s">
        <v>247</v>
      </c>
    </row>
    <row r="1736" spans="3:16" s="41" customFormat="1" ht="18" customHeight="1">
      <c r="C1736" s="121"/>
      <c r="D1736" s="86"/>
      <c r="E1736" s="145"/>
      <c r="F1736" s="91"/>
      <c r="G1736" s="91"/>
      <c r="H1736" s="73" t="s">
        <v>252</v>
      </c>
      <c r="I1736" s="16">
        <v>0</v>
      </c>
      <c r="J1736" s="16" t="s">
        <v>247</v>
      </c>
      <c r="K1736" s="16" t="s">
        <v>247</v>
      </c>
      <c r="L1736" s="16" t="s">
        <v>247</v>
      </c>
      <c r="M1736" s="16">
        <v>0</v>
      </c>
      <c r="N1736" s="16">
        <v>0</v>
      </c>
      <c r="O1736" s="16" t="s">
        <v>247</v>
      </c>
      <c r="P1736" s="16" t="s">
        <v>247</v>
      </c>
    </row>
    <row r="1737" spans="3:16" s="41" customFormat="1" ht="15" customHeight="1">
      <c r="C1737" s="123" t="s">
        <v>233</v>
      </c>
      <c r="D1737" s="86" t="s">
        <v>634</v>
      </c>
      <c r="E1737" s="92" t="s">
        <v>487</v>
      </c>
      <c r="F1737" s="92">
        <v>2018</v>
      </c>
      <c r="G1737" s="92">
        <v>2018</v>
      </c>
      <c r="H1737" s="73" t="s">
        <v>112</v>
      </c>
      <c r="I1737" s="31">
        <f>I1738+I1740+I1742+I1743</f>
        <v>190</v>
      </c>
      <c r="J1737" s="31">
        <f>J1738+J1740</f>
        <v>190</v>
      </c>
      <c r="K1737" s="31">
        <f>K1738+K1740</f>
        <v>95</v>
      </c>
      <c r="L1737" s="31">
        <f>L1738+L1740</f>
        <v>0</v>
      </c>
      <c r="M1737" s="31">
        <f t="shared" ref="M1737" si="509">M1738+M1740+M1742+M1743</f>
        <v>0</v>
      </c>
      <c r="N1737" s="16">
        <f>M1737/I1737*100</f>
        <v>0</v>
      </c>
      <c r="O1737" s="16">
        <f>L1737/J1737*100</f>
        <v>0</v>
      </c>
      <c r="P1737" s="16">
        <f>L1737/K1737*100</f>
        <v>0</v>
      </c>
    </row>
    <row r="1738" spans="3:16" s="41" customFormat="1" ht="16.5" customHeight="1">
      <c r="C1738" s="124"/>
      <c r="D1738" s="86"/>
      <c r="E1738" s="92"/>
      <c r="F1738" s="92"/>
      <c r="G1738" s="92"/>
      <c r="H1738" s="73" t="s">
        <v>113</v>
      </c>
      <c r="I1738" s="16">
        <v>190</v>
      </c>
      <c r="J1738" s="16">
        <v>190</v>
      </c>
      <c r="K1738" s="16">
        <v>95</v>
      </c>
      <c r="L1738" s="16">
        <v>0</v>
      </c>
      <c r="M1738" s="16">
        <v>0</v>
      </c>
      <c r="N1738" s="16">
        <f>L1738/I1738*100</f>
        <v>0</v>
      </c>
      <c r="O1738" s="16">
        <f>L1738/J1738*100</f>
        <v>0</v>
      </c>
      <c r="P1738" s="16">
        <f>L1738/K1738*100</f>
        <v>0</v>
      </c>
    </row>
    <row r="1739" spans="3:16" s="41" customFormat="1" ht="33" customHeight="1">
      <c r="C1739" s="124"/>
      <c r="D1739" s="86"/>
      <c r="E1739" s="92"/>
      <c r="F1739" s="92"/>
      <c r="G1739" s="92"/>
      <c r="H1739" s="73" t="s">
        <v>22</v>
      </c>
      <c r="I1739" s="16"/>
      <c r="J1739" s="16">
        <v>0</v>
      </c>
      <c r="K1739" s="16">
        <v>0</v>
      </c>
      <c r="L1739" s="16">
        <v>0</v>
      </c>
      <c r="M1739" s="16">
        <v>0</v>
      </c>
      <c r="N1739" s="16">
        <v>0</v>
      </c>
      <c r="O1739" s="16">
        <v>0</v>
      </c>
      <c r="P1739" s="16">
        <v>0</v>
      </c>
    </row>
    <row r="1740" spans="3:16" s="41" customFormat="1" ht="15" customHeight="1">
      <c r="C1740" s="124"/>
      <c r="D1740" s="86"/>
      <c r="E1740" s="92"/>
      <c r="F1740" s="92"/>
      <c r="G1740" s="92"/>
      <c r="H1740" s="73" t="s">
        <v>249</v>
      </c>
      <c r="I1740" s="16">
        <v>0</v>
      </c>
      <c r="J1740" s="16">
        <v>0</v>
      </c>
      <c r="K1740" s="16">
        <v>0</v>
      </c>
      <c r="L1740" s="16">
        <v>0</v>
      </c>
      <c r="M1740" s="16">
        <v>0</v>
      </c>
      <c r="N1740" s="16">
        <v>0</v>
      </c>
      <c r="O1740" s="16">
        <v>0</v>
      </c>
      <c r="P1740" s="16">
        <v>0</v>
      </c>
    </row>
    <row r="1741" spans="3:16" s="41" customFormat="1" ht="28.5" customHeight="1">
      <c r="C1741" s="124"/>
      <c r="D1741" s="86"/>
      <c r="E1741" s="92"/>
      <c r="F1741" s="92"/>
      <c r="G1741" s="92"/>
      <c r="H1741" s="73" t="s">
        <v>23</v>
      </c>
      <c r="I1741" s="16">
        <v>0</v>
      </c>
      <c r="J1741" s="16">
        <v>0</v>
      </c>
      <c r="K1741" s="16">
        <v>0</v>
      </c>
      <c r="L1741" s="16">
        <v>0</v>
      </c>
      <c r="M1741" s="16">
        <v>0</v>
      </c>
      <c r="N1741" s="16">
        <v>0</v>
      </c>
      <c r="O1741" s="16">
        <v>0</v>
      </c>
      <c r="P1741" s="16">
        <v>0</v>
      </c>
    </row>
    <row r="1742" spans="3:16" s="41" customFormat="1" ht="15" customHeight="1">
      <c r="C1742" s="124"/>
      <c r="D1742" s="86"/>
      <c r="E1742" s="92"/>
      <c r="F1742" s="92"/>
      <c r="G1742" s="92"/>
      <c r="H1742" s="73" t="s">
        <v>250</v>
      </c>
      <c r="I1742" s="16">
        <v>0</v>
      </c>
      <c r="J1742" s="16" t="s">
        <v>247</v>
      </c>
      <c r="K1742" s="16" t="s">
        <v>247</v>
      </c>
      <c r="L1742" s="16" t="s">
        <v>247</v>
      </c>
      <c r="M1742" s="16">
        <v>0</v>
      </c>
      <c r="N1742" s="16">
        <v>0</v>
      </c>
      <c r="O1742" s="16" t="s">
        <v>247</v>
      </c>
      <c r="P1742" s="16" t="s">
        <v>247</v>
      </c>
    </row>
    <row r="1743" spans="3:16" s="41" customFormat="1" ht="15" customHeight="1">
      <c r="C1743" s="125"/>
      <c r="D1743" s="86"/>
      <c r="E1743" s="92"/>
      <c r="F1743" s="92"/>
      <c r="G1743" s="92"/>
      <c r="H1743" s="73" t="s">
        <v>252</v>
      </c>
      <c r="I1743" s="16">
        <v>0</v>
      </c>
      <c r="J1743" s="16" t="s">
        <v>247</v>
      </c>
      <c r="K1743" s="16" t="s">
        <v>247</v>
      </c>
      <c r="L1743" s="16" t="s">
        <v>247</v>
      </c>
      <c r="M1743" s="16">
        <v>0</v>
      </c>
      <c r="N1743" s="16">
        <v>0</v>
      </c>
      <c r="O1743" s="16" t="s">
        <v>247</v>
      </c>
      <c r="P1743" s="16" t="s">
        <v>247</v>
      </c>
    </row>
    <row r="1744" spans="3:16" s="41" customFormat="1" ht="15" customHeight="1">
      <c r="C1744" s="106" t="s">
        <v>488</v>
      </c>
      <c r="D1744" s="86" t="s">
        <v>635</v>
      </c>
      <c r="E1744" s="92" t="s">
        <v>636</v>
      </c>
      <c r="F1744" s="92">
        <v>2018</v>
      </c>
      <c r="G1744" s="92">
        <v>2020</v>
      </c>
      <c r="H1744" s="73" t="s">
        <v>112</v>
      </c>
      <c r="I1744" s="31">
        <f>I1745+I1747+I1749+I1750</f>
        <v>44</v>
      </c>
      <c r="J1744" s="31">
        <f>J1745+J1747</f>
        <v>44</v>
      </c>
      <c r="K1744" s="31">
        <f>K1745+K1747</f>
        <v>44</v>
      </c>
      <c r="L1744" s="31">
        <f>L1745+L1747</f>
        <v>44</v>
      </c>
      <c r="M1744" s="31">
        <f t="shared" ref="M1744" si="510">M1745+M1747+M1749+M1750</f>
        <v>44</v>
      </c>
      <c r="N1744" s="16">
        <f>M1744/I1744*100</f>
        <v>100</v>
      </c>
      <c r="O1744" s="16">
        <f>L1744/J1744*100</f>
        <v>100</v>
      </c>
      <c r="P1744" s="16">
        <f>L1744/K1744*100</f>
        <v>100</v>
      </c>
    </row>
    <row r="1745" spans="3:16" s="41" customFormat="1" ht="15" customHeight="1">
      <c r="C1745" s="106"/>
      <c r="D1745" s="86"/>
      <c r="E1745" s="92"/>
      <c r="F1745" s="92"/>
      <c r="G1745" s="92"/>
      <c r="H1745" s="73" t="s">
        <v>113</v>
      </c>
      <c r="I1745" s="16">
        <v>44</v>
      </c>
      <c r="J1745" s="16">
        <v>44</v>
      </c>
      <c r="K1745" s="16">
        <v>44</v>
      </c>
      <c r="L1745" s="16">
        <v>44</v>
      </c>
      <c r="M1745" s="16">
        <v>44</v>
      </c>
      <c r="N1745" s="16">
        <f>L1745/I1745*100</f>
        <v>100</v>
      </c>
      <c r="O1745" s="16">
        <f>L1745/J1745*100</f>
        <v>100</v>
      </c>
      <c r="P1745" s="16">
        <f>L1745/K1745*100</f>
        <v>100</v>
      </c>
    </row>
    <row r="1746" spans="3:16" s="41" customFormat="1" ht="30">
      <c r="C1746" s="106"/>
      <c r="D1746" s="86"/>
      <c r="E1746" s="92"/>
      <c r="F1746" s="92"/>
      <c r="G1746" s="92"/>
      <c r="H1746" s="73" t="s">
        <v>22</v>
      </c>
      <c r="I1746" s="16"/>
      <c r="J1746" s="16">
        <v>0</v>
      </c>
      <c r="K1746" s="16">
        <v>0</v>
      </c>
      <c r="L1746" s="16">
        <v>0</v>
      </c>
      <c r="M1746" s="16">
        <v>0</v>
      </c>
      <c r="N1746" s="16">
        <v>0</v>
      </c>
      <c r="O1746" s="16">
        <v>0</v>
      </c>
      <c r="P1746" s="16">
        <v>0</v>
      </c>
    </row>
    <row r="1747" spans="3:16" s="41" customFormat="1">
      <c r="C1747" s="106"/>
      <c r="D1747" s="86"/>
      <c r="E1747" s="92"/>
      <c r="F1747" s="92"/>
      <c r="G1747" s="92"/>
      <c r="H1747" s="73" t="s">
        <v>249</v>
      </c>
      <c r="I1747" s="16">
        <v>0</v>
      </c>
      <c r="J1747" s="16">
        <v>0</v>
      </c>
      <c r="K1747" s="16">
        <v>0</v>
      </c>
      <c r="L1747" s="16">
        <v>0</v>
      </c>
      <c r="M1747" s="16">
        <v>0</v>
      </c>
      <c r="N1747" s="16">
        <v>0</v>
      </c>
      <c r="O1747" s="16">
        <v>0</v>
      </c>
      <c r="P1747" s="16">
        <v>0</v>
      </c>
    </row>
    <row r="1748" spans="3:16" s="41" customFormat="1" ht="12.75" customHeight="1">
      <c r="C1748" s="106"/>
      <c r="D1748" s="86"/>
      <c r="E1748" s="92"/>
      <c r="F1748" s="92"/>
      <c r="G1748" s="92"/>
      <c r="H1748" s="73" t="s">
        <v>23</v>
      </c>
      <c r="I1748" s="16">
        <v>0</v>
      </c>
      <c r="J1748" s="16">
        <v>0</v>
      </c>
      <c r="K1748" s="16">
        <v>0</v>
      </c>
      <c r="L1748" s="16">
        <v>0</v>
      </c>
      <c r="M1748" s="16">
        <v>0</v>
      </c>
      <c r="N1748" s="16">
        <v>0</v>
      </c>
      <c r="O1748" s="16">
        <v>0</v>
      </c>
      <c r="P1748" s="16">
        <v>0</v>
      </c>
    </row>
    <row r="1749" spans="3:16" s="41" customFormat="1" ht="15" customHeight="1">
      <c r="C1749" s="106"/>
      <c r="D1749" s="86"/>
      <c r="E1749" s="92"/>
      <c r="F1749" s="92"/>
      <c r="G1749" s="92"/>
      <c r="H1749" s="73" t="s">
        <v>250</v>
      </c>
      <c r="I1749" s="16">
        <v>0</v>
      </c>
      <c r="J1749" s="16" t="s">
        <v>247</v>
      </c>
      <c r="K1749" s="16" t="s">
        <v>247</v>
      </c>
      <c r="L1749" s="16" t="s">
        <v>247</v>
      </c>
      <c r="M1749" s="16">
        <v>0</v>
      </c>
      <c r="N1749" s="16">
        <v>0</v>
      </c>
      <c r="O1749" s="16" t="s">
        <v>247</v>
      </c>
      <c r="P1749" s="16" t="s">
        <v>247</v>
      </c>
    </row>
    <row r="1750" spans="3:16" s="41" customFormat="1">
      <c r="C1750" s="106"/>
      <c r="D1750" s="86"/>
      <c r="E1750" s="92"/>
      <c r="F1750" s="92"/>
      <c r="G1750" s="92"/>
      <c r="H1750" s="73" t="s">
        <v>252</v>
      </c>
      <c r="I1750" s="16">
        <v>0</v>
      </c>
      <c r="J1750" s="16" t="s">
        <v>247</v>
      </c>
      <c r="K1750" s="16" t="s">
        <v>247</v>
      </c>
      <c r="L1750" s="16" t="s">
        <v>247</v>
      </c>
      <c r="M1750" s="16">
        <v>0</v>
      </c>
      <c r="N1750" s="16">
        <v>0</v>
      </c>
      <c r="O1750" s="16" t="s">
        <v>247</v>
      </c>
      <c r="P1750" s="16" t="s">
        <v>247</v>
      </c>
    </row>
    <row r="1751" spans="3:16" s="41" customFormat="1" ht="15" customHeight="1">
      <c r="C1751" s="106" t="s">
        <v>234</v>
      </c>
      <c r="D1751" s="86" t="s">
        <v>637</v>
      </c>
      <c r="E1751" s="92" t="s">
        <v>489</v>
      </c>
      <c r="F1751" s="158" t="s">
        <v>490</v>
      </c>
      <c r="G1751" s="158" t="s">
        <v>491</v>
      </c>
      <c r="H1751" s="73" t="s">
        <v>112</v>
      </c>
      <c r="I1751" s="31">
        <f>I1752+I1754+I1756+I1757</f>
        <v>35</v>
      </c>
      <c r="J1751" s="31">
        <f>J1752+J1754</f>
        <v>35</v>
      </c>
      <c r="K1751" s="31">
        <f>K1752+K1754</f>
        <v>18.5</v>
      </c>
      <c r="L1751" s="31">
        <f>L1752+L1754</f>
        <v>0</v>
      </c>
      <c r="M1751" s="31">
        <f t="shared" ref="M1751" si="511">M1752+M1754+M1756+M1757</f>
        <v>0</v>
      </c>
      <c r="N1751" s="16">
        <f>M1751/I1751*100</f>
        <v>0</v>
      </c>
      <c r="O1751" s="16">
        <f>L1751/J1751*100</f>
        <v>0</v>
      </c>
      <c r="P1751" s="16">
        <f>L1751/K1751*100</f>
        <v>0</v>
      </c>
    </row>
    <row r="1752" spans="3:16" s="41" customFormat="1">
      <c r="C1752" s="106"/>
      <c r="D1752" s="86"/>
      <c r="E1752" s="92"/>
      <c r="F1752" s="92"/>
      <c r="G1752" s="92"/>
      <c r="H1752" s="73" t="s">
        <v>113</v>
      </c>
      <c r="I1752" s="16">
        <v>35</v>
      </c>
      <c r="J1752" s="16">
        <v>35</v>
      </c>
      <c r="K1752" s="16">
        <v>18.5</v>
      </c>
      <c r="L1752" s="16">
        <v>0</v>
      </c>
      <c r="M1752" s="16">
        <v>0</v>
      </c>
      <c r="N1752" s="16">
        <f>L1752/I1752*100</f>
        <v>0</v>
      </c>
      <c r="O1752" s="16">
        <f>L1752/J1752*100</f>
        <v>0</v>
      </c>
      <c r="P1752" s="16">
        <f>L1752/K1752*100</f>
        <v>0</v>
      </c>
    </row>
    <row r="1753" spans="3:16" s="41" customFormat="1" ht="30">
      <c r="C1753" s="106"/>
      <c r="D1753" s="86"/>
      <c r="E1753" s="92"/>
      <c r="F1753" s="92"/>
      <c r="G1753" s="92"/>
      <c r="H1753" s="73" t="s">
        <v>22</v>
      </c>
      <c r="I1753" s="16"/>
      <c r="J1753" s="16">
        <v>0</v>
      </c>
      <c r="K1753" s="16">
        <v>0</v>
      </c>
      <c r="L1753" s="16">
        <v>0</v>
      </c>
      <c r="M1753" s="16">
        <v>0</v>
      </c>
      <c r="N1753" s="16">
        <v>0</v>
      </c>
      <c r="O1753" s="16">
        <v>0</v>
      </c>
      <c r="P1753" s="16">
        <v>0</v>
      </c>
    </row>
    <row r="1754" spans="3:16" s="41" customFormat="1" ht="19.5" customHeight="1">
      <c r="C1754" s="106"/>
      <c r="D1754" s="86"/>
      <c r="E1754" s="92"/>
      <c r="F1754" s="92"/>
      <c r="G1754" s="92"/>
      <c r="H1754" s="73" t="s">
        <v>249</v>
      </c>
      <c r="I1754" s="16">
        <v>0</v>
      </c>
      <c r="J1754" s="16">
        <v>0</v>
      </c>
      <c r="K1754" s="16">
        <v>0</v>
      </c>
      <c r="L1754" s="16">
        <v>0</v>
      </c>
      <c r="M1754" s="16">
        <v>0</v>
      </c>
      <c r="N1754" s="16">
        <v>0</v>
      </c>
      <c r="O1754" s="16">
        <v>0</v>
      </c>
      <c r="P1754" s="16">
        <v>0</v>
      </c>
    </row>
    <row r="1755" spans="3:16" s="41" customFormat="1" ht="12.75" customHeight="1">
      <c r="C1755" s="106"/>
      <c r="D1755" s="86"/>
      <c r="E1755" s="92"/>
      <c r="F1755" s="92"/>
      <c r="G1755" s="92"/>
      <c r="H1755" s="73" t="s">
        <v>23</v>
      </c>
      <c r="I1755" s="16">
        <v>0</v>
      </c>
      <c r="J1755" s="16">
        <v>0</v>
      </c>
      <c r="K1755" s="16">
        <v>0</v>
      </c>
      <c r="L1755" s="16">
        <v>0</v>
      </c>
      <c r="M1755" s="16">
        <v>0</v>
      </c>
      <c r="N1755" s="16">
        <v>0</v>
      </c>
      <c r="O1755" s="16">
        <v>0</v>
      </c>
      <c r="P1755" s="16">
        <v>0</v>
      </c>
    </row>
    <row r="1756" spans="3:16" s="41" customFormat="1" ht="15" customHeight="1">
      <c r="C1756" s="106"/>
      <c r="D1756" s="86"/>
      <c r="E1756" s="92"/>
      <c r="F1756" s="92"/>
      <c r="G1756" s="92"/>
      <c r="H1756" s="73" t="s">
        <v>250</v>
      </c>
      <c r="I1756" s="16">
        <v>0</v>
      </c>
      <c r="J1756" s="16" t="s">
        <v>247</v>
      </c>
      <c r="K1756" s="16" t="s">
        <v>247</v>
      </c>
      <c r="L1756" s="16" t="s">
        <v>247</v>
      </c>
      <c r="M1756" s="16">
        <v>0</v>
      </c>
      <c r="N1756" s="16">
        <v>0</v>
      </c>
      <c r="O1756" s="16" t="s">
        <v>247</v>
      </c>
      <c r="P1756" s="16" t="s">
        <v>247</v>
      </c>
    </row>
    <row r="1757" spans="3:16" s="41" customFormat="1">
      <c r="C1757" s="106"/>
      <c r="D1757" s="86"/>
      <c r="E1757" s="92"/>
      <c r="F1757" s="92"/>
      <c r="G1757" s="92"/>
      <c r="H1757" s="73" t="s">
        <v>252</v>
      </c>
      <c r="I1757" s="16">
        <v>0</v>
      </c>
      <c r="J1757" s="16" t="s">
        <v>247</v>
      </c>
      <c r="K1757" s="16" t="s">
        <v>247</v>
      </c>
      <c r="L1757" s="16" t="s">
        <v>247</v>
      </c>
      <c r="M1757" s="16">
        <v>0</v>
      </c>
      <c r="N1757" s="16">
        <v>0</v>
      </c>
      <c r="O1757" s="16" t="s">
        <v>247</v>
      </c>
      <c r="P1757" s="16" t="s">
        <v>247</v>
      </c>
    </row>
    <row r="1758" spans="3:16" s="41" customFormat="1" ht="15" customHeight="1">
      <c r="C1758" s="106" t="s">
        <v>492</v>
      </c>
      <c r="D1758" s="86" t="s">
        <v>638</v>
      </c>
      <c r="E1758" s="92" t="s">
        <v>493</v>
      </c>
      <c r="F1758" s="92" t="s">
        <v>494</v>
      </c>
      <c r="G1758" s="92" t="s">
        <v>494</v>
      </c>
      <c r="H1758" s="73" t="s">
        <v>112</v>
      </c>
      <c r="I1758" s="31">
        <f>I1759+I1761+I1763+I1764</f>
        <v>44</v>
      </c>
      <c r="J1758" s="31">
        <f>J1759+J1761</f>
        <v>44</v>
      </c>
      <c r="K1758" s="31">
        <f>K1759+K1761</f>
        <v>22</v>
      </c>
      <c r="L1758" s="31">
        <f>L1759+L1761</f>
        <v>0</v>
      </c>
      <c r="M1758" s="31">
        <f t="shared" ref="M1758" si="512">M1759+M1761+M1763+M1764</f>
        <v>0</v>
      </c>
      <c r="N1758" s="16">
        <f>M1758/I1758*100</f>
        <v>0</v>
      </c>
      <c r="O1758" s="16">
        <f>L1758/J1758*100</f>
        <v>0</v>
      </c>
      <c r="P1758" s="16">
        <f>L1758/K1758*100</f>
        <v>0</v>
      </c>
    </row>
    <row r="1759" spans="3:16" s="41" customFormat="1" ht="15" customHeight="1">
      <c r="C1759" s="106"/>
      <c r="D1759" s="86"/>
      <c r="E1759" s="92"/>
      <c r="F1759" s="92"/>
      <c r="G1759" s="92"/>
      <c r="H1759" s="73" t="s">
        <v>113</v>
      </c>
      <c r="I1759" s="16">
        <v>44</v>
      </c>
      <c r="J1759" s="16">
        <v>44</v>
      </c>
      <c r="K1759" s="16">
        <v>22</v>
      </c>
      <c r="L1759" s="16"/>
      <c r="M1759" s="16"/>
      <c r="N1759" s="16">
        <f>L1759/I1759*100</f>
        <v>0</v>
      </c>
      <c r="O1759" s="16">
        <f>L1759/J1759*100</f>
        <v>0</v>
      </c>
      <c r="P1759" s="16">
        <f>L1759/K1759*100</f>
        <v>0</v>
      </c>
    </row>
    <row r="1760" spans="3:16" s="41" customFormat="1" ht="30">
      <c r="C1760" s="106"/>
      <c r="D1760" s="86"/>
      <c r="E1760" s="92"/>
      <c r="F1760" s="92"/>
      <c r="G1760" s="92"/>
      <c r="H1760" s="73" t="s">
        <v>22</v>
      </c>
      <c r="I1760" s="16"/>
      <c r="J1760" s="16">
        <v>0</v>
      </c>
      <c r="K1760" s="16">
        <v>0</v>
      </c>
      <c r="L1760" s="16">
        <v>0</v>
      </c>
      <c r="M1760" s="16">
        <v>0</v>
      </c>
      <c r="N1760" s="16">
        <v>0</v>
      </c>
      <c r="O1760" s="16">
        <v>0</v>
      </c>
      <c r="P1760" s="16">
        <v>0</v>
      </c>
    </row>
    <row r="1761" spans="3:16" s="41" customFormat="1">
      <c r="C1761" s="106"/>
      <c r="D1761" s="86"/>
      <c r="E1761" s="92"/>
      <c r="F1761" s="92"/>
      <c r="G1761" s="92"/>
      <c r="H1761" s="73" t="s">
        <v>249</v>
      </c>
      <c r="I1761" s="16">
        <v>0</v>
      </c>
      <c r="J1761" s="16">
        <v>0</v>
      </c>
      <c r="K1761" s="16">
        <v>0</v>
      </c>
      <c r="L1761" s="16">
        <v>0</v>
      </c>
      <c r="M1761" s="16">
        <v>0</v>
      </c>
      <c r="N1761" s="16">
        <v>0</v>
      </c>
      <c r="O1761" s="16">
        <v>0</v>
      </c>
      <c r="P1761" s="16">
        <v>0</v>
      </c>
    </row>
    <row r="1762" spans="3:16" s="41" customFormat="1" ht="12.75" customHeight="1">
      <c r="C1762" s="106"/>
      <c r="D1762" s="86"/>
      <c r="E1762" s="92"/>
      <c r="F1762" s="92"/>
      <c r="G1762" s="92"/>
      <c r="H1762" s="73" t="s">
        <v>23</v>
      </c>
      <c r="I1762" s="16">
        <v>0</v>
      </c>
      <c r="J1762" s="16">
        <v>0</v>
      </c>
      <c r="K1762" s="16">
        <v>0</v>
      </c>
      <c r="L1762" s="16">
        <v>0</v>
      </c>
      <c r="M1762" s="16">
        <v>0</v>
      </c>
      <c r="N1762" s="16">
        <v>0</v>
      </c>
      <c r="O1762" s="16">
        <v>0</v>
      </c>
      <c r="P1762" s="16">
        <v>0</v>
      </c>
    </row>
    <row r="1763" spans="3:16" s="41" customFormat="1" ht="15" customHeight="1">
      <c r="C1763" s="106"/>
      <c r="D1763" s="86"/>
      <c r="E1763" s="92"/>
      <c r="F1763" s="92"/>
      <c r="G1763" s="92"/>
      <c r="H1763" s="73" t="s">
        <v>250</v>
      </c>
      <c r="I1763" s="16">
        <v>0</v>
      </c>
      <c r="J1763" s="16" t="s">
        <v>247</v>
      </c>
      <c r="K1763" s="16" t="s">
        <v>247</v>
      </c>
      <c r="L1763" s="16" t="s">
        <v>247</v>
      </c>
      <c r="M1763" s="16">
        <v>0</v>
      </c>
      <c r="N1763" s="16">
        <v>0</v>
      </c>
      <c r="O1763" s="16" t="s">
        <v>247</v>
      </c>
      <c r="P1763" s="16" t="s">
        <v>247</v>
      </c>
    </row>
    <row r="1764" spans="3:16" s="41" customFormat="1" ht="15" customHeight="1">
      <c r="C1764" s="106"/>
      <c r="D1764" s="86"/>
      <c r="E1764" s="92"/>
      <c r="F1764" s="92"/>
      <c r="G1764" s="92"/>
      <c r="H1764" s="73" t="s">
        <v>252</v>
      </c>
      <c r="I1764" s="16">
        <v>0</v>
      </c>
      <c r="J1764" s="16" t="s">
        <v>247</v>
      </c>
      <c r="K1764" s="16" t="s">
        <v>247</v>
      </c>
      <c r="L1764" s="16" t="s">
        <v>247</v>
      </c>
      <c r="M1764" s="16">
        <v>0</v>
      </c>
      <c r="N1764" s="16">
        <v>0</v>
      </c>
      <c r="O1764" s="16" t="s">
        <v>247</v>
      </c>
      <c r="P1764" s="16" t="s">
        <v>247</v>
      </c>
    </row>
    <row r="1765" spans="3:16" s="41" customFormat="1" ht="15" customHeight="1">
      <c r="C1765" s="106" t="s">
        <v>235</v>
      </c>
      <c r="D1765" s="86" t="s">
        <v>639</v>
      </c>
      <c r="E1765" s="92" t="s">
        <v>493</v>
      </c>
      <c r="F1765" s="92" t="s">
        <v>495</v>
      </c>
      <c r="G1765" s="92" t="s">
        <v>495</v>
      </c>
      <c r="H1765" s="73" t="s">
        <v>112</v>
      </c>
      <c r="I1765" s="31">
        <f>I1766+I1768+I1770+I1771</f>
        <v>35</v>
      </c>
      <c r="J1765" s="31">
        <f>J1766+J1768</f>
        <v>35</v>
      </c>
      <c r="K1765" s="31">
        <f>K1766+K1768</f>
        <v>16.5</v>
      </c>
      <c r="L1765" s="31">
        <f>L1766+L1768</f>
        <v>16.5</v>
      </c>
      <c r="M1765" s="31">
        <f t="shared" ref="M1765" si="513">M1766+M1768+M1770+M1771</f>
        <v>16.5</v>
      </c>
      <c r="N1765" s="16">
        <f>M1765/I1765*100</f>
        <v>47.142857142857139</v>
      </c>
      <c r="O1765" s="16">
        <f>L1765/J1765*100</f>
        <v>47.142857142857139</v>
      </c>
      <c r="P1765" s="16">
        <f>L1765/K1765*100</f>
        <v>100</v>
      </c>
    </row>
    <row r="1766" spans="3:16" s="41" customFormat="1">
      <c r="C1766" s="106"/>
      <c r="D1766" s="86"/>
      <c r="E1766" s="92"/>
      <c r="F1766" s="92"/>
      <c r="G1766" s="92"/>
      <c r="H1766" s="73" t="s">
        <v>113</v>
      </c>
      <c r="I1766" s="16">
        <v>35</v>
      </c>
      <c r="J1766" s="16">
        <v>35</v>
      </c>
      <c r="K1766" s="16">
        <v>16.5</v>
      </c>
      <c r="L1766" s="16">
        <v>16.5</v>
      </c>
      <c r="M1766" s="16">
        <v>16.5</v>
      </c>
      <c r="N1766" s="16">
        <f>L1766/I1766*100</f>
        <v>47.142857142857139</v>
      </c>
      <c r="O1766" s="16">
        <f>L1766/J1766*100</f>
        <v>47.142857142857139</v>
      </c>
      <c r="P1766" s="16">
        <f>L1766/K1766*100</f>
        <v>100</v>
      </c>
    </row>
    <row r="1767" spans="3:16" s="41" customFormat="1" ht="30">
      <c r="C1767" s="106"/>
      <c r="D1767" s="86"/>
      <c r="E1767" s="92"/>
      <c r="F1767" s="92"/>
      <c r="G1767" s="92"/>
      <c r="H1767" s="73" t="s">
        <v>22</v>
      </c>
      <c r="I1767" s="16"/>
      <c r="J1767" s="16">
        <v>0</v>
      </c>
      <c r="K1767" s="16">
        <v>0</v>
      </c>
      <c r="L1767" s="16">
        <v>0</v>
      </c>
      <c r="M1767" s="16">
        <v>0</v>
      </c>
      <c r="N1767" s="16">
        <v>0</v>
      </c>
      <c r="O1767" s="16">
        <v>0</v>
      </c>
      <c r="P1767" s="16">
        <v>0</v>
      </c>
    </row>
    <row r="1768" spans="3:16" s="41" customFormat="1">
      <c r="C1768" s="106"/>
      <c r="D1768" s="86"/>
      <c r="E1768" s="92"/>
      <c r="F1768" s="92"/>
      <c r="G1768" s="92"/>
      <c r="H1768" s="73" t="s">
        <v>249</v>
      </c>
      <c r="I1768" s="16">
        <v>0</v>
      </c>
      <c r="J1768" s="16">
        <v>0</v>
      </c>
      <c r="K1768" s="16">
        <v>0</v>
      </c>
      <c r="L1768" s="16">
        <v>0</v>
      </c>
      <c r="M1768" s="16">
        <v>0</v>
      </c>
      <c r="N1768" s="16">
        <v>0</v>
      </c>
      <c r="O1768" s="16">
        <v>0</v>
      </c>
      <c r="P1768" s="16">
        <v>0</v>
      </c>
    </row>
    <row r="1769" spans="3:16" s="41" customFormat="1" ht="12.75" customHeight="1">
      <c r="C1769" s="106"/>
      <c r="D1769" s="86"/>
      <c r="E1769" s="92"/>
      <c r="F1769" s="92"/>
      <c r="G1769" s="92"/>
      <c r="H1769" s="73" t="s">
        <v>23</v>
      </c>
      <c r="I1769" s="16">
        <v>0</v>
      </c>
      <c r="J1769" s="16">
        <v>0</v>
      </c>
      <c r="K1769" s="16">
        <v>0</v>
      </c>
      <c r="L1769" s="16">
        <v>0</v>
      </c>
      <c r="M1769" s="16">
        <v>0</v>
      </c>
      <c r="N1769" s="16">
        <v>0</v>
      </c>
      <c r="O1769" s="16">
        <v>0</v>
      </c>
      <c r="P1769" s="16">
        <v>0</v>
      </c>
    </row>
    <row r="1770" spans="3:16" s="41" customFormat="1" ht="15" customHeight="1">
      <c r="C1770" s="106"/>
      <c r="D1770" s="86"/>
      <c r="E1770" s="92"/>
      <c r="F1770" s="92"/>
      <c r="G1770" s="92"/>
      <c r="H1770" s="73" t="s">
        <v>250</v>
      </c>
      <c r="I1770" s="16">
        <v>0</v>
      </c>
      <c r="J1770" s="16" t="s">
        <v>247</v>
      </c>
      <c r="K1770" s="16" t="s">
        <v>247</v>
      </c>
      <c r="L1770" s="16" t="s">
        <v>247</v>
      </c>
      <c r="M1770" s="16">
        <v>0</v>
      </c>
      <c r="N1770" s="16">
        <v>0</v>
      </c>
      <c r="O1770" s="16" t="s">
        <v>247</v>
      </c>
      <c r="P1770" s="16" t="s">
        <v>247</v>
      </c>
    </row>
    <row r="1771" spans="3:16" s="41" customFormat="1">
      <c r="C1771" s="106"/>
      <c r="D1771" s="86"/>
      <c r="E1771" s="92"/>
      <c r="F1771" s="92"/>
      <c r="G1771" s="92"/>
      <c r="H1771" s="73" t="s">
        <v>252</v>
      </c>
      <c r="I1771" s="16">
        <v>0</v>
      </c>
      <c r="J1771" s="16" t="s">
        <v>247</v>
      </c>
      <c r="K1771" s="16" t="s">
        <v>247</v>
      </c>
      <c r="L1771" s="16" t="s">
        <v>247</v>
      </c>
      <c r="M1771" s="16">
        <v>0</v>
      </c>
      <c r="N1771" s="16">
        <v>0</v>
      </c>
      <c r="O1771" s="16" t="s">
        <v>247</v>
      </c>
      <c r="P1771" s="16" t="s">
        <v>247</v>
      </c>
    </row>
    <row r="1772" spans="3:16" s="41" customFormat="1" ht="15" customHeight="1">
      <c r="C1772" s="106" t="s">
        <v>235</v>
      </c>
      <c r="D1772" s="86" t="s">
        <v>640</v>
      </c>
      <c r="E1772" s="92" t="s">
        <v>493</v>
      </c>
      <c r="F1772" s="92" t="s">
        <v>495</v>
      </c>
      <c r="G1772" s="92" t="s">
        <v>495</v>
      </c>
      <c r="H1772" s="73" t="s">
        <v>112</v>
      </c>
      <c r="I1772" s="31">
        <f>I1773+I1775+I1777+I1778</f>
        <v>44</v>
      </c>
      <c r="J1772" s="31">
        <f>J1773+J1775</f>
        <v>44</v>
      </c>
      <c r="K1772" s="31">
        <f>K1773+K1775</f>
        <v>0</v>
      </c>
      <c r="L1772" s="31">
        <f>L1773+L1775</f>
        <v>0</v>
      </c>
      <c r="M1772" s="31">
        <f t="shared" ref="M1772" si="514">M1773+M1775+M1777+M1778</f>
        <v>0</v>
      </c>
      <c r="N1772" s="16">
        <f>M1772/I1772*100</f>
        <v>0</v>
      </c>
      <c r="O1772" s="16">
        <f>L1772/J1772*100</f>
        <v>0</v>
      </c>
      <c r="P1772" s="16" t="e">
        <f>L1772/K1772*100</f>
        <v>#DIV/0!</v>
      </c>
    </row>
    <row r="1773" spans="3:16" s="41" customFormat="1">
      <c r="C1773" s="106"/>
      <c r="D1773" s="86"/>
      <c r="E1773" s="92"/>
      <c r="F1773" s="92"/>
      <c r="G1773" s="92"/>
      <c r="H1773" s="73" t="s">
        <v>113</v>
      </c>
      <c r="I1773" s="16">
        <v>44</v>
      </c>
      <c r="J1773" s="16">
        <v>44</v>
      </c>
      <c r="K1773" s="16">
        <v>0</v>
      </c>
      <c r="L1773" s="16">
        <v>0</v>
      </c>
      <c r="M1773" s="16">
        <v>0</v>
      </c>
      <c r="N1773" s="16">
        <f>L1773/I1773*100</f>
        <v>0</v>
      </c>
      <c r="O1773" s="16">
        <f>L1773/J1773*100</f>
        <v>0</v>
      </c>
      <c r="P1773" s="16" t="e">
        <f>L1773/K1773*100</f>
        <v>#DIV/0!</v>
      </c>
    </row>
    <row r="1774" spans="3:16" s="41" customFormat="1" ht="30">
      <c r="C1774" s="106"/>
      <c r="D1774" s="86"/>
      <c r="E1774" s="92"/>
      <c r="F1774" s="92"/>
      <c r="G1774" s="92"/>
      <c r="H1774" s="73" t="s">
        <v>22</v>
      </c>
      <c r="I1774" s="16"/>
      <c r="J1774" s="16">
        <v>0</v>
      </c>
      <c r="K1774" s="16">
        <v>0</v>
      </c>
      <c r="L1774" s="16">
        <v>0</v>
      </c>
      <c r="M1774" s="16">
        <v>0</v>
      </c>
      <c r="N1774" s="16">
        <v>0</v>
      </c>
      <c r="O1774" s="16">
        <v>0</v>
      </c>
      <c r="P1774" s="16">
        <v>0</v>
      </c>
    </row>
    <row r="1775" spans="3:16" s="41" customFormat="1">
      <c r="C1775" s="106"/>
      <c r="D1775" s="86"/>
      <c r="E1775" s="92"/>
      <c r="F1775" s="92"/>
      <c r="G1775" s="92"/>
      <c r="H1775" s="73" t="s">
        <v>249</v>
      </c>
      <c r="I1775" s="16">
        <v>0</v>
      </c>
      <c r="J1775" s="16">
        <v>0</v>
      </c>
      <c r="K1775" s="16">
        <v>0</v>
      </c>
      <c r="L1775" s="16">
        <v>0</v>
      </c>
      <c r="M1775" s="16">
        <v>0</v>
      </c>
      <c r="N1775" s="16">
        <v>0</v>
      </c>
      <c r="O1775" s="16">
        <v>0</v>
      </c>
      <c r="P1775" s="16">
        <v>0</v>
      </c>
    </row>
    <row r="1776" spans="3:16" s="41" customFormat="1" ht="12.75" customHeight="1">
      <c r="C1776" s="106"/>
      <c r="D1776" s="86"/>
      <c r="E1776" s="92"/>
      <c r="F1776" s="92"/>
      <c r="G1776" s="92"/>
      <c r="H1776" s="73" t="s">
        <v>23</v>
      </c>
      <c r="I1776" s="16">
        <v>0</v>
      </c>
      <c r="J1776" s="16">
        <v>0</v>
      </c>
      <c r="K1776" s="16">
        <v>0</v>
      </c>
      <c r="L1776" s="16">
        <v>0</v>
      </c>
      <c r="M1776" s="16">
        <v>0</v>
      </c>
      <c r="N1776" s="16">
        <v>0</v>
      </c>
      <c r="O1776" s="16">
        <v>0</v>
      </c>
      <c r="P1776" s="16">
        <v>0</v>
      </c>
    </row>
    <row r="1777" spans="3:16" s="41" customFormat="1" ht="15" customHeight="1">
      <c r="C1777" s="106"/>
      <c r="D1777" s="86"/>
      <c r="E1777" s="92"/>
      <c r="F1777" s="92"/>
      <c r="G1777" s="92"/>
      <c r="H1777" s="73" t="s">
        <v>250</v>
      </c>
      <c r="I1777" s="16">
        <v>0</v>
      </c>
      <c r="J1777" s="16" t="s">
        <v>247</v>
      </c>
      <c r="K1777" s="16" t="s">
        <v>247</v>
      </c>
      <c r="L1777" s="16" t="s">
        <v>247</v>
      </c>
      <c r="M1777" s="16">
        <v>0</v>
      </c>
      <c r="N1777" s="16">
        <v>0</v>
      </c>
      <c r="O1777" s="16" t="s">
        <v>247</v>
      </c>
      <c r="P1777" s="16" t="s">
        <v>247</v>
      </c>
    </row>
    <row r="1778" spans="3:16" s="41" customFormat="1">
      <c r="C1778" s="106"/>
      <c r="D1778" s="86"/>
      <c r="E1778" s="92"/>
      <c r="F1778" s="92"/>
      <c r="G1778" s="92"/>
      <c r="H1778" s="73" t="s">
        <v>252</v>
      </c>
      <c r="I1778" s="16">
        <v>0</v>
      </c>
      <c r="J1778" s="16" t="s">
        <v>247</v>
      </c>
      <c r="K1778" s="16" t="s">
        <v>247</v>
      </c>
      <c r="L1778" s="16" t="s">
        <v>247</v>
      </c>
      <c r="M1778" s="16">
        <v>0</v>
      </c>
      <c r="N1778" s="16">
        <v>0</v>
      </c>
      <c r="O1778" s="16" t="s">
        <v>247</v>
      </c>
      <c r="P1778" s="16" t="s">
        <v>247</v>
      </c>
    </row>
    <row r="1779" spans="3:16" s="41" customFormat="1" ht="15" customHeight="1">
      <c r="C1779" s="113" t="s">
        <v>236</v>
      </c>
      <c r="D1779" s="86" t="s">
        <v>641</v>
      </c>
      <c r="E1779" s="92" t="s">
        <v>493</v>
      </c>
      <c r="F1779" s="92" t="s">
        <v>494</v>
      </c>
      <c r="G1779" s="92" t="s">
        <v>494</v>
      </c>
      <c r="H1779" s="73" t="s">
        <v>112</v>
      </c>
      <c r="I1779" s="31">
        <f>I1780+I1782+I1784+I1785</f>
        <v>64</v>
      </c>
      <c r="J1779" s="31">
        <f>J1780+J1782</f>
        <v>64</v>
      </c>
      <c r="K1779" s="31">
        <f>K1780+K1782</f>
        <v>32</v>
      </c>
      <c r="L1779" s="31">
        <f>L1780+L1782</f>
        <v>12.7</v>
      </c>
      <c r="M1779" s="31">
        <f t="shared" ref="M1779" si="515">M1780+M1782+M1784+M1785</f>
        <v>12.7</v>
      </c>
      <c r="N1779" s="16">
        <f>M1779/I1779*100</f>
        <v>19.84375</v>
      </c>
      <c r="O1779" s="16">
        <f>L1779/J1779*100</f>
        <v>19.84375</v>
      </c>
      <c r="P1779" s="16">
        <f>L1779/K1779*100</f>
        <v>39.6875</v>
      </c>
    </row>
    <row r="1780" spans="3:16" s="41" customFormat="1" ht="15" customHeight="1">
      <c r="C1780" s="113"/>
      <c r="D1780" s="86"/>
      <c r="E1780" s="92"/>
      <c r="F1780" s="92"/>
      <c r="G1780" s="92"/>
      <c r="H1780" s="73" t="s">
        <v>113</v>
      </c>
      <c r="I1780" s="16">
        <v>64</v>
      </c>
      <c r="J1780" s="16">
        <v>64</v>
      </c>
      <c r="K1780" s="16">
        <v>32</v>
      </c>
      <c r="L1780" s="16">
        <v>12.7</v>
      </c>
      <c r="M1780" s="16">
        <v>12.7</v>
      </c>
      <c r="N1780" s="16">
        <f>L1780/I1780*100</f>
        <v>19.84375</v>
      </c>
      <c r="O1780" s="16">
        <f>L1780/J1780*100</f>
        <v>19.84375</v>
      </c>
      <c r="P1780" s="16">
        <f>L1780/K1780*100</f>
        <v>39.6875</v>
      </c>
    </row>
    <row r="1781" spans="3:16" s="41" customFormat="1" ht="30">
      <c r="C1781" s="113"/>
      <c r="D1781" s="86"/>
      <c r="E1781" s="92"/>
      <c r="F1781" s="92"/>
      <c r="G1781" s="92"/>
      <c r="H1781" s="73" t="s">
        <v>22</v>
      </c>
      <c r="I1781" s="16"/>
      <c r="J1781" s="16">
        <v>0</v>
      </c>
      <c r="K1781" s="16">
        <v>0</v>
      </c>
      <c r="L1781" s="16">
        <v>0</v>
      </c>
      <c r="M1781" s="16">
        <v>0</v>
      </c>
      <c r="N1781" s="16">
        <v>0</v>
      </c>
      <c r="O1781" s="16">
        <v>0</v>
      </c>
      <c r="P1781" s="16">
        <v>0</v>
      </c>
    </row>
    <row r="1782" spans="3:16" s="41" customFormat="1">
      <c r="C1782" s="113"/>
      <c r="D1782" s="86"/>
      <c r="E1782" s="92"/>
      <c r="F1782" s="92"/>
      <c r="G1782" s="92"/>
      <c r="H1782" s="73" t="s">
        <v>249</v>
      </c>
      <c r="I1782" s="16">
        <v>0</v>
      </c>
      <c r="J1782" s="16">
        <v>0</v>
      </c>
      <c r="K1782" s="16">
        <v>0</v>
      </c>
      <c r="L1782" s="16">
        <v>0</v>
      </c>
      <c r="M1782" s="16">
        <v>0</v>
      </c>
      <c r="N1782" s="16">
        <v>0</v>
      </c>
      <c r="O1782" s="16">
        <v>0</v>
      </c>
      <c r="P1782" s="16">
        <v>0</v>
      </c>
    </row>
    <row r="1783" spans="3:16" s="41" customFormat="1" ht="12.75" customHeight="1">
      <c r="C1783" s="113"/>
      <c r="D1783" s="86"/>
      <c r="E1783" s="92"/>
      <c r="F1783" s="92"/>
      <c r="G1783" s="92"/>
      <c r="H1783" s="73" t="s">
        <v>23</v>
      </c>
      <c r="I1783" s="16">
        <v>0</v>
      </c>
      <c r="J1783" s="16">
        <v>0</v>
      </c>
      <c r="K1783" s="16">
        <v>0</v>
      </c>
      <c r="L1783" s="16">
        <v>0</v>
      </c>
      <c r="M1783" s="16">
        <v>0</v>
      </c>
      <c r="N1783" s="16">
        <v>0</v>
      </c>
      <c r="O1783" s="16">
        <v>0</v>
      </c>
      <c r="P1783" s="16">
        <v>0</v>
      </c>
    </row>
    <row r="1784" spans="3:16" s="41" customFormat="1" ht="15" customHeight="1">
      <c r="C1784" s="113"/>
      <c r="D1784" s="86"/>
      <c r="E1784" s="92"/>
      <c r="F1784" s="92"/>
      <c r="G1784" s="92"/>
      <c r="H1784" s="73" t="s">
        <v>250</v>
      </c>
      <c r="I1784" s="16">
        <v>0</v>
      </c>
      <c r="J1784" s="16" t="s">
        <v>247</v>
      </c>
      <c r="K1784" s="16" t="s">
        <v>247</v>
      </c>
      <c r="L1784" s="16" t="s">
        <v>247</v>
      </c>
      <c r="M1784" s="16">
        <v>0</v>
      </c>
      <c r="N1784" s="16">
        <v>0</v>
      </c>
      <c r="O1784" s="16" t="s">
        <v>247</v>
      </c>
      <c r="P1784" s="16" t="s">
        <v>247</v>
      </c>
    </row>
    <row r="1785" spans="3:16" s="41" customFormat="1">
      <c r="C1785" s="113"/>
      <c r="D1785" s="86"/>
      <c r="E1785" s="92"/>
      <c r="F1785" s="92"/>
      <c r="G1785" s="92"/>
      <c r="H1785" s="73" t="s">
        <v>252</v>
      </c>
      <c r="I1785" s="16">
        <v>0</v>
      </c>
      <c r="J1785" s="16" t="s">
        <v>247</v>
      </c>
      <c r="K1785" s="16" t="s">
        <v>247</v>
      </c>
      <c r="L1785" s="16" t="s">
        <v>247</v>
      </c>
      <c r="M1785" s="16">
        <v>0</v>
      </c>
      <c r="N1785" s="16">
        <v>0</v>
      </c>
      <c r="O1785" s="16" t="s">
        <v>247</v>
      </c>
      <c r="P1785" s="16" t="s">
        <v>247</v>
      </c>
    </row>
    <row r="1786" spans="3:16" s="41" customFormat="1" ht="15" customHeight="1">
      <c r="C1786" s="113" t="s">
        <v>236</v>
      </c>
      <c r="D1786" s="86" t="s">
        <v>642</v>
      </c>
      <c r="E1786" s="92" t="s">
        <v>493</v>
      </c>
      <c r="F1786" s="92" t="s">
        <v>494</v>
      </c>
      <c r="G1786" s="92" t="s">
        <v>494</v>
      </c>
      <c r="H1786" s="73" t="s">
        <v>112</v>
      </c>
      <c r="I1786" s="31">
        <f>I1787+I1789+I1791+I1792</f>
        <v>44</v>
      </c>
      <c r="J1786" s="31">
        <f>J1787+J1789</f>
        <v>44</v>
      </c>
      <c r="K1786" s="31">
        <f>K1787+K1789</f>
        <v>22</v>
      </c>
      <c r="L1786" s="31">
        <f>L1787+L1789</f>
        <v>0</v>
      </c>
      <c r="M1786" s="31">
        <f t="shared" ref="M1786" si="516">M1787+M1789+M1791+M1792</f>
        <v>0</v>
      </c>
      <c r="N1786" s="16">
        <f>M1786/I1786*100</f>
        <v>0</v>
      </c>
      <c r="O1786" s="16">
        <f>L1786/J1786*100</f>
        <v>0</v>
      </c>
      <c r="P1786" s="16">
        <f>L1786/K1786*100</f>
        <v>0</v>
      </c>
    </row>
    <row r="1787" spans="3:16" s="41" customFormat="1" ht="15" customHeight="1">
      <c r="C1787" s="113"/>
      <c r="D1787" s="86"/>
      <c r="E1787" s="92"/>
      <c r="F1787" s="92"/>
      <c r="G1787" s="92"/>
      <c r="H1787" s="73" t="s">
        <v>113</v>
      </c>
      <c r="I1787" s="16">
        <v>44</v>
      </c>
      <c r="J1787" s="16">
        <v>44</v>
      </c>
      <c r="K1787" s="16">
        <v>22</v>
      </c>
      <c r="L1787" s="16">
        <v>0</v>
      </c>
      <c r="M1787" s="16">
        <v>0</v>
      </c>
      <c r="N1787" s="16">
        <f>L1787/I1787*100</f>
        <v>0</v>
      </c>
      <c r="O1787" s="16">
        <f>L1787/J1787*100</f>
        <v>0</v>
      </c>
      <c r="P1787" s="16">
        <f>L1787/K1787*100</f>
        <v>0</v>
      </c>
    </row>
    <row r="1788" spans="3:16" s="41" customFormat="1" ht="30">
      <c r="C1788" s="113"/>
      <c r="D1788" s="86"/>
      <c r="E1788" s="92"/>
      <c r="F1788" s="92"/>
      <c r="G1788" s="92"/>
      <c r="H1788" s="73" t="s">
        <v>22</v>
      </c>
      <c r="I1788" s="16"/>
      <c r="J1788" s="16">
        <v>0</v>
      </c>
      <c r="K1788" s="16">
        <v>0</v>
      </c>
      <c r="L1788" s="16">
        <v>0</v>
      </c>
      <c r="M1788" s="16">
        <v>0</v>
      </c>
      <c r="N1788" s="16">
        <v>0</v>
      </c>
      <c r="O1788" s="16">
        <v>0</v>
      </c>
      <c r="P1788" s="16">
        <v>0</v>
      </c>
    </row>
    <row r="1789" spans="3:16" s="41" customFormat="1">
      <c r="C1789" s="113"/>
      <c r="D1789" s="86"/>
      <c r="E1789" s="92"/>
      <c r="F1789" s="92"/>
      <c r="G1789" s="92"/>
      <c r="H1789" s="73" t="s">
        <v>249</v>
      </c>
      <c r="I1789" s="16">
        <v>0</v>
      </c>
      <c r="J1789" s="16">
        <v>0</v>
      </c>
      <c r="K1789" s="16">
        <v>0</v>
      </c>
      <c r="L1789" s="16">
        <v>0</v>
      </c>
      <c r="M1789" s="16">
        <v>0</v>
      </c>
      <c r="N1789" s="16">
        <v>0</v>
      </c>
      <c r="O1789" s="16">
        <v>0</v>
      </c>
      <c r="P1789" s="16">
        <v>0</v>
      </c>
    </row>
    <row r="1790" spans="3:16" s="41" customFormat="1" ht="12.75" customHeight="1">
      <c r="C1790" s="113"/>
      <c r="D1790" s="86"/>
      <c r="E1790" s="92"/>
      <c r="F1790" s="92"/>
      <c r="G1790" s="92"/>
      <c r="H1790" s="73" t="s">
        <v>23</v>
      </c>
      <c r="I1790" s="16">
        <v>0</v>
      </c>
      <c r="J1790" s="16">
        <v>0</v>
      </c>
      <c r="K1790" s="16">
        <v>0</v>
      </c>
      <c r="L1790" s="16">
        <v>0</v>
      </c>
      <c r="M1790" s="16">
        <v>0</v>
      </c>
      <c r="N1790" s="16">
        <v>0</v>
      </c>
      <c r="O1790" s="16">
        <v>0</v>
      </c>
      <c r="P1790" s="16">
        <v>0</v>
      </c>
    </row>
    <row r="1791" spans="3:16" s="41" customFormat="1" ht="15" customHeight="1">
      <c r="C1791" s="113"/>
      <c r="D1791" s="86"/>
      <c r="E1791" s="92"/>
      <c r="F1791" s="92"/>
      <c r="G1791" s="92"/>
      <c r="H1791" s="73" t="s">
        <v>250</v>
      </c>
      <c r="I1791" s="16">
        <v>0</v>
      </c>
      <c r="J1791" s="16" t="s">
        <v>247</v>
      </c>
      <c r="K1791" s="16" t="s">
        <v>247</v>
      </c>
      <c r="L1791" s="16" t="s">
        <v>247</v>
      </c>
      <c r="M1791" s="16">
        <v>0</v>
      </c>
      <c r="N1791" s="16">
        <v>0</v>
      </c>
      <c r="O1791" s="16" t="s">
        <v>247</v>
      </c>
      <c r="P1791" s="16" t="s">
        <v>247</v>
      </c>
    </row>
    <row r="1792" spans="3:16" s="41" customFormat="1">
      <c r="C1792" s="113"/>
      <c r="D1792" s="86"/>
      <c r="E1792" s="92"/>
      <c r="F1792" s="92"/>
      <c r="G1792" s="92"/>
      <c r="H1792" s="73" t="s">
        <v>252</v>
      </c>
      <c r="I1792" s="16">
        <v>0</v>
      </c>
      <c r="J1792" s="16" t="s">
        <v>247</v>
      </c>
      <c r="K1792" s="16" t="s">
        <v>247</v>
      </c>
      <c r="L1792" s="16" t="s">
        <v>247</v>
      </c>
      <c r="M1792" s="16">
        <v>0</v>
      </c>
      <c r="N1792" s="16">
        <v>0</v>
      </c>
      <c r="O1792" s="16" t="s">
        <v>247</v>
      </c>
      <c r="P1792" s="16" t="s">
        <v>247</v>
      </c>
    </row>
    <row r="1793" spans="3:16" s="43" customFormat="1" ht="21" customHeight="1">
      <c r="C1793" s="106" t="s">
        <v>496</v>
      </c>
      <c r="D1793" s="86" t="s">
        <v>643</v>
      </c>
      <c r="E1793" s="92" t="s">
        <v>644</v>
      </c>
      <c r="F1793" s="109">
        <v>2018</v>
      </c>
      <c r="G1793" s="92">
        <v>2020</v>
      </c>
      <c r="H1793" s="73" t="s">
        <v>112</v>
      </c>
      <c r="I1793" s="31">
        <f>I1794+I1796+I1798+I1799</f>
        <v>200</v>
      </c>
      <c r="J1793" s="31">
        <f>J1794+J1796</f>
        <v>200</v>
      </c>
      <c r="K1793" s="31">
        <f>K1794+K1796</f>
        <v>163.5</v>
      </c>
      <c r="L1793" s="31">
        <f>L1794+L1796</f>
        <v>163.5</v>
      </c>
      <c r="M1793" s="31">
        <f t="shared" ref="M1793" si="517">M1794+M1796+M1798+M1799</f>
        <v>163.5</v>
      </c>
      <c r="N1793" s="16">
        <f>M1793/I1793*100</f>
        <v>81.75</v>
      </c>
      <c r="O1793" s="16">
        <f>L1793/J1793*100</f>
        <v>81.75</v>
      </c>
      <c r="P1793" s="16">
        <f>L1793/K1793*100</f>
        <v>100</v>
      </c>
    </row>
    <row r="1794" spans="3:16" s="43" customFormat="1">
      <c r="C1794" s="106"/>
      <c r="D1794" s="86"/>
      <c r="E1794" s="92"/>
      <c r="F1794" s="109"/>
      <c r="G1794" s="92"/>
      <c r="H1794" s="73" t="s">
        <v>113</v>
      </c>
      <c r="I1794" s="16">
        <v>200</v>
      </c>
      <c r="J1794" s="16">
        <v>200</v>
      </c>
      <c r="K1794" s="16">
        <v>163.5</v>
      </c>
      <c r="L1794" s="16">
        <v>163.5</v>
      </c>
      <c r="M1794" s="16">
        <v>163.5</v>
      </c>
      <c r="N1794" s="16">
        <f>L1794/I1794*100</f>
        <v>81.75</v>
      </c>
      <c r="O1794" s="16">
        <f>L1794/J1794*100</f>
        <v>81.75</v>
      </c>
      <c r="P1794" s="16">
        <f>L1794/K1794*100</f>
        <v>100</v>
      </c>
    </row>
    <row r="1795" spans="3:16" s="43" customFormat="1" ht="30">
      <c r="C1795" s="106"/>
      <c r="D1795" s="86"/>
      <c r="E1795" s="92"/>
      <c r="F1795" s="109"/>
      <c r="G1795" s="92"/>
      <c r="H1795" s="73" t="s">
        <v>22</v>
      </c>
      <c r="I1795" s="16"/>
      <c r="J1795" s="16">
        <v>0</v>
      </c>
      <c r="K1795" s="16">
        <v>0</v>
      </c>
      <c r="L1795" s="16">
        <v>0</v>
      </c>
      <c r="M1795" s="16">
        <v>0</v>
      </c>
      <c r="N1795" s="16">
        <v>0</v>
      </c>
      <c r="O1795" s="16">
        <v>0</v>
      </c>
      <c r="P1795" s="16">
        <v>0</v>
      </c>
    </row>
    <row r="1796" spans="3:16" s="43" customFormat="1" ht="15" customHeight="1">
      <c r="C1796" s="106"/>
      <c r="D1796" s="86"/>
      <c r="E1796" s="92"/>
      <c r="F1796" s="109"/>
      <c r="G1796" s="92"/>
      <c r="H1796" s="73" t="s">
        <v>249</v>
      </c>
      <c r="I1796" s="16">
        <v>0</v>
      </c>
      <c r="J1796" s="16">
        <v>0</v>
      </c>
      <c r="K1796" s="16">
        <v>0</v>
      </c>
      <c r="L1796" s="16">
        <v>0</v>
      </c>
      <c r="M1796" s="16">
        <v>0</v>
      </c>
      <c r="N1796" s="16">
        <v>0</v>
      </c>
      <c r="O1796" s="16">
        <v>0</v>
      </c>
      <c r="P1796" s="16">
        <v>0</v>
      </c>
    </row>
    <row r="1797" spans="3:16" s="41" customFormat="1" ht="12.75" customHeight="1">
      <c r="C1797" s="106"/>
      <c r="D1797" s="86"/>
      <c r="E1797" s="92"/>
      <c r="F1797" s="109"/>
      <c r="G1797" s="92"/>
      <c r="H1797" s="73" t="s">
        <v>23</v>
      </c>
      <c r="I1797" s="16">
        <v>0</v>
      </c>
      <c r="J1797" s="16">
        <v>0</v>
      </c>
      <c r="K1797" s="16">
        <v>0</v>
      </c>
      <c r="L1797" s="16">
        <v>0</v>
      </c>
      <c r="M1797" s="16">
        <v>0</v>
      </c>
      <c r="N1797" s="16">
        <v>0</v>
      </c>
      <c r="O1797" s="16">
        <v>0</v>
      </c>
      <c r="P1797" s="16">
        <v>0</v>
      </c>
    </row>
    <row r="1798" spans="3:16" s="41" customFormat="1" ht="15" customHeight="1">
      <c r="C1798" s="106"/>
      <c r="D1798" s="86"/>
      <c r="E1798" s="92"/>
      <c r="F1798" s="109"/>
      <c r="G1798" s="92"/>
      <c r="H1798" s="73" t="s">
        <v>250</v>
      </c>
      <c r="I1798" s="16">
        <v>0</v>
      </c>
      <c r="J1798" s="16" t="s">
        <v>247</v>
      </c>
      <c r="K1798" s="16" t="s">
        <v>247</v>
      </c>
      <c r="L1798" s="16" t="s">
        <v>247</v>
      </c>
      <c r="M1798" s="16">
        <v>0</v>
      </c>
      <c r="N1798" s="16">
        <v>0</v>
      </c>
      <c r="O1798" s="16" t="s">
        <v>247</v>
      </c>
      <c r="P1798" s="16" t="s">
        <v>247</v>
      </c>
    </row>
    <row r="1799" spans="3:16" s="43" customFormat="1" ht="18" customHeight="1">
      <c r="C1799" s="106"/>
      <c r="D1799" s="86"/>
      <c r="E1799" s="92"/>
      <c r="F1799" s="109"/>
      <c r="G1799" s="92"/>
      <c r="H1799" s="73" t="s">
        <v>252</v>
      </c>
      <c r="I1799" s="16">
        <v>0</v>
      </c>
      <c r="J1799" s="16" t="s">
        <v>247</v>
      </c>
      <c r="K1799" s="16" t="s">
        <v>247</v>
      </c>
      <c r="L1799" s="16" t="s">
        <v>247</v>
      </c>
      <c r="M1799" s="16">
        <v>0</v>
      </c>
      <c r="N1799" s="16">
        <v>0</v>
      </c>
      <c r="O1799" s="16" t="s">
        <v>247</v>
      </c>
      <c r="P1799" s="16" t="s">
        <v>247</v>
      </c>
    </row>
    <row r="1800" spans="3:16" s="41" customFormat="1" ht="15" customHeight="1">
      <c r="C1800" s="119" t="s">
        <v>497</v>
      </c>
      <c r="D1800" s="130" t="s">
        <v>498</v>
      </c>
      <c r="E1800" s="100" t="s">
        <v>499</v>
      </c>
      <c r="F1800" s="147"/>
      <c r="G1800" s="147"/>
      <c r="H1800" s="73" t="s">
        <v>112</v>
      </c>
      <c r="I1800" s="31">
        <f>I1801+I1803+I1805+I1806</f>
        <v>0</v>
      </c>
      <c r="J1800" s="31">
        <f>J1801+J1803</f>
        <v>0</v>
      </c>
      <c r="K1800" s="31">
        <f>K1801+K1803</f>
        <v>0</v>
      </c>
      <c r="L1800" s="31">
        <f>L1801+L1803</f>
        <v>0</v>
      </c>
      <c r="M1800" s="31">
        <f t="shared" ref="M1800" si="518">M1801+M1803+M1805+M1806</f>
        <v>0</v>
      </c>
      <c r="N1800" s="16">
        <v>0</v>
      </c>
      <c r="O1800" s="16">
        <v>0</v>
      </c>
      <c r="P1800" s="16">
        <v>0</v>
      </c>
    </row>
    <row r="1801" spans="3:16" s="41" customFormat="1">
      <c r="C1801" s="120"/>
      <c r="D1801" s="131"/>
      <c r="E1801" s="101"/>
      <c r="F1801" s="148"/>
      <c r="G1801" s="148"/>
      <c r="H1801" s="73" t="s">
        <v>113</v>
      </c>
      <c r="I1801" s="16"/>
      <c r="J1801" s="16">
        <v>0</v>
      </c>
      <c r="K1801" s="16">
        <v>0</v>
      </c>
      <c r="L1801" s="16">
        <v>0</v>
      </c>
      <c r="M1801" s="16">
        <v>0</v>
      </c>
      <c r="N1801" s="16">
        <v>0</v>
      </c>
      <c r="O1801" s="16">
        <v>0</v>
      </c>
      <c r="P1801" s="16">
        <v>0</v>
      </c>
    </row>
    <row r="1802" spans="3:16" s="41" customFormat="1" ht="16.5" customHeight="1">
      <c r="C1802" s="120"/>
      <c r="D1802" s="131"/>
      <c r="E1802" s="101"/>
      <c r="F1802" s="148"/>
      <c r="G1802" s="148"/>
      <c r="H1802" s="73" t="s">
        <v>22</v>
      </c>
      <c r="I1802" s="16"/>
      <c r="J1802" s="16">
        <v>0</v>
      </c>
      <c r="K1802" s="16">
        <v>0</v>
      </c>
      <c r="L1802" s="16">
        <v>0</v>
      </c>
      <c r="M1802" s="16">
        <v>0</v>
      </c>
      <c r="N1802" s="16">
        <v>0</v>
      </c>
      <c r="O1802" s="16">
        <v>0</v>
      </c>
      <c r="P1802" s="16">
        <v>0</v>
      </c>
    </row>
    <row r="1803" spans="3:16" s="41" customFormat="1">
      <c r="C1803" s="120"/>
      <c r="D1803" s="131"/>
      <c r="E1803" s="101"/>
      <c r="F1803" s="148"/>
      <c r="G1803" s="148"/>
      <c r="H1803" s="73" t="s">
        <v>249</v>
      </c>
      <c r="I1803" s="16">
        <v>0</v>
      </c>
      <c r="J1803" s="16">
        <v>0</v>
      </c>
      <c r="K1803" s="16">
        <v>0</v>
      </c>
      <c r="L1803" s="16">
        <v>0</v>
      </c>
      <c r="M1803" s="16">
        <v>0</v>
      </c>
      <c r="N1803" s="16">
        <v>0</v>
      </c>
      <c r="O1803" s="16">
        <v>0</v>
      </c>
      <c r="P1803" s="16">
        <v>0</v>
      </c>
    </row>
    <row r="1804" spans="3:16" s="41" customFormat="1" ht="12.75" customHeight="1">
      <c r="C1804" s="120"/>
      <c r="D1804" s="131"/>
      <c r="E1804" s="101"/>
      <c r="F1804" s="148"/>
      <c r="G1804" s="148"/>
      <c r="H1804" s="73" t="s">
        <v>23</v>
      </c>
      <c r="I1804" s="16">
        <v>0</v>
      </c>
      <c r="J1804" s="16">
        <v>0</v>
      </c>
      <c r="K1804" s="16">
        <v>0</v>
      </c>
      <c r="L1804" s="16">
        <v>0</v>
      </c>
      <c r="M1804" s="16">
        <v>0</v>
      </c>
      <c r="N1804" s="16">
        <v>0</v>
      </c>
      <c r="O1804" s="16">
        <v>0</v>
      </c>
      <c r="P1804" s="16">
        <v>0</v>
      </c>
    </row>
    <row r="1805" spans="3:16" s="41" customFormat="1" ht="15" customHeight="1">
      <c r="C1805" s="120"/>
      <c r="D1805" s="131"/>
      <c r="E1805" s="101"/>
      <c r="F1805" s="148"/>
      <c r="G1805" s="148"/>
      <c r="H1805" s="73" t="s">
        <v>250</v>
      </c>
      <c r="I1805" s="16">
        <v>0</v>
      </c>
      <c r="J1805" s="16" t="s">
        <v>247</v>
      </c>
      <c r="K1805" s="16" t="s">
        <v>247</v>
      </c>
      <c r="L1805" s="16" t="s">
        <v>247</v>
      </c>
      <c r="M1805" s="16">
        <v>0</v>
      </c>
      <c r="N1805" s="16">
        <v>0</v>
      </c>
      <c r="O1805" s="16" t="s">
        <v>247</v>
      </c>
      <c r="P1805" s="16" t="s">
        <v>247</v>
      </c>
    </row>
    <row r="1806" spans="3:16" s="41" customFormat="1" ht="18" customHeight="1">
      <c r="C1806" s="121"/>
      <c r="D1806" s="132"/>
      <c r="E1806" s="102"/>
      <c r="F1806" s="149"/>
      <c r="G1806" s="149"/>
      <c r="H1806" s="73" t="s">
        <v>252</v>
      </c>
      <c r="I1806" s="16">
        <v>0</v>
      </c>
      <c r="J1806" s="16" t="s">
        <v>247</v>
      </c>
      <c r="K1806" s="16" t="s">
        <v>247</v>
      </c>
      <c r="L1806" s="16" t="s">
        <v>247</v>
      </c>
      <c r="M1806" s="16">
        <v>0</v>
      </c>
      <c r="N1806" s="16">
        <v>0</v>
      </c>
      <c r="O1806" s="16" t="s">
        <v>247</v>
      </c>
      <c r="P1806" s="16" t="s">
        <v>247</v>
      </c>
    </row>
    <row r="1807" spans="3:16" s="41" customFormat="1" ht="15" customHeight="1">
      <c r="C1807" s="119" t="s">
        <v>500</v>
      </c>
      <c r="D1807" s="130" t="s">
        <v>99</v>
      </c>
      <c r="E1807" s="100" t="s">
        <v>8</v>
      </c>
      <c r="F1807" s="147">
        <v>2018</v>
      </c>
      <c r="G1807" s="110">
        <v>2020</v>
      </c>
      <c r="H1807" s="73" t="s">
        <v>112</v>
      </c>
      <c r="I1807" s="31">
        <f>I1808+I1810+I1812+I1813</f>
        <v>350</v>
      </c>
      <c r="J1807" s="31">
        <f>J1808+J1810</f>
        <v>350</v>
      </c>
      <c r="K1807" s="31">
        <f>K1808+K1810</f>
        <v>175</v>
      </c>
      <c r="L1807" s="31">
        <f>L1808+L1810</f>
        <v>49.8</v>
      </c>
      <c r="M1807" s="31">
        <f t="shared" ref="M1807" si="519">M1808+M1810+M1812+M1813</f>
        <v>49.8</v>
      </c>
      <c r="N1807" s="16">
        <f>M1807/I1807*100</f>
        <v>14.228571428571426</v>
      </c>
      <c r="O1807" s="16">
        <f>L1807/J1807*100</f>
        <v>14.228571428571426</v>
      </c>
      <c r="P1807" s="16">
        <f>L1807/K1807*100</f>
        <v>28.457142857142852</v>
      </c>
    </row>
    <row r="1808" spans="3:16" s="41" customFormat="1" ht="15" customHeight="1">
      <c r="C1808" s="120"/>
      <c r="D1808" s="131"/>
      <c r="E1808" s="101"/>
      <c r="F1808" s="148"/>
      <c r="G1808" s="111"/>
      <c r="H1808" s="73" t="s">
        <v>113</v>
      </c>
      <c r="I1808" s="16">
        <f>I1815+I1822+I1829</f>
        <v>350</v>
      </c>
      <c r="J1808" s="16">
        <f t="shared" ref="J1808:M1808" si="520">J1815+J1822+J1829</f>
        <v>350</v>
      </c>
      <c r="K1808" s="16">
        <f t="shared" si="520"/>
        <v>175</v>
      </c>
      <c r="L1808" s="16">
        <f t="shared" si="520"/>
        <v>49.8</v>
      </c>
      <c r="M1808" s="16">
        <f t="shared" si="520"/>
        <v>49.8</v>
      </c>
      <c r="N1808" s="16">
        <f>L1808/I1808*100</f>
        <v>14.228571428571426</v>
      </c>
      <c r="O1808" s="16">
        <f>L1808/J1808*100</f>
        <v>14.228571428571426</v>
      </c>
      <c r="P1808" s="16">
        <f>L1808/K1808*100</f>
        <v>28.457142857142852</v>
      </c>
    </row>
    <row r="1809" spans="3:16" s="41" customFormat="1" ht="30">
      <c r="C1809" s="120"/>
      <c r="D1809" s="131"/>
      <c r="E1809" s="101"/>
      <c r="F1809" s="148"/>
      <c r="G1809" s="111"/>
      <c r="H1809" s="73" t="s">
        <v>22</v>
      </c>
      <c r="I1809" s="16"/>
      <c r="J1809" s="16">
        <v>0</v>
      </c>
      <c r="K1809" s="16">
        <v>0</v>
      </c>
      <c r="L1809" s="16">
        <v>0</v>
      </c>
      <c r="M1809" s="16">
        <v>0</v>
      </c>
      <c r="N1809" s="16">
        <v>0</v>
      </c>
      <c r="O1809" s="16">
        <v>0</v>
      </c>
      <c r="P1809" s="16">
        <v>0</v>
      </c>
    </row>
    <row r="1810" spans="3:16" s="41" customFormat="1">
      <c r="C1810" s="120"/>
      <c r="D1810" s="131"/>
      <c r="E1810" s="101"/>
      <c r="F1810" s="148"/>
      <c r="G1810" s="111"/>
      <c r="H1810" s="73" t="s">
        <v>249</v>
      </c>
      <c r="I1810" s="16">
        <v>0</v>
      </c>
      <c r="J1810" s="16">
        <v>0</v>
      </c>
      <c r="K1810" s="16">
        <v>0</v>
      </c>
      <c r="L1810" s="16">
        <v>0</v>
      </c>
      <c r="M1810" s="16">
        <v>0</v>
      </c>
      <c r="N1810" s="16">
        <v>0</v>
      </c>
      <c r="O1810" s="16">
        <v>0</v>
      </c>
      <c r="P1810" s="16">
        <v>0</v>
      </c>
    </row>
    <row r="1811" spans="3:16" s="41" customFormat="1" ht="12.75" customHeight="1">
      <c r="C1811" s="120"/>
      <c r="D1811" s="131"/>
      <c r="E1811" s="101"/>
      <c r="F1811" s="148"/>
      <c r="G1811" s="111"/>
      <c r="H1811" s="73" t="s">
        <v>23</v>
      </c>
      <c r="I1811" s="16">
        <v>0</v>
      </c>
      <c r="J1811" s="16">
        <v>0</v>
      </c>
      <c r="K1811" s="16">
        <v>0</v>
      </c>
      <c r="L1811" s="16">
        <v>0</v>
      </c>
      <c r="M1811" s="16">
        <v>0</v>
      </c>
      <c r="N1811" s="16">
        <v>0</v>
      </c>
      <c r="O1811" s="16">
        <v>0</v>
      </c>
      <c r="P1811" s="16">
        <v>0</v>
      </c>
    </row>
    <row r="1812" spans="3:16" s="41" customFormat="1" ht="15" customHeight="1">
      <c r="C1812" s="120"/>
      <c r="D1812" s="131"/>
      <c r="E1812" s="101"/>
      <c r="F1812" s="148"/>
      <c r="G1812" s="111"/>
      <c r="H1812" s="73" t="s">
        <v>250</v>
      </c>
      <c r="I1812" s="16">
        <v>0</v>
      </c>
      <c r="J1812" s="16" t="s">
        <v>247</v>
      </c>
      <c r="K1812" s="16" t="s">
        <v>247</v>
      </c>
      <c r="L1812" s="16" t="s">
        <v>247</v>
      </c>
      <c r="M1812" s="16">
        <v>0</v>
      </c>
      <c r="N1812" s="16">
        <v>0</v>
      </c>
      <c r="O1812" s="16" t="s">
        <v>247</v>
      </c>
      <c r="P1812" s="16" t="s">
        <v>247</v>
      </c>
    </row>
    <row r="1813" spans="3:16" s="41" customFormat="1">
      <c r="C1813" s="121"/>
      <c r="D1813" s="132"/>
      <c r="E1813" s="102"/>
      <c r="F1813" s="149"/>
      <c r="G1813" s="112"/>
      <c r="H1813" s="73" t="s">
        <v>252</v>
      </c>
      <c r="I1813" s="16">
        <v>0</v>
      </c>
      <c r="J1813" s="16" t="s">
        <v>247</v>
      </c>
      <c r="K1813" s="16" t="s">
        <v>247</v>
      </c>
      <c r="L1813" s="16" t="s">
        <v>247</v>
      </c>
      <c r="M1813" s="16">
        <v>0</v>
      </c>
      <c r="N1813" s="16">
        <v>0</v>
      </c>
      <c r="O1813" s="16" t="s">
        <v>247</v>
      </c>
      <c r="P1813" s="16" t="s">
        <v>247</v>
      </c>
    </row>
    <row r="1814" spans="3:16" s="41" customFormat="1" ht="15" customHeight="1">
      <c r="C1814" s="123" t="s">
        <v>501</v>
      </c>
      <c r="D1814" s="93" t="s">
        <v>645</v>
      </c>
      <c r="E1814" s="87" t="s">
        <v>186</v>
      </c>
      <c r="F1814" s="110">
        <v>2018</v>
      </c>
      <c r="G1814" s="110">
        <v>2020</v>
      </c>
      <c r="H1814" s="73" t="s">
        <v>112</v>
      </c>
      <c r="I1814" s="31">
        <f>I1815+I1817+I1819+I1820</f>
        <v>150.19999999999999</v>
      </c>
      <c r="J1814" s="31">
        <f>J1815+J1817</f>
        <v>150.19999999999999</v>
      </c>
      <c r="K1814" s="31">
        <f>K1815+K1817</f>
        <v>50.2</v>
      </c>
      <c r="L1814" s="31">
        <f>L1815+L1817</f>
        <v>0</v>
      </c>
      <c r="M1814" s="31">
        <f t="shared" ref="M1814" si="521">M1815+M1817+M1819+M1820</f>
        <v>0</v>
      </c>
      <c r="N1814" s="16">
        <f>M1814/I1814*100</f>
        <v>0</v>
      </c>
      <c r="O1814" s="16">
        <f>L1814/J1814*100</f>
        <v>0</v>
      </c>
      <c r="P1814" s="16">
        <f>L1814/K1814*100</f>
        <v>0</v>
      </c>
    </row>
    <row r="1815" spans="3:16" s="41" customFormat="1">
      <c r="C1815" s="124"/>
      <c r="D1815" s="94"/>
      <c r="E1815" s="90"/>
      <c r="F1815" s="111"/>
      <c r="G1815" s="111"/>
      <c r="H1815" s="73" t="s">
        <v>113</v>
      </c>
      <c r="I1815" s="16">
        <v>150.19999999999999</v>
      </c>
      <c r="J1815" s="16">
        <v>150.19999999999999</v>
      </c>
      <c r="K1815" s="16">
        <v>50.2</v>
      </c>
      <c r="L1815" s="16">
        <v>0</v>
      </c>
      <c r="M1815" s="16">
        <v>0</v>
      </c>
      <c r="N1815" s="16">
        <f>L1815/I1815*100</f>
        <v>0</v>
      </c>
      <c r="O1815" s="16">
        <f>L1815/J1815*100</f>
        <v>0</v>
      </c>
      <c r="P1815" s="16">
        <f>L1815/K1815*100</f>
        <v>0</v>
      </c>
    </row>
    <row r="1816" spans="3:16" s="41" customFormat="1" ht="30">
      <c r="C1816" s="124"/>
      <c r="D1816" s="94"/>
      <c r="E1816" s="90"/>
      <c r="F1816" s="111"/>
      <c r="G1816" s="111"/>
      <c r="H1816" s="73" t="s">
        <v>22</v>
      </c>
      <c r="I1816" s="16"/>
      <c r="J1816" s="16">
        <v>0</v>
      </c>
      <c r="K1816" s="16">
        <v>0</v>
      </c>
      <c r="L1816" s="16">
        <v>0</v>
      </c>
      <c r="M1816" s="16">
        <v>0</v>
      </c>
      <c r="N1816" s="16">
        <v>0</v>
      </c>
      <c r="O1816" s="16">
        <v>0</v>
      </c>
      <c r="P1816" s="16">
        <v>0</v>
      </c>
    </row>
    <row r="1817" spans="3:16" s="41" customFormat="1" ht="15" customHeight="1">
      <c r="C1817" s="124"/>
      <c r="D1817" s="94"/>
      <c r="E1817" s="90"/>
      <c r="F1817" s="111"/>
      <c r="G1817" s="111"/>
      <c r="H1817" s="73" t="s">
        <v>249</v>
      </c>
      <c r="I1817" s="16">
        <v>0</v>
      </c>
      <c r="J1817" s="16">
        <v>0</v>
      </c>
      <c r="K1817" s="16">
        <v>0</v>
      </c>
      <c r="L1817" s="16">
        <v>0</v>
      </c>
      <c r="M1817" s="16">
        <v>0</v>
      </c>
      <c r="N1817" s="16">
        <v>0</v>
      </c>
      <c r="O1817" s="16">
        <v>0</v>
      </c>
      <c r="P1817" s="16">
        <v>0</v>
      </c>
    </row>
    <row r="1818" spans="3:16" s="41" customFormat="1" ht="12.75" customHeight="1">
      <c r="C1818" s="124"/>
      <c r="D1818" s="94"/>
      <c r="E1818" s="90"/>
      <c r="F1818" s="111"/>
      <c r="G1818" s="111"/>
      <c r="H1818" s="73" t="s">
        <v>23</v>
      </c>
      <c r="I1818" s="16">
        <v>0</v>
      </c>
      <c r="J1818" s="16">
        <v>0</v>
      </c>
      <c r="K1818" s="16">
        <v>0</v>
      </c>
      <c r="L1818" s="16">
        <v>0</v>
      </c>
      <c r="M1818" s="16">
        <v>0</v>
      </c>
      <c r="N1818" s="16">
        <v>0</v>
      </c>
      <c r="O1818" s="16">
        <v>0</v>
      </c>
      <c r="P1818" s="16">
        <v>0</v>
      </c>
    </row>
    <row r="1819" spans="3:16" s="41" customFormat="1" ht="15" customHeight="1">
      <c r="C1819" s="124"/>
      <c r="D1819" s="94"/>
      <c r="E1819" s="90"/>
      <c r="F1819" s="111"/>
      <c r="G1819" s="111"/>
      <c r="H1819" s="73" t="s">
        <v>250</v>
      </c>
      <c r="I1819" s="16">
        <v>0</v>
      </c>
      <c r="J1819" s="16" t="s">
        <v>247</v>
      </c>
      <c r="K1819" s="16" t="s">
        <v>247</v>
      </c>
      <c r="L1819" s="16" t="s">
        <v>247</v>
      </c>
      <c r="M1819" s="16">
        <v>0</v>
      </c>
      <c r="N1819" s="16">
        <v>0</v>
      </c>
      <c r="O1819" s="16" t="s">
        <v>247</v>
      </c>
      <c r="P1819" s="16" t="s">
        <v>247</v>
      </c>
    </row>
    <row r="1820" spans="3:16" s="41" customFormat="1" ht="15" customHeight="1">
      <c r="C1820" s="125"/>
      <c r="D1820" s="95"/>
      <c r="E1820" s="91"/>
      <c r="F1820" s="112"/>
      <c r="G1820" s="112"/>
      <c r="H1820" s="73" t="s">
        <v>252</v>
      </c>
      <c r="I1820" s="16">
        <v>0</v>
      </c>
      <c r="J1820" s="16" t="s">
        <v>247</v>
      </c>
      <c r="K1820" s="16" t="s">
        <v>247</v>
      </c>
      <c r="L1820" s="16" t="s">
        <v>247</v>
      </c>
      <c r="M1820" s="16">
        <v>0</v>
      </c>
      <c r="N1820" s="16">
        <v>0</v>
      </c>
      <c r="O1820" s="16" t="s">
        <v>247</v>
      </c>
      <c r="P1820" s="16" t="s">
        <v>247</v>
      </c>
    </row>
    <row r="1821" spans="3:16" s="41" customFormat="1" ht="15" customHeight="1">
      <c r="C1821" s="123" t="s">
        <v>501</v>
      </c>
      <c r="D1821" s="93" t="s">
        <v>646</v>
      </c>
      <c r="E1821" s="87" t="s">
        <v>186</v>
      </c>
      <c r="F1821" s="110">
        <v>2018</v>
      </c>
      <c r="G1821" s="110">
        <v>2020</v>
      </c>
      <c r="H1821" s="73" t="s">
        <v>112</v>
      </c>
      <c r="I1821" s="31">
        <f>I1822+I1824+I1826+I1827</f>
        <v>150</v>
      </c>
      <c r="J1821" s="31">
        <f>J1822+J1824</f>
        <v>150</v>
      </c>
      <c r="K1821" s="31">
        <f>K1822+K1824</f>
        <v>75</v>
      </c>
      <c r="L1821" s="31">
        <f>L1822+L1824</f>
        <v>0</v>
      </c>
      <c r="M1821" s="31">
        <f t="shared" ref="M1821" si="522">M1822+M1824+M1826+M1827</f>
        <v>0</v>
      </c>
      <c r="N1821" s="16">
        <f>M1821/I1821*100</f>
        <v>0</v>
      </c>
      <c r="O1821" s="16">
        <f>L1821/J1821*100</f>
        <v>0</v>
      </c>
      <c r="P1821" s="16">
        <f>L1821/K1821*100</f>
        <v>0</v>
      </c>
    </row>
    <row r="1822" spans="3:16" s="41" customFormat="1">
      <c r="C1822" s="124"/>
      <c r="D1822" s="94"/>
      <c r="E1822" s="90"/>
      <c r="F1822" s="111"/>
      <c r="G1822" s="111"/>
      <c r="H1822" s="73" t="s">
        <v>113</v>
      </c>
      <c r="I1822" s="16">
        <v>150</v>
      </c>
      <c r="J1822" s="16">
        <v>150</v>
      </c>
      <c r="K1822" s="16">
        <v>75</v>
      </c>
      <c r="L1822" s="16">
        <v>0</v>
      </c>
      <c r="M1822" s="16">
        <v>0</v>
      </c>
      <c r="N1822" s="16">
        <f>L1822/I1822*100</f>
        <v>0</v>
      </c>
      <c r="O1822" s="16">
        <f>L1822/J1822*100</f>
        <v>0</v>
      </c>
      <c r="P1822" s="16">
        <f>L1822/K1822*100</f>
        <v>0</v>
      </c>
    </row>
    <row r="1823" spans="3:16" s="41" customFormat="1" ht="30">
      <c r="C1823" s="124"/>
      <c r="D1823" s="94"/>
      <c r="E1823" s="90"/>
      <c r="F1823" s="111"/>
      <c r="G1823" s="111"/>
      <c r="H1823" s="73" t="s">
        <v>22</v>
      </c>
      <c r="I1823" s="16"/>
      <c r="J1823" s="16">
        <v>0</v>
      </c>
      <c r="K1823" s="16">
        <v>0</v>
      </c>
      <c r="L1823" s="16">
        <v>0</v>
      </c>
      <c r="M1823" s="16">
        <v>0</v>
      </c>
      <c r="N1823" s="16">
        <v>0</v>
      </c>
      <c r="O1823" s="16">
        <v>0</v>
      </c>
      <c r="P1823" s="16">
        <v>0</v>
      </c>
    </row>
    <row r="1824" spans="3:16" s="41" customFormat="1" ht="15" customHeight="1">
      <c r="C1824" s="124"/>
      <c r="D1824" s="94"/>
      <c r="E1824" s="90"/>
      <c r="F1824" s="111"/>
      <c r="G1824" s="111"/>
      <c r="H1824" s="73" t="s">
        <v>249</v>
      </c>
      <c r="I1824" s="16">
        <v>0</v>
      </c>
      <c r="J1824" s="16">
        <v>0</v>
      </c>
      <c r="K1824" s="16">
        <v>0</v>
      </c>
      <c r="L1824" s="16">
        <v>0</v>
      </c>
      <c r="M1824" s="16">
        <v>0</v>
      </c>
      <c r="N1824" s="16">
        <v>0</v>
      </c>
      <c r="O1824" s="16">
        <v>0</v>
      </c>
      <c r="P1824" s="16">
        <v>0</v>
      </c>
    </row>
    <row r="1825" spans="3:16" s="41" customFormat="1" ht="12.75" customHeight="1">
      <c r="C1825" s="124"/>
      <c r="D1825" s="94"/>
      <c r="E1825" s="90"/>
      <c r="F1825" s="111"/>
      <c r="G1825" s="111"/>
      <c r="H1825" s="73" t="s">
        <v>23</v>
      </c>
      <c r="I1825" s="16">
        <v>0</v>
      </c>
      <c r="J1825" s="16">
        <v>0</v>
      </c>
      <c r="K1825" s="16">
        <v>0</v>
      </c>
      <c r="L1825" s="16">
        <v>0</v>
      </c>
      <c r="M1825" s="16">
        <v>0</v>
      </c>
      <c r="N1825" s="16">
        <v>0</v>
      </c>
      <c r="O1825" s="16">
        <v>0</v>
      </c>
      <c r="P1825" s="16">
        <v>0</v>
      </c>
    </row>
    <row r="1826" spans="3:16" s="41" customFormat="1" ht="15" customHeight="1">
      <c r="C1826" s="124"/>
      <c r="D1826" s="94"/>
      <c r="E1826" s="90"/>
      <c r="F1826" s="111"/>
      <c r="G1826" s="111"/>
      <c r="H1826" s="73" t="s">
        <v>250</v>
      </c>
      <c r="I1826" s="16">
        <v>0</v>
      </c>
      <c r="J1826" s="16" t="s">
        <v>247</v>
      </c>
      <c r="K1826" s="16" t="s">
        <v>247</v>
      </c>
      <c r="L1826" s="16" t="s">
        <v>247</v>
      </c>
      <c r="M1826" s="16">
        <v>0</v>
      </c>
      <c r="N1826" s="16">
        <v>0</v>
      </c>
      <c r="O1826" s="16" t="s">
        <v>247</v>
      </c>
      <c r="P1826" s="16" t="s">
        <v>247</v>
      </c>
    </row>
    <row r="1827" spans="3:16" s="41" customFormat="1" ht="15" customHeight="1">
      <c r="C1827" s="125"/>
      <c r="D1827" s="95"/>
      <c r="E1827" s="91"/>
      <c r="F1827" s="112"/>
      <c r="G1827" s="112"/>
      <c r="H1827" s="73" t="s">
        <v>252</v>
      </c>
      <c r="I1827" s="16">
        <v>0</v>
      </c>
      <c r="J1827" s="16" t="s">
        <v>247</v>
      </c>
      <c r="K1827" s="16" t="s">
        <v>247</v>
      </c>
      <c r="L1827" s="16" t="s">
        <v>247</v>
      </c>
      <c r="M1827" s="16">
        <v>0</v>
      </c>
      <c r="N1827" s="16">
        <v>0</v>
      </c>
      <c r="O1827" s="16" t="s">
        <v>247</v>
      </c>
      <c r="P1827" s="16" t="s">
        <v>247</v>
      </c>
    </row>
    <row r="1828" spans="3:16" s="41" customFormat="1" ht="15" customHeight="1">
      <c r="C1828" s="123" t="s">
        <v>501</v>
      </c>
      <c r="D1828" s="93" t="s">
        <v>710</v>
      </c>
      <c r="E1828" s="87" t="s">
        <v>186</v>
      </c>
      <c r="F1828" s="110">
        <v>2018</v>
      </c>
      <c r="G1828" s="110">
        <v>2020</v>
      </c>
      <c r="H1828" s="73" t="s">
        <v>112</v>
      </c>
      <c r="I1828" s="31">
        <f>I1829+I1831+I1833+I1834</f>
        <v>49.8</v>
      </c>
      <c r="J1828" s="31">
        <f>J1829+J1831</f>
        <v>49.8</v>
      </c>
      <c r="K1828" s="31">
        <f>K1829+K1831</f>
        <v>49.8</v>
      </c>
      <c r="L1828" s="31">
        <f>L1829+L1831</f>
        <v>49.8</v>
      </c>
      <c r="M1828" s="31">
        <f t="shared" ref="M1828" si="523">M1829+M1831+M1833+M1834</f>
        <v>49.8</v>
      </c>
      <c r="N1828" s="16">
        <f>M1828/I1828*100</f>
        <v>100</v>
      </c>
      <c r="O1828" s="16">
        <f>L1828/J1828*100</f>
        <v>100</v>
      </c>
      <c r="P1828" s="16">
        <f>L1828/K1828*100</f>
        <v>100</v>
      </c>
    </row>
    <row r="1829" spans="3:16" s="41" customFormat="1">
      <c r="C1829" s="124"/>
      <c r="D1829" s="94"/>
      <c r="E1829" s="90"/>
      <c r="F1829" s="111"/>
      <c r="G1829" s="111"/>
      <c r="H1829" s="73" t="s">
        <v>113</v>
      </c>
      <c r="I1829" s="16">
        <v>49.8</v>
      </c>
      <c r="J1829" s="16">
        <v>49.8</v>
      </c>
      <c r="K1829" s="16">
        <v>49.8</v>
      </c>
      <c r="L1829" s="16">
        <v>49.8</v>
      </c>
      <c r="M1829" s="16">
        <v>49.8</v>
      </c>
      <c r="N1829" s="16">
        <f>L1829/I1829*100</f>
        <v>100</v>
      </c>
      <c r="O1829" s="16">
        <f>L1829/J1829*100</f>
        <v>100</v>
      </c>
      <c r="P1829" s="16">
        <f>L1829/K1829*100</f>
        <v>100</v>
      </c>
    </row>
    <row r="1830" spans="3:16" s="41" customFormat="1" ht="30">
      <c r="C1830" s="124"/>
      <c r="D1830" s="94"/>
      <c r="E1830" s="90"/>
      <c r="F1830" s="111"/>
      <c r="G1830" s="111"/>
      <c r="H1830" s="73" t="s">
        <v>22</v>
      </c>
      <c r="I1830" s="16"/>
      <c r="J1830" s="16">
        <v>0</v>
      </c>
      <c r="K1830" s="16">
        <v>0</v>
      </c>
      <c r="L1830" s="16">
        <v>0</v>
      </c>
      <c r="M1830" s="16">
        <v>0</v>
      </c>
      <c r="N1830" s="16">
        <v>0</v>
      </c>
      <c r="O1830" s="16">
        <v>0</v>
      </c>
      <c r="P1830" s="16">
        <v>0</v>
      </c>
    </row>
    <row r="1831" spans="3:16" s="41" customFormat="1" ht="15" customHeight="1">
      <c r="C1831" s="124"/>
      <c r="D1831" s="94"/>
      <c r="E1831" s="90"/>
      <c r="F1831" s="111"/>
      <c r="G1831" s="111"/>
      <c r="H1831" s="73" t="s">
        <v>249</v>
      </c>
      <c r="I1831" s="16">
        <v>0</v>
      </c>
      <c r="J1831" s="16">
        <v>0</v>
      </c>
      <c r="K1831" s="16">
        <v>0</v>
      </c>
      <c r="L1831" s="16">
        <v>0</v>
      </c>
      <c r="M1831" s="16">
        <v>0</v>
      </c>
      <c r="N1831" s="16">
        <v>0</v>
      </c>
      <c r="O1831" s="16">
        <v>0</v>
      </c>
      <c r="P1831" s="16">
        <v>0</v>
      </c>
    </row>
    <row r="1832" spans="3:16" s="41" customFormat="1" ht="12.75" customHeight="1">
      <c r="C1832" s="124"/>
      <c r="D1832" s="94"/>
      <c r="E1832" s="90"/>
      <c r="F1832" s="111"/>
      <c r="G1832" s="111"/>
      <c r="H1832" s="73" t="s">
        <v>23</v>
      </c>
      <c r="I1832" s="16">
        <v>0</v>
      </c>
      <c r="J1832" s="16">
        <v>0</v>
      </c>
      <c r="K1832" s="16">
        <v>0</v>
      </c>
      <c r="L1832" s="16">
        <v>0</v>
      </c>
      <c r="M1832" s="16">
        <v>0</v>
      </c>
      <c r="N1832" s="16">
        <v>0</v>
      </c>
      <c r="O1832" s="16">
        <v>0</v>
      </c>
      <c r="P1832" s="16">
        <v>0</v>
      </c>
    </row>
    <row r="1833" spans="3:16" s="41" customFormat="1" ht="15" customHeight="1">
      <c r="C1833" s="124"/>
      <c r="D1833" s="94"/>
      <c r="E1833" s="90"/>
      <c r="F1833" s="111"/>
      <c r="G1833" s="111"/>
      <c r="H1833" s="73" t="s">
        <v>250</v>
      </c>
      <c r="I1833" s="16">
        <v>0</v>
      </c>
      <c r="J1833" s="16" t="s">
        <v>247</v>
      </c>
      <c r="K1833" s="16" t="s">
        <v>247</v>
      </c>
      <c r="L1833" s="16" t="s">
        <v>247</v>
      </c>
      <c r="M1833" s="16">
        <v>0</v>
      </c>
      <c r="N1833" s="16">
        <v>0</v>
      </c>
      <c r="O1833" s="16" t="s">
        <v>247</v>
      </c>
      <c r="P1833" s="16" t="s">
        <v>247</v>
      </c>
    </row>
    <row r="1834" spans="3:16" s="41" customFormat="1" ht="15" customHeight="1">
      <c r="C1834" s="125"/>
      <c r="D1834" s="95"/>
      <c r="E1834" s="91"/>
      <c r="F1834" s="112"/>
      <c r="G1834" s="112"/>
      <c r="H1834" s="73" t="s">
        <v>252</v>
      </c>
      <c r="I1834" s="16">
        <v>0</v>
      </c>
      <c r="J1834" s="16" t="s">
        <v>247</v>
      </c>
      <c r="K1834" s="16" t="s">
        <v>247</v>
      </c>
      <c r="L1834" s="16" t="s">
        <v>247</v>
      </c>
      <c r="M1834" s="16">
        <v>0</v>
      </c>
      <c r="N1834" s="16">
        <v>0</v>
      </c>
      <c r="O1834" s="16" t="s">
        <v>247</v>
      </c>
      <c r="P1834" s="16" t="s">
        <v>247</v>
      </c>
    </row>
    <row r="1835" spans="3:16" s="30" customFormat="1">
      <c r="C1835" s="113" t="s">
        <v>502</v>
      </c>
      <c r="D1835" s="86" t="s">
        <v>182</v>
      </c>
      <c r="E1835" s="139" t="s">
        <v>35</v>
      </c>
      <c r="F1835" s="109">
        <v>2018</v>
      </c>
      <c r="G1835" s="109">
        <v>2020</v>
      </c>
      <c r="H1835" s="73" t="s">
        <v>112</v>
      </c>
      <c r="I1835" s="31">
        <f>I1836+I1838+I1840+I1841</f>
        <v>6650</v>
      </c>
      <c r="J1835" s="31">
        <f>J1836+J1838</f>
        <v>6650</v>
      </c>
      <c r="K1835" s="31">
        <f>K1836+K1838</f>
        <v>6035.3</v>
      </c>
      <c r="L1835" s="31">
        <f>L1836+L1838</f>
        <v>5562.8</v>
      </c>
      <c r="M1835" s="31">
        <f t="shared" ref="M1835" si="524">M1836+M1838+M1840+M1841</f>
        <v>5562.8</v>
      </c>
      <c r="N1835" s="16">
        <f>M1835/I1835*100</f>
        <v>83.651127819548876</v>
      </c>
      <c r="O1835" s="16">
        <f>L1835/J1835*100</f>
        <v>83.651127819548876</v>
      </c>
      <c r="P1835" s="16">
        <f>L1835/K1835*100</f>
        <v>92.171060262124499</v>
      </c>
    </row>
    <row r="1836" spans="3:16" s="30" customFormat="1" ht="16.5" customHeight="1">
      <c r="C1836" s="113"/>
      <c r="D1836" s="86"/>
      <c r="E1836" s="139"/>
      <c r="F1836" s="109"/>
      <c r="G1836" s="109"/>
      <c r="H1836" s="73" t="s">
        <v>113</v>
      </c>
      <c r="I1836" s="16">
        <f>I1843+I1850+I1857+I1864+I1871+I1878+I1885+I1892</f>
        <v>3050</v>
      </c>
      <c r="J1836" s="16">
        <f t="shared" ref="J1836:M1836" si="525">J1843+J1850+J1857+J1864+J1871+J1878+J1885+J1892</f>
        <v>3050</v>
      </c>
      <c r="K1836" s="16">
        <f t="shared" si="525"/>
        <v>2435.3000000000002</v>
      </c>
      <c r="L1836" s="16">
        <f t="shared" si="525"/>
        <v>1962.8</v>
      </c>
      <c r="M1836" s="16">
        <f t="shared" si="525"/>
        <v>1962.8</v>
      </c>
      <c r="N1836" s="16">
        <f>L1836/I1836*100</f>
        <v>64.354098360655726</v>
      </c>
      <c r="O1836" s="16">
        <f>L1836/J1836*100</f>
        <v>64.354098360655726</v>
      </c>
      <c r="P1836" s="16">
        <f>L1836/K1836*100</f>
        <v>80.597872951997701</v>
      </c>
    </row>
    <row r="1837" spans="3:16" s="30" customFormat="1" ht="29.25" customHeight="1">
      <c r="C1837" s="113"/>
      <c r="D1837" s="86"/>
      <c r="E1837" s="139"/>
      <c r="F1837" s="109"/>
      <c r="G1837" s="109"/>
      <c r="H1837" s="73" t="s">
        <v>22</v>
      </c>
      <c r="I1837" s="16">
        <f t="shared" ref="I1837:M1839" si="526">I1844+I1851+I1858+I1865+I1872+I1879+I1886+I1893</f>
        <v>0</v>
      </c>
      <c r="J1837" s="16">
        <f t="shared" ref="J1837:K1837" si="527">J1844+J1851+J1858+J1865+J1872+J1879+J1886+J1893</f>
        <v>0</v>
      </c>
      <c r="K1837" s="16">
        <f t="shared" si="527"/>
        <v>0</v>
      </c>
      <c r="L1837" s="16">
        <f t="shared" si="526"/>
        <v>0</v>
      </c>
      <c r="M1837" s="16">
        <f t="shared" si="526"/>
        <v>0</v>
      </c>
      <c r="N1837" s="16">
        <v>0</v>
      </c>
      <c r="O1837" s="16">
        <v>0</v>
      </c>
      <c r="P1837" s="16">
        <v>0</v>
      </c>
    </row>
    <row r="1838" spans="3:16" s="30" customFormat="1" ht="21" customHeight="1">
      <c r="C1838" s="113"/>
      <c r="D1838" s="86"/>
      <c r="E1838" s="139"/>
      <c r="F1838" s="109"/>
      <c r="G1838" s="109"/>
      <c r="H1838" s="73" t="s">
        <v>249</v>
      </c>
      <c r="I1838" s="16">
        <f t="shared" si="526"/>
        <v>3600</v>
      </c>
      <c r="J1838" s="16">
        <f t="shared" ref="J1838:K1838" si="528">J1845+J1852+J1859+J1866+J1873+J1880+J1887+J1894</f>
        <v>3600</v>
      </c>
      <c r="K1838" s="16">
        <f t="shared" si="528"/>
        <v>3600</v>
      </c>
      <c r="L1838" s="16">
        <f t="shared" si="526"/>
        <v>3600</v>
      </c>
      <c r="M1838" s="16">
        <f t="shared" si="526"/>
        <v>3600</v>
      </c>
      <c r="N1838" s="16">
        <f t="shared" ref="N1838:N1839" si="529">L1838/I1838*100</f>
        <v>100</v>
      </c>
      <c r="O1838" s="16">
        <f t="shared" ref="O1838:O1839" si="530">L1838/J1838*100</f>
        <v>100</v>
      </c>
      <c r="P1838" s="16">
        <f t="shared" ref="P1838:P1839" si="531">L1838/K1838*100</f>
        <v>100</v>
      </c>
    </row>
    <row r="1839" spans="3:16" s="41" customFormat="1" ht="30.75" customHeight="1">
      <c r="C1839" s="113"/>
      <c r="D1839" s="86"/>
      <c r="E1839" s="139"/>
      <c r="F1839" s="109"/>
      <c r="G1839" s="109"/>
      <c r="H1839" s="73" t="s">
        <v>23</v>
      </c>
      <c r="I1839" s="16">
        <f t="shared" si="526"/>
        <v>3600</v>
      </c>
      <c r="J1839" s="16">
        <f t="shared" ref="J1839:K1839" si="532">J1846+J1853+J1860+J1867+J1874+J1881+J1888+J1895</f>
        <v>3600</v>
      </c>
      <c r="K1839" s="16">
        <f t="shared" si="532"/>
        <v>3600</v>
      </c>
      <c r="L1839" s="16">
        <f t="shared" si="526"/>
        <v>3600</v>
      </c>
      <c r="M1839" s="16">
        <f t="shared" si="526"/>
        <v>3600</v>
      </c>
      <c r="N1839" s="16">
        <f t="shared" si="529"/>
        <v>100</v>
      </c>
      <c r="O1839" s="16">
        <f t="shared" si="530"/>
        <v>100</v>
      </c>
      <c r="P1839" s="16">
        <f t="shared" si="531"/>
        <v>100</v>
      </c>
    </row>
    <row r="1840" spans="3:16" s="41" customFormat="1" ht="15" customHeight="1">
      <c r="C1840" s="113"/>
      <c r="D1840" s="86"/>
      <c r="E1840" s="139"/>
      <c r="F1840" s="109"/>
      <c r="G1840" s="109"/>
      <c r="H1840" s="73" t="s">
        <v>250</v>
      </c>
      <c r="I1840" s="16">
        <v>0</v>
      </c>
      <c r="J1840" s="16" t="s">
        <v>247</v>
      </c>
      <c r="K1840" s="16" t="s">
        <v>247</v>
      </c>
      <c r="L1840" s="16" t="s">
        <v>247</v>
      </c>
      <c r="M1840" s="16">
        <v>0</v>
      </c>
      <c r="N1840" s="16">
        <v>0</v>
      </c>
      <c r="O1840" s="16" t="s">
        <v>247</v>
      </c>
      <c r="P1840" s="16" t="s">
        <v>247</v>
      </c>
    </row>
    <row r="1841" spans="3:16" s="30" customFormat="1" ht="21" customHeight="1">
      <c r="C1841" s="113"/>
      <c r="D1841" s="86"/>
      <c r="E1841" s="139"/>
      <c r="F1841" s="109"/>
      <c r="G1841" s="109"/>
      <c r="H1841" s="73" t="s">
        <v>252</v>
      </c>
      <c r="I1841" s="16">
        <v>0</v>
      </c>
      <c r="J1841" s="16" t="s">
        <v>247</v>
      </c>
      <c r="K1841" s="16" t="s">
        <v>247</v>
      </c>
      <c r="L1841" s="16" t="s">
        <v>247</v>
      </c>
      <c r="M1841" s="16">
        <v>0</v>
      </c>
      <c r="N1841" s="16">
        <v>0</v>
      </c>
      <c r="O1841" s="16" t="s">
        <v>247</v>
      </c>
      <c r="P1841" s="16" t="s">
        <v>247</v>
      </c>
    </row>
    <row r="1842" spans="3:16" s="30" customFormat="1" ht="15" customHeight="1">
      <c r="C1842" s="113" t="s">
        <v>237</v>
      </c>
      <c r="D1842" s="86" t="s">
        <v>647</v>
      </c>
      <c r="E1842" s="139" t="s">
        <v>533</v>
      </c>
      <c r="F1842" s="109">
        <v>2018</v>
      </c>
      <c r="G1842" s="87">
        <v>2020</v>
      </c>
      <c r="H1842" s="73" t="s">
        <v>112</v>
      </c>
      <c r="I1842" s="31">
        <f>I1843+I1845+I1847+I1848</f>
        <v>300</v>
      </c>
      <c r="J1842" s="31">
        <f>J1843+J1845</f>
        <v>300</v>
      </c>
      <c r="K1842" s="31">
        <f>K1843+K1845</f>
        <v>150</v>
      </c>
      <c r="L1842" s="31">
        <f>L1843+L1845</f>
        <v>150</v>
      </c>
      <c r="M1842" s="31">
        <f t="shared" ref="M1842" si="533">M1843+M1845+M1847+M1848</f>
        <v>150</v>
      </c>
      <c r="N1842" s="16">
        <f>M1842/I1842*100</f>
        <v>50</v>
      </c>
      <c r="O1842" s="16">
        <f>L1842/J1842*100</f>
        <v>50</v>
      </c>
      <c r="P1842" s="16">
        <f>L1842/K1842*100</f>
        <v>100</v>
      </c>
    </row>
    <row r="1843" spans="3:16" s="30" customFormat="1" ht="17.25" customHeight="1">
      <c r="C1843" s="113"/>
      <c r="D1843" s="86"/>
      <c r="E1843" s="139"/>
      <c r="F1843" s="109"/>
      <c r="G1843" s="90"/>
      <c r="H1843" s="73" t="s">
        <v>113</v>
      </c>
      <c r="I1843" s="16">
        <v>300</v>
      </c>
      <c r="J1843" s="16">
        <v>300</v>
      </c>
      <c r="K1843" s="16">
        <v>150</v>
      </c>
      <c r="L1843" s="16">
        <v>150</v>
      </c>
      <c r="M1843" s="16">
        <v>150</v>
      </c>
      <c r="N1843" s="16">
        <f>L1843/I1843*100</f>
        <v>50</v>
      </c>
      <c r="O1843" s="16">
        <f>L1843/J1843*100</f>
        <v>50</v>
      </c>
      <c r="P1843" s="16">
        <f>L1843/K1843*100</f>
        <v>100</v>
      </c>
    </row>
    <row r="1844" spans="3:16" s="30" customFormat="1" ht="30">
      <c r="C1844" s="113"/>
      <c r="D1844" s="86"/>
      <c r="E1844" s="139"/>
      <c r="F1844" s="109"/>
      <c r="G1844" s="90"/>
      <c r="H1844" s="73" t="s">
        <v>22</v>
      </c>
      <c r="I1844" s="16"/>
      <c r="J1844" s="16">
        <v>0</v>
      </c>
      <c r="K1844" s="16">
        <v>0</v>
      </c>
      <c r="L1844" s="16">
        <v>0</v>
      </c>
      <c r="M1844" s="16">
        <v>0</v>
      </c>
      <c r="N1844" s="16">
        <v>0</v>
      </c>
      <c r="O1844" s="16">
        <v>0</v>
      </c>
      <c r="P1844" s="16">
        <v>0</v>
      </c>
    </row>
    <row r="1845" spans="3:16" s="30" customFormat="1">
      <c r="C1845" s="113"/>
      <c r="D1845" s="86"/>
      <c r="E1845" s="139"/>
      <c r="F1845" s="109"/>
      <c r="G1845" s="90"/>
      <c r="H1845" s="73" t="s">
        <v>249</v>
      </c>
      <c r="I1845" s="16">
        <v>0</v>
      </c>
      <c r="J1845" s="16">
        <v>0</v>
      </c>
      <c r="K1845" s="16">
        <v>0</v>
      </c>
      <c r="L1845" s="16">
        <v>0</v>
      </c>
      <c r="M1845" s="16">
        <v>0</v>
      </c>
      <c r="N1845" s="16">
        <v>0</v>
      </c>
      <c r="O1845" s="16">
        <v>0</v>
      </c>
      <c r="P1845" s="16">
        <v>0</v>
      </c>
    </row>
    <row r="1846" spans="3:16" s="41" customFormat="1" ht="12.75" customHeight="1">
      <c r="C1846" s="113"/>
      <c r="D1846" s="86"/>
      <c r="E1846" s="139"/>
      <c r="F1846" s="109"/>
      <c r="G1846" s="90"/>
      <c r="H1846" s="73" t="s">
        <v>23</v>
      </c>
      <c r="I1846" s="16">
        <v>0</v>
      </c>
      <c r="J1846" s="16">
        <v>0</v>
      </c>
      <c r="K1846" s="16">
        <v>0</v>
      </c>
      <c r="L1846" s="16">
        <v>0</v>
      </c>
      <c r="M1846" s="16">
        <v>0</v>
      </c>
      <c r="N1846" s="16">
        <v>0</v>
      </c>
      <c r="O1846" s="16">
        <v>0</v>
      </c>
      <c r="P1846" s="16">
        <v>0</v>
      </c>
    </row>
    <row r="1847" spans="3:16" s="41" customFormat="1" ht="15" customHeight="1">
      <c r="C1847" s="113"/>
      <c r="D1847" s="86"/>
      <c r="E1847" s="139"/>
      <c r="F1847" s="109"/>
      <c r="G1847" s="90"/>
      <c r="H1847" s="73" t="s">
        <v>250</v>
      </c>
      <c r="I1847" s="16">
        <v>0</v>
      </c>
      <c r="J1847" s="16" t="s">
        <v>247</v>
      </c>
      <c r="K1847" s="16" t="s">
        <v>247</v>
      </c>
      <c r="L1847" s="16" t="s">
        <v>247</v>
      </c>
      <c r="M1847" s="16">
        <v>0</v>
      </c>
      <c r="N1847" s="16">
        <v>0</v>
      </c>
      <c r="O1847" s="16" t="s">
        <v>247</v>
      </c>
      <c r="P1847" s="16" t="s">
        <v>247</v>
      </c>
    </row>
    <row r="1848" spans="3:16" s="30" customFormat="1">
      <c r="C1848" s="113"/>
      <c r="D1848" s="86"/>
      <c r="E1848" s="139"/>
      <c r="F1848" s="109"/>
      <c r="G1848" s="91"/>
      <c r="H1848" s="73" t="s">
        <v>252</v>
      </c>
      <c r="I1848" s="16">
        <v>0</v>
      </c>
      <c r="J1848" s="16" t="s">
        <v>247</v>
      </c>
      <c r="K1848" s="16" t="s">
        <v>247</v>
      </c>
      <c r="L1848" s="16" t="s">
        <v>247</v>
      </c>
      <c r="M1848" s="16">
        <v>0</v>
      </c>
      <c r="N1848" s="16">
        <v>0</v>
      </c>
      <c r="O1848" s="16" t="s">
        <v>247</v>
      </c>
      <c r="P1848" s="16" t="s">
        <v>247</v>
      </c>
    </row>
    <row r="1849" spans="3:16" s="30" customFormat="1" ht="15" customHeight="1">
      <c r="C1849" s="113" t="s">
        <v>238</v>
      </c>
      <c r="D1849" s="86" t="s">
        <v>136</v>
      </c>
      <c r="E1849" s="139" t="s">
        <v>184</v>
      </c>
      <c r="F1849" s="109" t="s">
        <v>503</v>
      </c>
      <c r="G1849" s="109" t="s">
        <v>504</v>
      </c>
      <c r="H1849" s="73" t="s">
        <v>112</v>
      </c>
      <c r="I1849" s="31">
        <f>I1850+I1852+I1854+I1855</f>
        <v>500</v>
      </c>
      <c r="J1849" s="31">
        <f>J1850+J1852</f>
        <v>500</v>
      </c>
      <c r="K1849" s="31">
        <f>K1850+K1852</f>
        <v>335.3</v>
      </c>
      <c r="L1849" s="31">
        <f>L1850+L1852</f>
        <v>335.3</v>
      </c>
      <c r="M1849" s="31">
        <f t="shared" ref="M1849" si="534">M1850+M1852+M1854+M1855</f>
        <v>335.3</v>
      </c>
      <c r="N1849" s="16">
        <f>M1849/I1849*100</f>
        <v>67.06</v>
      </c>
      <c r="O1849" s="16">
        <f>L1849/J1849*100</f>
        <v>67.06</v>
      </c>
      <c r="P1849" s="16">
        <f>L1849/K1849*100</f>
        <v>100</v>
      </c>
    </row>
    <row r="1850" spans="3:16" s="30" customFormat="1" ht="20.25" customHeight="1">
      <c r="C1850" s="113"/>
      <c r="D1850" s="86"/>
      <c r="E1850" s="139"/>
      <c r="F1850" s="109"/>
      <c r="G1850" s="109"/>
      <c r="H1850" s="73" t="s">
        <v>113</v>
      </c>
      <c r="I1850" s="16">
        <v>500</v>
      </c>
      <c r="J1850" s="16">
        <v>500</v>
      </c>
      <c r="K1850" s="16">
        <v>335.3</v>
      </c>
      <c r="L1850" s="16">
        <v>335.3</v>
      </c>
      <c r="M1850" s="16">
        <v>335.3</v>
      </c>
      <c r="N1850" s="16">
        <f>L1850/I1850*100</f>
        <v>67.06</v>
      </c>
      <c r="O1850" s="16">
        <f>L1850/J1850*100</f>
        <v>67.06</v>
      </c>
      <c r="P1850" s="16">
        <f>L1850/K1850*100</f>
        <v>100</v>
      </c>
    </row>
    <row r="1851" spans="3:16" s="30" customFormat="1" ht="30">
      <c r="C1851" s="113"/>
      <c r="D1851" s="86"/>
      <c r="E1851" s="139"/>
      <c r="F1851" s="109"/>
      <c r="G1851" s="109"/>
      <c r="H1851" s="73" t="s">
        <v>22</v>
      </c>
      <c r="I1851" s="16"/>
      <c r="J1851" s="16">
        <v>0</v>
      </c>
      <c r="K1851" s="16">
        <v>0</v>
      </c>
      <c r="L1851" s="16">
        <v>0</v>
      </c>
      <c r="M1851" s="16">
        <v>0</v>
      </c>
      <c r="N1851" s="16">
        <v>0</v>
      </c>
      <c r="O1851" s="16">
        <v>0</v>
      </c>
      <c r="P1851" s="16">
        <v>0</v>
      </c>
    </row>
    <row r="1852" spans="3:16" s="30" customFormat="1">
      <c r="C1852" s="113"/>
      <c r="D1852" s="86"/>
      <c r="E1852" s="139"/>
      <c r="F1852" s="109"/>
      <c r="G1852" s="109"/>
      <c r="H1852" s="73" t="s">
        <v>249</v>
      </c>
      <c r="I1852" s="16">
        <v>0</v>
      </c>
      <c r="J1852" s="16">
        <v>0</v>
      </c>
      <c r="K1852" s="16">
        <v>0</v>
      </c>
      <c r="L1852" s="16">
        <v>0</v>
      </c>
      <c r="M1852" s="16">
        <v>0</v>
      </c>
      <c r="N1852" s="16">
        <v>0</v>
      </c>
      <c r="O1852" s="16">
        <v>0</v>
      </c>
      <c r="P1852" s="16">
        <v>0</v>
      </c>
    </row>
    <row r="1853" spans="3:16" s="41" customFormat="1" ht="12.75" customHeight="1">
      <c r="C1853" s="113"/>
      <c r="D1853" s="86"/>
      <c r="E1853" s="139"/>
      <c r="F1853" s="109"/>
      <c r="G1853" s="109"/>
      <c r="H1853" s="73" t="s">
        <v>23</v>
      </c>
      <c r="I1853" s="16">
        <v>0</v>
      </c>
      <c r="J1853" s="16">
        <v>0</v>
      </c>
      <c r="K1853" s="16">
        <v>0</v>
      </c>
      <c r="L1853" s="16">
        <v>0</v>
      </c>
      <c r="M1853" s="16">
        <v>0</v>
      </c>
      <c r="N1853" s="16">
        <v>0</v>
      </c>
      <c r="O1853" s="16">
        <v>0</v>
      </c>
      <c r="P1853" s="16">
        <v>0</v>
      </c>
    </row>
    <row r="1854" spans="3:16" s="41" customFormat="1" ht="15" customHeight="1">
      <c r="C1854" s="113"/>
      <c r="D1854" s="86"/>
      <c r="E1854" s="139"/>
      <c r="F1854" s="109"/>
      <c r="G1854" s="109"/>
      <c r="H1854" s="73" t="s">
        <v>250</v>
      </c>
      <c r="I1854" s="16">
        <v>0</v>
      </c>
      <c r="J1854" s="16" t="s">
        <v>247</v>
      </c>
      <c r="K1854" s="16" t="s">
        <v>247</v>
      </c>
      <c r="L1854" s="16" t="s">
        <v>247</v>
      </c>
      <c r="M1854" s="16">
        <v>0</v>
      </c>
      <c r="N1854" s="16">
        <v>0</v>
      </c>
      <c r="O1854" s="16" t="s">
        <v>247</v>
      </c>
      <c r="P1854" s="16" t="s">
        <v>247</v>
      </c>
    </row>
    <row r="1855" spans="3:16" s="30" customFormat="1">
      <c r="C1855" s="113"/>
      <c r="D1855" s="86"/>
      <c r="E1855" s="139"/>
      <c r="F1855" s="109"/>
      <c r="G1855" s="109"/>
      <c r="H1855" s="73" t="s">
        <v>252</v>
      </c>
      <c r="I1855" s="16">
        <v>0</v>
      </c>
      <c r="J1855" s="16" t="s">
        <v>247</v>
      </c>
      <c r="K1855" s="16" t="s">
        <v>247</v>
      </c>
      <c r="L1855" s="16" t="s">
        <v>247</v>
      </c>
      <c r="M1855" s="16">
        <v>0</v>
      </c>
      <c r="N1855" s="16">
        <v>0</v>
      </c>
      <c r="O1855" s="16" t="s">
        <v>247</v>
      </c>
      <c r="P1855" s="16" t="s">
        <v>247</v>
      </c>
    </row>
    <row r="1856" spans="3:16" s="30" customFormat="1" ht="15" customHeight="1">
      <c r="C1856" s="113" t="s">
        <v>239</v>
      </c>
      <c r="D1856" s="86" t="s">
        <v>137</v>
      </c>
      <c r="E1856" s="139" t="s">
        <v>187</v>
      </c>
      <c r="F1856" s="109">
        <v>2018</v>
      </c>
      <c r="G1856" s="109">
        <v>2020</v>
      </c>
      <c r="H1856" s="73" t="s">
        <v>112</v>
      </c>
      <c r="I1856" s="31">
        <f>I1857+I1859+I1861+I1862</f>
        <v>400</v>
      </c>
      <c r="J1856" s="31">
        <f>J1857+J1859</f>
        <v>400</v>
      </c>
      <c r="K1856" s="31">
        <f>K1857+K1859</f>
        <v>300</v>
      </c>
      <c r="L1856" s="31">
        <f>L1857+L1859</f>
        <v>300</v>
      </c>
      <c r="M1856" s="31">
        <f t="shared" ref="M1856" si="535">M1857+M1859+M1861+M1862</f>
        <v>300</v>
      </c>
      <c r="N1856" s="16">
        <f>M1856/I1856*100</f>
        <v>75</v>
      </c>
      <c r="O1856" s="16">
        <f>L1856/J1856*100</f>
        <v>75</v>
      </c>
      <c r="P1856" s="16">
        <f>L1856/K1856*100</f>
        <v>100</v>
      </c>
    </row>
    <row r="1857" spans="3:16" s="30" customFormat="1" ht="15" customHeight="1">
      <c r="C1857" s="113"/>
      <c r="D1857" s="86"/>
      <c r="E1857" s="139"/>
      <c r="F1857" s="109"/>
      <c r="G1857" s="109"/>
      <c r="H1857" s="73" t="s">
        <v>113</v>
      </c>
      <c r="I1857" s="16">
        <v>400</v>
      </c>
      <c r="J1857" s="16">
        <v>400</v>
      </c>
      <c r="K1857" s="16">
        <v>300</v>
      </c>
      <c r="L1857" s="16">
        <v>300</v>
      </c>
      <c r="M1857" s="16">
        <v>300</v>
      </c>
      <c r="N1857" s="16">
        <f>L1857/I1857*100</f>
        <v>75</v>
      </c>
      <c r="O1857" s="16">
        <f>L1857/J1857*100</f>
        <v>75</v>
      </c>
      <c r="P1857" s="16">
        <f>L1857/K1857*100</f>
        <v>100</v>
      </c>
    </row>
    <row r="1858" spans="3:16" s="30" customFormat="1" ht="30">
      <c r="C1858" s="113"/>
      <c r="D1858" s="86"/>
      <c r="E1858" s="139"/>
      <c r="F1858" s="109"/>
      <c r="G1858" s="109"/>
      <c r="H1858" s="73" t="s">
        <v>22</v>
      </c>
      <c r="I1858" s="16"/>
      <c r="J1858" s="16">
        <v>0</v>
      </c>
      <c r="K1858" s="16">
        <v>0</v>
      </c>
      <c r="L1858" s="16">
        <v>0</v>
      </c>
      <c r="M1858" s="16">
        <v>0</v>
      </c>
      <c r="N1858" s="16">
        <v>0</v>
      </c>
      <c r="O1858" s="16">
        <v>0</v>
      </c>
      <c r="P1858" s="16">
        <v>0</v>
      </c>
    </row>
    <row r="1859" spans="3:16" s="30" customFormat="1" ht="18.75" customHeight="1">
      <c r="C1859" s="113"/>
      <c r="D1859" s="86"/>
      <c r="E1859" s="139"/>
      <c r="F1859" s="109"/>
      <c r="G1859" s="109"/>
      <c r="H1859" s="73" t="s">
        <v>249</v>
      </c>
      <c r="I1859" s="16">
        <v>0</v>
      </c>
      <c r="J1859" s="16">
        <v>0</v>
      </c>
      <c r="K1859" s="16">
        <v>0</v>
      </c>
      <c r="L1859" s="16">
        <v>0</v>
      </c>
      <c r="M1859" s="16">
        <v>0</v>
      </c>
      <c r="N1859" s="16">
        <v>0</v>
      </c>
      <c r="O1859" s="16">
        <v>0</v>
      </c>
      <c r="P1859" s="16">
        <v>0</v>
      </c>
    </row>
    <row r="1860" spans="3:16" s="41" customFormat="1" ht="12.75" customHeight="1">
      <c r="C1860" s="113"/>
      <c r="D1860" s="86"/>
      <c r="E1860" s="139"/>
      <c r="F1860" s="109"/>
      <c r="G1860" s="109"/>
      <c r="H1860" s="73" t="s">
        <v>23</v>
      </c>
      <c r="I1860" s="16">
        <v>0</v>
      </c>
      <c r="J1860" s="16">
        <v>0</v>
      </c>
      <c r="K1860" s="16">
        <v>0</v>
      </c>
      <c r="L1860" s="16">
        <v>0</v>
      </c>
      <c r="M1860" s="16">
        <v>0</v>
      </c>
      <c r="N1860" s="16">
        <v>0</v>
      </c>
      <c r="O1860" s="16">
        <v>0</v>
      </c>
      <c r="P1860" s="16">
        <v>0</v>
      </c>
    </row>
    <row r="1861" spans="3:16" s="41" customFormat="1" ht="15" customHeight="1">
      <c r="C1861" s="113"/>
      <c r="D1861" s="86"/>
      <c r="E1861" s="139"/>
      <c r="F1861" s="109"/>
      <c r="G1861" s="109"/>
      <c r="H1861" s="73" t="s">
        <v>250</v>
      </c>
      <c r="I1861" s="16">
        <v>0</v>
      </c>
      <c r="J1861" s="16" t="s">
        <v>247</v>
      </c>
      <c r="K1861" s="16" t="s">
        <v>247</v>
      </c>
      <c r="L1861" s="16" t="s">
        <v>247</v>
      </c>
      <c r="M1861" s="16">
        <v>0</v>
      </c>
      <c r="N1861" s="16">
        <v>0</v>
      </c>
      <c r="O1861" s="16" t="s">
        <v>247</v>
      </c>
      <c r="P1861" s="16" t="s">
        <v>247</v>
      </c>
    </row>
    <row r="1862" spans="3:16" s="30" customFormat="1">
      <c r="C1862" s="113"/>
      <c r="D1862" s="86"/>
      <c r="E1862" s="139"/>
      <c r="F1862" s="109"/>
      <c r="G1862" s="109"/>
      <c r="H1862" s="73" t="s">
        <v>252</v>
      </c>
      <c r="I1862" s="16">
        <v>0</v>
      </c>
      <c r="J1862" s="16" t="s">
        <v>247</v>
      </c>
      <c r="K1862" s="16" t="s">
        <v>247</v>
      </c>
      <c r="L1862" s="16" t="s">
        <v>247</v>
      </c>
      <c r="M1862" s="16">
        <v>0</v>
      </c>
      <c r="N1862" s="16">
        <v>0</v>
      </c>
      <c r="O1862" s="16" t="s">
        <v>247</v>
      </c>
      <c r="P1862" s="16" t="s">
        <v>247</v>
      </c>
    </row>
    <row r="1863" spans="3:16" s="30" customFormat="1" ht="15" customHeight="1">
      <c r="C1863" s="113" t="s">
        <v>240</v>
      </c>
      <c r="D1863" s="86" t="s">
        <v>505</v>
      </c>
      <c r="E1863" s="139" t="s">
        <v>12</v>
      </c>
      <c r="F1863" s="109">
        <v>2018</v>
      </c>
      <c r="G1863" s="92">
        <v>2020</v>
      </c>
      <c r="H1863" s="73" t="s">
        <v>112</v>
      </c>
      <c r="I1863" s="31">
        <f>I1864+I1866+I1868+I1869</f>
        <v>200</v>
      </c>
      <c r="J1863" s="31">
        <f>J1864+J1866</f>
        <v>200</v>
      </c>
      <c r="K1863" s="31">
        <f>K1864+K1866</f>
        <v>0</v>
      </c>
      <c r="L1863" s="31">
        <f>L1864+L1866</f>
        <v>0</v>
      </c>
      <c r="M1863" s="31">
        <f t="shared" ref="M1863" si="536">M1864+M1866+M1868+M1869</f>
        <v>0</v>
      </c>
      <c r="N1863" s="16">
        <f>M1863/I1863*100</f>
        <v>0</v>
      </c>
      <c r="O1863" s="16">
        <f>L1863/J1863*100</f>
        <v>0</v>
      </c>
      <c r="P1863" s="16" t="e">
        <f>L1863/K1863*100</f>
        <v>#DIV/0!</v>
      </c>
    </row>
    <row r="1864" spans="3:16" s="30" customFormat="1">
      <c r="C1864" s="113"/>
      <c r="D1864" s="86"/>
      <c r="E1864" s="139"/>
      <c r="F1864" s="109"/>
      <c r="G1864" s="92"/>
      <c r="H1864" s="73" t="s">
        <v>113</v>
      </c>
      <c r="I1864" s="16">
        <v>200</v>
      </c>
      <c r="J1864" s="16">
        <v>200</v>
      </c>
      <c r="K1864" s="16">
        <v>0</v>
      </c>
      <c r="L1864" s="16">
        <v>0</v>
      </c>
      <c r="M1864" s="16">
        <v>0</v>
      </c>
      <c r="N1864" s="16">
        <f>L1864/I1864*100</f>
        <v>0</v>
      </c>
      <c r="O1864" s="16">
        <f>L1864/J1864*100</f>
        <v>0</v>
      </c>
      <c r="P1864" s="16" t="e">
        <f>L1864/K1864*100</f>
        <v>#DIV/0!</v>
      </c>
    </row>
    <row r="1865" spans="3:16" s="30" customFormat="1" ht="30">
      <c r="C1865" s="113"/>
      <c r="D1865" s="86"/>
      <c r="E1865" s="139"/>
      <c r="F1865" s="109"/>
      <c r="G1865" s="92"/>
      <c r="H1865" s="73" t="s">
        <v>22</v>
      </c>
      <c r="I1865" s="16"/>
      <c r="J1865" s="16">
        <v>0</v>
      </c>
      <c r="K1865" s="16">
        <v>0</v>
      </c>
      <c r="L1865" s="16">
        <v>0</v>
      </c>
      <c r="M1865" s="16">
        <v>0</v>
      </c>
      <c r="N1865" s="16">
        <v>0</v>
      </c>
      <c r="O1865" s="16">
        <v>0</v>
      </c>
      <c r="P1865" s="16">
        <v>0</v>
      </c>
    </row>
    <row r="1866" spans="3:16" s="30" customFormat="1">
      <c r="C1866" s="113"/>
      <c r="D1866" s="86"/>
      <c r="E1866" s="139"/>
      <c r="F1866" s="109"/>
      <c r="G1866" s="92"/>
      <c r="H1866" s="73" t="s">
        <v>249</v>
      </c>
      <c r="I1866" s="16">
        <v>0</v>
      </c>
      <c r="J1866" s="16">
        <v>0</v>
      </c>
      <c r="K1866" s="16">
        <v>0</v>
      </c>
      <c r="L1866" s="16">
        <v>0</v>
      </c>
      <c r="M1866" s="16">
        <v>0</v>
      </c>
      <c r="N1866" s="16">
        <v>0</v>
      </c>
      <c r="O1866" s="16">
        <v>0</v>
      </c>
      <c r="P1866" s="16">
        <v>0</v>
      </c>
    </row>
    <row r="1867" spans="3:16" s="41" customFormat="1" ht="34.5" customHeight="1">
      <c r="C1867" s="113"/>
      <c r="D1867" s="86"/>
      <c r="E1867" s="139"/>
      <c r="F1867" s="109"/>
      <c r="G1867" s="92"/>
      <c r="H1867" s="73" t="s">
        <v>23</v>
      </c>
      <c r="I1867" s="16">
        <v>0</v>
      </c>
      <c r="J1867" s="16">
        <v>0</v>
      </c>
      <c r="K1867" s="16">
        <v>0</v>
      </c>
      <c r="L1867" s="16">
        <v>0</v>
      </c>
      <c r="M1867" s="16">
        <v>0</v>
      </c>
      <c r="N1867" s="16">
        <v>0</v>
      </c>
      <c r="O1867" s="16">
        <v>0</v>
      </c>
      <c r="P1867" s="16">
        <v>0</v>
      </c>
    </row>
    <row r="1868" spans="3:16" s="41" customFormat="1" ht="15" customHeight="1">
      <c r="C1868" s="113"/>
      <c r="D1868" s="86"/>
      <c r="E1868" s="139"/>
      <c r="F1868" s="109"/>
      <c r="G1868" s="92"/>
      <c r="H1868" s="73" t="s">
        <v>250</v>
      </c>
      <c r="I1868" s="16">
        <v>0</v>
      </c>
      <c r="J1868" s="16" t="s">
        <v>247</v>
      </c>
      <c r="K1868" s="16" t="s">
        <v>247</v>
      </c>
      <c r="L1868" s="16" t="s">
        <v>247</v>
      </c>
      <c r="M1868" s="16">
        <v>0</v>
      </c>
      <c r="N1868" s="16">
        <v>0</v>
      </c>
      <c r="O1868" s="16" t="s">
        <v>247</v>
      </c>
      <c r="P1868" s="16" t="s">
        <v>247</v>
      </c>
    </row>
    <row r="1869" spans="3:16" s="30" customFormat="1" ht="17.25" customHeight="1">
      <c r="C1869" s="113"/>
      <c r="D1869" s="86"/>
      <c r="E1869" s="139"/>
      <c r="F1869" s="109"/>
      <c r="G1869" s="92"/>
      <c r="H1869" s="73" t="s">
        <v>252</v>
      </c>
      <c r="I1869" s="16">
        <v>0</v>
      </c>
      <c r="J1869" s="16" t="s">
        <v>247</v>
      </c>
      <c r="K1869" s="16" t="s">
        <v>247</v>
      </c>
      <c r="L1869" s="16" t="s">
        <v>247</v>
      </c>
      <c r="M1869" s="16">
        <v>0</v>
      </c>
      <c r="N1869" s="16">
        <v>0</v>
      </c>
      <c r="O1869" s="16" t="s">
        <v>247</v>
      </c>
      <c r="P1869" s="16" t="s">
        <v>247</v>
      </c>
    </row>
    <row r="1870" spans="3:16" s="41" customFormat="1" ht="15" customHeight="1">
      <c r="C1870" s="106" t="s">
        <v>241</v>
      </c>
      <c r="D1870" s="86" t="s">
        <v>138</v>
      </c>
      <c r="E1870" s="143" t="s">
        <v>8</v>
      </c>
      <c r="F1870" s="110">
        <v>2018</v>
      </c>
      <c r="G1870" s="110">
        <v>2020</v>
      </c>
      <c r="H1870" s="73" t="s">
        <v>112</v>
      </c>
      <c r="I1870" s="31">
        <f>I1871+I1873+I1875+I1876</f>
        <v>1380</v>
      </c>
      <c r="J1870" s="31">
        <f>J1871+J1873</f>
        <v>1380</v>
      </c>
      <c r="K1870" s="31">
        <f>K1871+K1873</f>
        <v>1380</v>
      </c>
      <c r="L1870" s="31">
        <f>L1871+L1873</f>
        <v>975</v>
      </c>
      <c r="M1870" s="31">
        <f t="shared" ref="M1870" si="537">M1871+M1873+M1875+M1876</f>
        <v>975</v>
      </c>
      <c r="N1870" s="16">
        <f>M1870/I1870*100</f>
        <v>70.652173913043484</v>
      </c>
      <c r="O1870" s="16">
        <f>L1870/J1870*100</f>
        <v>70.652173913043484</v>
      </c>
      <c r="P1870" s="16">
        <f>L1870/K1870*100</f>
        <v>70.652173913043484</v>
      </c>
    </row>
    <row r="1871" spans="3:16" s="41" customFormat="1" ht="15.75" customHeight="1">
      <c r="C1871" s="106"/>
      <c r="D1871" s="86"/>
      <c r="E1871" s="144"/>
      <c r="F1871" s="111"/>
      <c r="G1871" s="111"/>
      <c r="H1871" s="73" t="s">
        <v>113</v>
      </c>
      <c r="I1871" s="16">
        <v>1380</v>
      </c>
      <c r="J1871" s="16">
        <v>1380</v>
      </c>
      <c r="K1871" s="16">
        <v>1380</v>
      </c>
      <c r="L1871" s="16">
        <v>975</v>
      </c>
      <c r="M1871" s="16">
        <v>975</v>
      </c>
      <c r="N1871" s="16">
        <f>L1871/I1871*100</f>
        <v>70.652173913043484</v>
      </c>
      <c r="O1871" s="16">
        <f>L1871/J1871*100</f>
        <v>70.652173913043484</v>
      </c>
      <c r="P1871" s="16">
        <f>L1871/K1871*100</f>
        <v>70.652173913043484</v>
      </c>
    </row>
    <row r="1872" spans="3:16" s="41" customFormat="1" ht="30">
      <c r="C1872" s="106"/>
      <c r="D1872" s="86"/>
      <c r="E1872" s="144"/>
      <c r="F1872" s="111"/>
      <c r="G1872" s="111"/>
      <c r="H1872" s="73" t="s">
        <v>22</v>
      </c>
      <c r="I1872" s="16"/>
      <c r="J1872" s="16">
        <v>0</v>
      </c>
      <c r="K1872" s="16">
        <v>0</v>
      </c>
      <c r="L1872" s="16">
        <v>0</v>
      </c>
      <c r="M1872" s="16">
        <v>0</v>
      </c>
      <c r="N1872" s="16">
        <v>0</v>
      </c>
      <c r="O1872" s="16">
        <v>0</v>
      </c>
      <c r="P1872" s="16">
        <v>0</v>
      </c>
    </row>
    <row r="1873" spans="3:16" s="41" customFormat="1">
      <c r="C1873" s="106"/>
      <c r="D1873" s="86"/>
      <c r="E1873" s="144"/>
      <c r="F1873" s="111"/>
      <c r="G1873" s="111"/>
      <c r="H1873" s="73" t="s">
        <v>249</v>
      </c>
      <c r="I1873" s="16">
        <v>0</v>
      </c>
      <c r="J1873" s="16">
        <v>0</v>
      </c>
      <c r="K1873" s="16">
        <v>0</v>
      </c>
      <c r="L1873" s="16">
        <v>0</v>
      </c>
      <c r="M1873" s="16">
        <v>0</v>
      </c>
      <c r="N1873" s="16">
        <v>0</v>
      </c>
      <c r="O1873" s="16">
        <v>0</v>
      </c>
      <c r="P1873" s="16">
        <v>0</v>
      </c>
    </row>
    <row r="1874" spans="3:16" s="41" customFormat="1" ht="12.75" customHeight="1">
      <c r="C1874" s="106"/>
      <c r="D1874" s="86"/>
      <c r="E1874" s="144"/>
      <c r="F1874" s="111"/>
      <c r="G1874" s="111"/>
      <c r="H1874" s="73" t="s">
        <v>23</v>
      </c>
      <c r="I1874" s="16">
        <v>0</v>
      </c>
      <c r="J1874" s="16">
        <v>0</v>
      </c>
      <c r="K1874" s="16">
        <v>0</v>
      </c>
      <c r="L1874" s="16">
        <v>0</v>
      </c>
      <c r="M1874" s="16">
        <v>0</v>
      </c>
      <c r="N1874" s="16">
        <v>0</v>
      </c>
      <c r="O1874" s="16">
        <v>0</v>
      </c>
      <c r="P1874" s="16">
        <v>0</v>
      </c>
    </row>
    <row r="1875" spans="3:16" s="41" customFormat="1" ht="15" customHeight="1">
      <c r="C1875" s="106"/>
      <c r="D1875" s="86"/>
      <c r="E1875" s="144"/>
      <c r="F1875" s="111"/>
      <c r="G1875" s="111"/>
      <c r="H1875" s="73" t="s">
        <v>250</v>
      </c>
      <c r="I1875" s="16">
        <v>0</v>
      </c>
      <c r="J1875" s="16" t="s">
        <v>247</v>
      </c>
      <c r="K1875" s="16" t="s">
        <v>247</v>
      </c>
      <c r="L1875" s="16" t="s">
        <v>247</v>
      </c>
      <c r="M1875" s="16">
        <v>0</v>
      </c>
      <c r="N1875" s="16">
        <v>0</v>
      </c>
      <c r="O1875" s="16" t="s">
        <v>247</v>
      </c>
      <c r="P1875" s="16" t="s">
        <v>247</v>
      </c>
    </row>
    <row r="1876" spans="3:16" s="41" customFormat="1" ht="22.5" customHeight="1">
      <c r="C1876" s="106"/>
      <c r="D1876" s="86"/>
      <c r="E1876" s="145"/>
      <c r="F1876" s="112"/>
      <c r="G1876" s="112"/>
      <c r="H1876" s="73" t="s">
        <v>252</v>
      </c>
      <c r="I1876" s="16">
        <v>0</v>
      </c>
      <c r="J1876" s="16" t="s">
        <v>247</v>
      </c>
      <c r="K1876" s="16" t="s">
        <v>247</v>
      </c>
      <c r="L1876" s="16" t="s">
        <v>247</v>
      </c>
      <c r="M1876" s="16">
        <v>0</v>
      </c>
      <c r="N1876" s="16">
        <v>0</v>
      </c>
      <c r="O1876" s="16" t="s">
        <v>247</v>
      </c>
      <c r="P1876" s="16" t="s">
        <v>247</v>
      </c>
    </row>
    <row r="1877" spans="3:16" s="41" customFormat="1" ht="15" customHeight="1">
      <c r="C1877" s="106" t="s">
        <v>242</v>
      </c>
      <c r="D1877" s="93" t="s">
        <v>139</v>
      </c>
      <c r="E1877" s="143" t="s">
        <v>8</v>
      </c>
      <c r="F1877" s="110">
        <v>2018</v>
      </c>
      <c r="G1877" s="110">
        <v>2020</v>
      </c>
      <c r="H1877" s="73" t="s">
        <v>112</v>
      </c>
      <c r="I1877" s="31">
        <f>I1878+I1880+I1882+I1883</f>
        <v>270</v>
      </c>
      <c r="J1877" s="31">
        <f>J1878+J1880</f>
        <v>270</v>
      </c>
      <c r="K1877" s="31">
        <f>K1878+K1880</f>
        <v>270</v>
      </c>
      <c r="L1877" s="31">
        <f>L1878+L1880</f>
        <v>202.5</v>
      </c>
      <c r="M1877" s="31">
        <f t="shared" ref="M1877" si="538">M1878+M1880+M1882+M1883</f>
        <v>202.5</v>
      </c>
      <c r="N1877" s="16">
        <f>M1877/I1877*100</f>
        <v>75</v>
      </c>
      <c r="O1877" s="16">
        <f>L1877/J1877*100</f>
        <v>75</v>
      </c>
      <c r="P1877" s="16">
        <f>L1877/K1877*100</f>
        <v>75</v>
      </c>
    </row>
    <row r="1878" spans="3:16" s="41" customFormat="1">
      <c r="C1878" s="106"/>
      <c r="D1878" s="94"/>
      <c r="E1878" s="144"/>
      <c r="F1878" s="111"/>
      <c r="G1878" s="111"/>
      <c r="H1878" s="73" t="s">
        <v>113</v>
      </c>
      <c r="I1878" s="16">
        <v>270</v>
      </c>
      <c r="J1878" s="16">
        <v>270</v>
      </c>
      <c r="K1878" s="16">
        <v>270</v>
      </c>
      <c r="L1878" s="16">
        <v>202.5</v>
      </c>
      <c r="M1878" s="16">
        <v>202.5</v>
      </c>
      <c r="N1878" s="16">
        <f>L1878/I1878*100</f>
        <v>75</v>
      </c>
      <c r="O1878" s="16">
        <f>L1878/J1878*100</f>
        <v>75</v>
      </c>
      <c r="P1878" s="16">
        <f>L1878/K1878*100</f>
        <v>75</v>
      </c>
    </row>
    <row r="1879" spans="3:16" s="41" customFormat="1" ht="30">
      <c r="C1879" s="106"/>
      <c r="D1879" s="94"/>
      <c r="E1879" s="144"/>
      <c r="F1879" s="111"/>
      <c r="G1879" s="111"/>
      <c r="H1879" s="73" t="s">
        <v>22</v>
      </c>
      <c r="I1879" s="16"/>
      <c r="J1879" s="16">
        <v>0</v>
      </c>
      <c r="K1879" s="16">
        <v>0</v>
      </c>
      <c r="L1879" s="16">
        <v>0</v>
      </c>
      <c r="M1879" s="16">
        <v>0</v>
      </c>
      <c r="N1879" s="16">
        <v>0</v>
      </c>
      <c r="O1879" s="16">
        <v>0</v>
      </c>
      <c r="P1879" s="16">
        <v>0</v>
      </c>
    </row>
    <row r="1880" spans="3:16" s="41" customFormat="1">
      <c r="C1880" s="106"/>
      <c r="D1880" s="94"/>
      <c r="E1880" s="144"/>
      <c r="F1880" s="111"/>
      <c r="G1880" s="111"/>
      <c r="H1880" s="73" t="s">
        <v>249</v>
      </c>
      <c r="I1880" s="16">
        <v>0</v>
      </c>
      <c r="J1880" s="16">
        <v>0</v>
      </c>
      <c r="K1880" s="16">
        <v>0</v>
      </c>
      <c r="L1880" s="16">
        <v>0</v>
      </c>
      <c r="M1880" s="16">
        <v>0</v>
      </c>
      <c r="N1880" s="16">
        <v>0</v>
      </c>
      <c r="O1880" s="16">
        <v>0</v>
      </c>
      <c r="P1880" s="16">
        <v>0</v>
      </c>
    </row>
    <row r="1881" spans="3:16" s="41" customFormat="1" ht="12.75" customHeight="1">
      <c r="C1881" s="106"/>
      <c r="D1881" s="94"/>
      <c r="E1881" s="144"/>
      <c r="F1881" s="111"/>
      <c r="G1881" s="111"/>
      <c r="H1881" s="73" t="s">
        <v>23</v>
      </c>
      <c r="I1881" s="16">
        <v>0</v>
      </c>
      <c r="J1881" s="16">
        <v>0</v>
      </c>
      <c r="K1881" s="16">
        <v>0</v>
      </c>
      <c r="L1881" s="16">
        <v>0</v>
      </c>
      <c r="M1881" s="16">
        <v>0</v>
      </c>
      <c r="N1881" s="16">
        <v>0</v>
      </c>
      <c r="O1881" s="16">
        <v>0</v>
      </c>
      <c r="P1881" s="16">
        <v>0</v>
      </c>
    </row>
    <row r="1882" spans="3:16" s="41" customFormat="1" ht="15" customHeight="1">
      <c r="C1882" s="106"/>
      <c r="D1882" s="94"/>
      <c r="E1882" s="144"/>
      <c r="F1882" s="111"/>
      <c r="G1882" s="111"/>
      <c r="H1882" s="73" t="s">
        <v>250</v>
      </c>
      <c r="I1882" s="16">
        <v>0</v>
      </c>
      <c r="J1882" s="16" t="s">
        <v>247</v>
      </c>
      <c r="K1882" s="16" t="s">
        <v>247</v>
      </c>
      <c r="L1882" s="16" t="s">
        <v>247</v>
      </c>
      <c r="M1882" s="16">
        <v>0</v>
      </c>
      <c r="N1882" s="16">
        <v>0</v>
      </c>
      <c r="O1882" s="16" t="s">
        <v>247</v>
      </c>
      <c r="P1882" s="16" t="s">
        <v>247</v>
      </c>
    </row>
    <row r="1883" spans="3:16" s="41" customFormat="1">
      <c r="C1883" s="106"/>
      <c r="D1883" s="95"/>
      <c r="E1883" s="145"/>
      <c r="F1883" s="112"/>
      <c r="G1883" s="112"/>
      <c r="H1883" s="73" t="s">
        <v>252</v>
      </c>
      <c r="I1883" s="16">
        <v>0</v>
      </c>
      <c r="J1883" s="16" t="s">
        <v>247</v>
      </c>
      <c r="K1883" s="16" t="s">
        <v>247</v>
      </c>
      <c r="L1883" s="16" t="s">
        <v>247</v>
      </c>
      <c r="M1883" s="16">
        <v>0</v>
      </c>
      <c r="N1883" s="16">
        <v>0</v>
      </c>
      <c r="O1883" s="16" t="s">
        <v>247</v>
      </c>
      <c r="P1883" s="16" t="s">
        <v>247</v>
      </c>
    </row>
    <row r="1884" spans="3:16" s="41" customFormat="1" ht="15" customHeight="1">
      <c r="C1884" s="113" t="s">
        <v>4</v>
      </c>
      <c r="D1884" s="130" t="s">
        <v>506</v>
      </c>
      <c r="E1884" s="100" t="s">
        <v>140</v>
      </c>
      <c r="F1884" s="110">
        <v>2018</v>
      </c>
      <c r="G1884" s="110">
        <v>2020</v>
      </c>
      <c r="H1884" s="73" t="s">
        <v>112</v>
      </c>
      <c r="I1884" s="31">
        <f>I1885+I1887+I1889+I1890</f>
        <v>2500</v>
      </c>
      <c r="J1884" s="31">
        <f>J1885+J1887</f>
        <v>2500</v>
      </c>
      <c r="K1884" s="31">
        <f>K1885+K1887</f>
        <v>2500</v>
      </c>
      <c r="L1884" s="31">
        <f>L1885+L1887</f>
        <v>2500</v>
      </c>
      <c r="M1884" s="31">
        <f t="shared" ref="M1884" si="539">M1885+M1887+M1889+M1890</f>
        <v>2500</v>
      </c>
      <c r="N1884" s="16">
        <f>M1884/I1884*100</f>
        <v>100</v>
      </c>
      <c r="O1884" s="16">
        <f>L1884/J1884*100</f>
        <v>100</v>
      </c>
      <c r="P1884" s="16">
        <f>L1884/K1884*100</f>
        <v>100</v>
      </c>
    </row>
    <row r="1885" spans="3:16" s="41" customFormat="1" ht="15" customHeight="1">
      <c r="C1885" s="113"/>
      <c r="D1885" s="131"/>
      <c r="E1885" s="101"/>
      <c r="F1885" s="111"/>
      <c r="G1885" s="111"/>
      <c r="H1885" s="73" t="s">
        <v>113</v>
      </c>
      <c r="I1885" s="16">
        <v>0</v>
      </c>
      <c r="J1885" s="16">
        <v>0</v>
      </c>
      <c r="K1885" s="16">
        <v>0</v>
      </c>
      <c r="L1885" s="16">
        <v>0</v>
      </c>
      <c r="M1885" s="16">
        <v>0</v>
      </c>
      <c r="N1885" s="16">
        <v>0</v>
      </c>
      <c r="O1885" s="16">
        <v>0</v>
      </c>
      <c r="P1885" s="16">
        <v>0</v>
      </c>
    </row>
    <row r="1886" spans="3:16" s="41" customFormat="1" ht="30">
      <c r="C1886" s="113"/>
      <c r="D1886" s="131"/>
      <c r="E1886" s="101"/>
      <c r="F1886" s="111"/>
      <c r="G1886" s="111"/>
      <c r="H1886" s="73" t="s">
        <v>22</v>
      </c>
      <c r="I1886" s="16"/>
      <c r="J1886" s="16">
        <v>0</v>
      </c>
      <c r="K1886" s="16">
        <v>0</v>
      </c>
      <c r="L1886" s="16">
        <v>0</v>
      </c>
      <c r="M1886" s="16">
        <v>0</v>
      </c>
      <c r="N1886" s="16">
        <v>0</v>
      </c>
      <c r="O1886" s="16">
        <v>0</v>
      </c>
      <c r="P1886" s="16">
        <v>0</v>
      </c>
    </row>
    <row r="1887" spans="3:16" s="41" customFormat="1">
      <c r="C1887" s="113"/>
      <c r="D1887" s="131"/>
      <c r="E1887" s="101"/>
      <c r="F1887" s="111"/>
      <c r="G1887" s="111"/>
      <c r="H1887" s="73" t="s">
        <v>249</v>
      </c>
      <c r="I1887" s="16">
        <v>2500</v>
      </c>
      <c r="J1887" s="16">
        <v>2500</v>
      </c>
      <c r="K1887" s="16">
        <v>2500</v>
      </c>
      <c r="L1887" s="16">
        <v>2500</v>
      </c>
      <c r="M1887" s="16">
        <v>2500</v>
      </c>
      <c r="N1887" s="16">
        <f t="shared" ref="N1887:N1888" si="540">M1887/I1887*100</f>
        <v>100</v>
      </c>
      <c r="O1887" s="16">
        <f t="shared" ref="O1887:O1888" si="541">L1887/J1887*100</f>
        <v>100</v>
      </c>
      <c r="P1887" s="16">
        <f t="shared" ref="P1887:P1888" si="542">L1887/K1887*100</f>
        <v>100</v>
      </c>
    </row>
    <row r="1888" spans="3:16" s="41" customFormat="1" ht="27.75" customHeight="1">
      <c r="C1888" s="113"/>
      <c r="D1888" s="131"/>
      <c r="E1888" s="101"/>
      <c r="F1888" s="111"/>
      <c r="G1888" s="111"/>
      <c r="H1888" s="73" t="s">
        <v>23</v>
      </c>
      <c r="I1888" s="16">
        <v>2500</v>
      </c>
      <c r="J1888" s="16">
        <v>2500</v>
      </c>
      <c r="K1888" s="16">
        <v>2500</v>
      </c>
      <c r="L1888" s="16">
        <v>2500</v>
      </c>
      <c r="M1888" s="16">
        <v>2500</v>
      </c>
      <c r="N1888" s="16">
        <f t="shared" si="540"/>
        <v>100</v>
      </c>
      <c r="O1888" s="16">
        <f t="shared" si="541"/>
        <v>100</v>
      </c>
      <c r="P1888" s="16">
        <f t="shared" si="542"/>
        <v>100</v>
      </c>
    </row>
    <row r="1889" spans="3:16" s="41" customFormat="1" ht="15" customHeight="1">
      <c r="C1889" s="113"/>
      <c r="D1889" s="131"/>
      <c r="E1889" s="101"/>
      <c r="F1889" s="111"/>
      <c r="G1889" s="111"/>
      <c r="H1889" s="73" t="s">
        <v>250</v>
      </c>
      <c r="I1889" s="16">
        <v>0</v>
      </c>
      <c r="J1889" s="16" t="s">
        <v>247</v>
      </c>
      <c r="K1889" s="16" t="s">
        <v>247</v>
      </c>
      <c r="L1889" s="16" t="s">
        <v>247</v>
      </c>
      <c r="M1889" s="16">
        <v>0</v>
      </c>
      <c r="N1889" s="16">
        <v>0</v>
      </c>
      <c r="O1889" s="16" t="s">
        <v>247</v>
      </c>
      <c r="P1889" s="16" t="s">
        <v>247</v>
      </c>
    </row>
    <row r="1890" spans="3:16" s="41" customFormat="1">
      <c r="C1890" s="113"/>
      <c r="D1890" s="132"/>
      <c r="E1890" s="102"/>
      <c r="F1890" s="112"/>
      <c r="G1890" s="112"/>
      <c r="H1890" s="73" t="s">
        <v>252</v>
      </c>
      <c r="I1890" s="16">
        <v>0</v>
      </c>
      <c r="J1890" s="16" t="s">
        <v>247</v>
      </c>
      <c r="K1890" s="16" t="s">
        <v>247</v>
      </c>
      <c r="L1890" s="16" t="s">
        <v>247</v>
      </c>
      <c r="M1890" s="16">
        <v>0</v>
      </c>
      <c r="N1890" s="16">
        <v>0</v>
      </c>
      <c r="O1890" s="16" t="s">
        <v>247</v>
      </c>
      <c r="P1890" s="16" t="s">
        <v>247</v>
      </c>
    </row>
    <row r="1891" spans="3:16" s="41" customFormat="1" ht="18.75" customHeight="1">
      <c r="C1891" s="113" t="s">
        <v>5</v>
      </c>
      <c r="D1891" s="130" t="s">
        <v>141</v>
      </c>
      <c r="E1891" s="100" t="s">
        <v>507</v>
      </c>
      <c r="F1891" s="110">
        <v>2018</v>
      </c>
      <c r="G1891" s="110">
        <v>2020</v>
      </c>
      <c r="H1891" s="73" t="s">
        <v>112</v>
      </c>
      <c r="I1891" s="31">
        <f>I1892+I1894+I1896+I1897</f>
        <v>1100</v>
      </c>
      <c r="J1891" s="31">
        <f>J1892+J1894</f>
        <v>1100</v>
      </c>
      <c r="K1891" s="31">
        <f>K1892+K1894</f>
        <v>1100</v>
      </c>
      <c r="L1891" s="31">
        <f>L1892+L1894</f>
        <v>1100</v>
      </c>
      <c r="M1891" s="31">
        <f t="shared" ref="M1891" si="543">M1892+M1894+M1896+M1897</f>
        <v>1100</v>
      </c>
      <c r="N1891" s="16">
        <f>M1891/I1891*100</f>
        <v>100</v>
      </c>
      <c r="O1891" s="16">
        <f>L1891/J1891*100</f>
        <v>100</v>
      </c>
      <c r="P1891" s="16">
        <f>L1891/K1891*100</f>
        <v>100</v>
      </c>
    </row>
    <row r="1892" spans="3:16" s="41" customFormat="1" ht="15" customHeight="1">
      <c r="C1892" s="113"/>
      <c r="D1892" s="131"/>
      <c r="E1892" s="101"/>
      <c r="F1892" s="111"/>
      <c r="G1892" s="111"/>
      <c r="H1892" s="73" t="s">
        <v>113</v>
      </c>
      <c r="I1892" s="16">
        <v>0</v>
      </c>
      <c r="J1892" s="16">
        <v>0</v>
      </c>
      <c r="K1892" s="16">
        <v>0</v>
      </c>
      <c r="L1892" s="16">
        <v>0</v>
      </c>
      <c r="M1892" s="16">
        <v>0</v>
      </c>
      <c r="N1892" s="16">
        <v>0</v>
      </c>
      <c r="O1892" s="16">
        <v>0</v>
      </c>
      <c r="P1892" s="16">
        <v>0</v>
      </c>
    </row>
    <row r="1893" spans="3:16" s="41" customFormat="1" ht="30">
      <c r="C1893" s="113"/>
      <c r="D1893" s="131"/>
      <c r="E1893" s="101"/>
      <c r="F1893" s="111"/>
      <c r="G1893" s="111"/>
      <c r="H1893" s="73" t="s">
        <v>22</v>
      </c>
      <c r="I1893" s="16"/>
      <c r="J1893" s="16">
        <v>0</v>
      </c>
      <c r="K1893" s="16">
        <v>0</v>
      </c>
      <c r="L1893" s="16">
        <v>0</v>
      </c>
      <c r="M1893" s="16">
        <v>0</v>
      </c>
      <c r="N1893" s="16">
        <v>0</v>
      </c>
      <c r="O1893" s="16">
        <v>0</v>
      </c>
      <c r="P1893" s="16">
        <v>0</v>
      </c>
    </row>
    <row r="1894" spans="3:16" s="41" customFormat="1" ht="17.25" customHeight="1">
      <c r="C1894" s="113"/>
      <c r="D1894" s="131"/>
      <c r="E1894" s="101"/>
      <c r="F1894" s="111"/>
      <c r="G1894" s="111"/>
      <c r="H1894" s="73" t="s">
        <v>249</v>
      </c>
      <c r="I1894" s="16">
        <v>1100</v>
      </c>
      <c r="J1894" s="16">
        <v>1100</v>
      </c>
      <c r="K1894" s="16">
        <v>1100</v>
      </c>
      <c r="L1894" s="16">
        <v>1100</v>
      </c>
      <c r="M1894" s="16">
        <v>1100</v>
      </c>
      <c r="N1894" s="16">
        <f t="shared" ref="N1894:N1895" si="544">M1894/I1894*100</f>
        <v>100</v>
      </c>
      <c r="O1894" s="16">
        <f t="shared" ref="O1894:O1895" si="545">L1894/J1894*100</f>
        <v>100</v>
      </c>
      <c r="P1894" s="16">
        <f t="shared" ref="P1894:P1895" si="546">L1894/K1894*100</f>
        <v>100</v>
      </c>
    </row>
    <row r="1895" spans="3:16" s="41" customFormat="1" ht="30.75" customHeight="1">
      <c r="C1895" s="113"/>
      <c r="D1895" s="131"/>
      <c r="E1895" s="101"/>
      <c r="F1895" s="111"/>
      <c r="G1895" s="111"/>
      <c r="H1895" s="73" t="s">
        <v>23</v>
      </c>
      <c r="I1895" s="16">
        <v>1100</v>
      </c>
      <c r="J1895" s="16">
        <v>1100</v>
      </c>
      <c r="K1895" s="16">
        <v>1100</v>
      </c>
      <c r="L1895" s="16">
        <v>1100</v>
      </c>
      <c r="M1895" s="16">
        <v>1100</v>
      </c>
      <c r="N1895" s="16">
        <f t="shared" si="544"/>
        <v>100</v>
      </c>
      <c r="O1895" s="16">
        <f t="shared" si="545"/>
        <v>100</v>
      </c>
      <c r="P1895" s="16">
        <f t="shared" si="546"/>
        <v>100</v>
      </c>
    </row>
    <row r="1896" spans="3:16" s="41" customFormat="1" ht="15" customHeight="1">
      <c r="C1896" s="113"/>
      <c r="D1896" s="131"/>
      <c r="E1896" s="101"/>
      <c r="F1896" s="111"/>
      <c r="G1896" s="111"/>
      <c r="H1896" s="73" t="s">
        <v>250</v>
      </c>
      <c r="I1896" s="16">
        <v>0</v>
      </c>
      <c r="J1896" s="16" t="s">
        <v>247</v>
      </c>
      <c r="K1896" s="16" t="s">
        <v>247</v>
      </c>
      <c r="L1896" s="16" t="s">
        <v>247</v>
      </c>
      <c r="M1896" s="16">
        <v>0</v>
      </c>
      <c r="N1896" s="16">
        <v>0</v>
      </c>
      <c r="O1896" s="16" t="s">
        <v>247</v>
      </c>
      <c r="P1896" s="16" t="s">
        <v>247</v>
      </c>
    </row>
    <row r="1897" spans="3:16" s="41" customFormat="1" ht="17.25" customHeight="1">
      <c r="C1897" s="113"/>
      <c r="D1897" s="132"/>
      <c r="E1897" s="102"/>
      <c r="F1897" s="112"/>
      <c r="G1897" s="112"/>
      <c r="H1897" s="73" t="s">
        <v>252</v>
      </c>
      <c r="I1897" s="16">
        <v>0</v>
      </c>
      <c r="J1897" s="16" t="s">
        <v>247</v>
      </c>
      <c r="K1897" s="16" t="s">
        <v>247</v>
      </c>
      <c r="L1897" s="16" t="s">
        <v>247</v>
      </c>
      <c r="M1897" s="16">
        <v>0</v>
      </c>
      <c r="N1897" s="16">
        <v>0</v>
      </c>
      <c r="O1897" s="16" t="s">
        <v>247</v>
      </c>
      <c r="P1897" s="16" t="s">
        <v>247</v>
      </c>
    </row>
    <row r="1898" spans="3:16" hidden="1">
      <c r="C1898" s="129" t="s">
        <v>243</v>
      </c>
      <c r="D1898" s="127"/>
      <c r="E1898" s="142"/>
      <c r="F1898" s="138">
        <v>2015</v>
      </c>
      <c r="G1898" s="138">
        <v>2017</v>
      </c>
      <c r="H1898" s="73" t="s">
        <v>112</v>
      </c>
      <c r="I1898" s="16">
        <f>I1899+I1901+I1903+I1904</f>
        <v>0</v>
      </c>
      <c r="J1898" s="16" t="s">
        <v>247</v>
      </c>
      <c r="K1898" s="16" t="s">
        <v>247</v>
      </c>
      <c r="L1898" s="16">
        <v>0</v>
      </c>
      <c r="M1898" s="16">
        <v>0</v>
      </c>
      <c r="N1898" s="16">
        <v>0</v>
      </c>
      <c r="O1898" s="16" t="s">
        <v>247</v>
      </c>
      <c r="P1898" s="16" t="s">
        <v>247</v>
      </c>
    </row>
    <row r="1899" spans="3:16" hidden="1">
      <c r="C1899" s="129"/>
      <c r="D1899" s="127"/>
      <c r="E1899" s="142"/>
      <c r="F1899" s="138"/>
      <c r="G1899" s="138"/>
      <c r="H1899" s="73" t="s">
        <v>113</v>
      </c>
      <c r="I1899" s="16">
        <v>0</v>
      </c>
      <c r="J1899" s="16">
        <v>0</v>
      </c>
      <c r="K1899" s="16">
        <v>0</v>
      </c>
      <c r="L1899" s="16">
        <v>0</v>
      </c>
      <c r="M1899" s="16">
        <v>0</v>
      </c>
      <c r="N1899" s="16">
        <v>0</v>
      </c>
      <c r="O1899" s="16">
        <v>0</v>
      </c>
      <c r="P1899" s="16">
        <v>0</v>
      </c>
    </row>
    <row r="1900" spans="3:16" ht="30" hidden="1">
      <c r="C1900" s="129"/>
      <c r="D1900" s="127"/>
      <c r="E1900" s="142"/>
      <c r="F1900" s="138"/>
      <c r="G1900" s="138"/>
      <c r="H1900" s="73" t="s">
        <v>22</v>
      </c>
      <c r="I1900" s="16">
        <v>0</v>
      </c>
      <c r="J1900" s="16">
        <v>0</v>
      </c>
      <c r="K1900" s="16">
        <v>0</v>
      </c>
      <c r="L1900" s="16">
        <v>0</v>
      </c>
      <c r="M1900" s="16">
        <v>0</v>
      </c>
      <c r="N1900" s="16">
        <v>0</v>
      </c>
      <c r="O1900" s="16">
        <v>0</v>
      </c>
      <c r="P1900" s="16">
        <v>0</v>
      </c>
    </row>
    <row r="1901" spans="3:16" hidden="1">
      <c r="C1901" s="129"/>
      <c r="D1901" s="127"/>
      <c r="E1901" s="142"/>
      <c r="F1901" s="138"/>
      <c r="G1901" s="138"/>
      <c r="H1901" s="73" t="s">
        <v>249</v>
      </c>
      <c r="I1901" s="16">
        <v>0</v>
      </c>
      <c r="J1901" s="16">
        <v>0</v>
      </c>
      <c r="K1901" s="16">
        <v>0</v>
      </c>
      <c r="L1901" s="16">
        <v>0</v>
      </c>
      <c r="M1901" s="16">
        <v>0</v>
      </c>
      <c r="N1901" s="16">
        <v>0</v>
      </c>
      <c r="O1901" s="16">
        <v>0</v>
      </c>
      <c r="P1901" s="16">
        <v>0</v>
      </c>
    </row>
    <row r="1902" spans="3:16" ht="30" hidden="1">
      <c r="C1902" s="129"/>
      <c r="D1902" s="127"/>
      <c r="E1902" s="142"/>
      <c r="F1902" s="138"/>
      <c r="G1902" s="138"/>
      <c r="H1902" s="73" t="s">
        <v>23</v>
      </c>
      <c r="I1902" s="16">
        <v>0</v>
      </c>
      <c r="J1902" s="16">
        <v>0</v>
      </c>
      <c r="K1902" s="16">
        <v>0</v>
      </c>
      <c r="L1902" s="16">
        <v>0</v>
      </c>
      <c r="M1902" s="16">
        <v>0</v>
      </c>
      <c r="N1902" s="3">
        <v>0</v>
      </c>
      <c r="O1902" s="16">
        <v>0</v>
      </c>
      <c r="P1902" s="16">
        <v>0</v>
      </c>
    </row>
    <row r="1903" spans="3:16" hidden="1">
      <c r="C1903" s="129"/>
      <c r="D1903" s="127"/>
      <c r="E1903" s="142"/>
      <c r="F1903" s="138"/>
      <c r="G1903" s="138"/>
      <c r="H1903" s="73" t="s">
        <v>250</v>
      </c>
      <c r="I1903" s="16">
        <v>0</v>
      </c>
      <c r="J1903" s="16" t="s">
        <v>247</v>
      </c>
      <c r="K1903" s="16" t="s">
        <v>247</v>
      </c>
      <c r="L1903" s="16">
        <v>0</v>
      </c>
      <c r="M1903" s="16">
        <v>0</v>
      </c>
      <c r="N1903" s="3">
        <v>0</v>
      </c>
      <c r="O1903" s="16" t="s">
        <v>247</v>
      </c>
      <c r="P1903" s="16" t="s">
        <v>247</v>
      </c>
    </row>
    <row r="1904" spans="3:16" hidden="1">
      <c r="C1904" s="129"/>
      <c r="D1904" s="127"/>
      <c r="E1904" s="142"/>
      <c r="F1904" s="138"/>
      <c r="G1904" s="138"/>
      <c r="H1904" s="73" t="s">
        <v>252</v>
      </c>
      <c r="I1904" s="16">
        <v>0</v>
      </c>
      <c r="J1904" s="16" t="s">
        <v>247</v>
      </c>
      <c r="K1904" s="16" t="s">
        <v>247</v>
      </c>
      <c r="L1904" s="16">
        <v>0</v>
      </c>
      <c r="M1904" s="16">
        <v>0</v>
      </c>
      <c r="N1904" s="3">
        <v>0</v>
      </c>
      <c r="O1904" s="16" t="s">
        <v>247</v>
      </c>
      <c r="P1904" s="16" t="s">
        <v>247</v>
      </c>
    </row>
    <row r="1905" spans="3:16" s="41" customFormat="1" ht="37.5" customHeight="1">
      <c r="C1905" s="113" t="s">
        <v>5</v>
      </c>
      <c r="D1905" s="130" t="s">
        <v>754</v>
      </c>
      <c r="E1905" s="100" t="s">
        <v>507</v>
      </c>
      <c r="F1905" s="110">
        <v>2018</v>
      </c>
      <c r="G1905" s="110">
        <v>2020</v>
      </c>
      <c r="H1905" s="73" t="s">
        <v>112</v>
      </c>
      <c r="I1905" s="31">
        <f>I1906+I1908+I1910+I1911</f>
        <v>0</v>
      </c>
      <c r="J1905" s="31">
        <f>J1906+J1908</f>
        <v>200</v>
      </c>
      <c r="K1905" s="31">
        <f>K1906+K1908</f>
        <v>200</v>
      </c>
      <c r="L1905" s="31">
        <f>L1906+L1908</f>
        <v>0</v>
      </c>
      <c r="M1905" s="31">
        <f t="shared" ref="M1905" si="547">M1906+M1908+M1910+M1911</f>
        <v>0</v>
      </c>
      <c r="N1905" s="16">
        <v>0</v>
      </c>
      <c r="O1905" s="16">
        <f>L1905/J1905*100</f>
        <v>0</v>
      </c>
      <c r="P1905" s="16">
        <f>L1905/K1905*100</f>
        <v>0</v>
      </c>
    </row>
    <row r="1906" spans="3:16" s="41" customFormat="1" ht="29.25" customHeight="1">
      <c r="C1906" s="113"/>
      <c r="D1906" s="131"/>
      <c r="E1906" s="101"/>
      <c r="F1906" s="111"/>
      <c r="G1906" s="111"/>
      <c r="H1906" s="73" t="s">
        <v>113</v>
      </c>
      <c r="I1906" s="16">
        <v>0</v>
      </c>
      <c r="J1906" s="16">
        <v>200</v>
      </c>
      <c r="K1906" s="16">
        <v>200</v>
      </c>
      <c r="L1906" s="16">
        <v>0</v>
      </c>
      <c r="M1906" s="16">
        <v>0</v>
      </c>
      <c r="N1906" s="16">
        <v>0</v>
      </c>
      <c r="O1906" s="16">
        <v>0</v>
      </c>
      <c r="P1906" s="16">
        <v>0</v>
      </c>
    </row>
    <row r="1907" spans="3:16" s="41" customFormat="1" ht="30">
      <c r="C1907" s="113"/>
      <c r="D1907" s="131"/>
      <c r="E1907" s="101"/>
      <c r="F1907" s="111"/>
      <c r="G1907" s="111"/>
      <c r="H1907" s="73" t="s">
        <v>22</v>
      </c>
      <c r="I1907" s="16"/>
      <c r="J1907" s="16">
        <v>0</v>
      </c>
      <c r="K1907" s="16">
        <v>0</v>
      </c>
      <c r="L1907" s="16">
        <v>0</v>
      </c>
      <c r="M1907" s="16">
        <v>0</v>
      </c>
      <c r="N1907" s="16">
        <v>0</v>
      </c>
      <c r="O1907" s="16">
        <v>0</v>
      </c>
      <c r="P1907" s="16">
        <v>0</v>
      </c>
    </row>
    <row r="1908" spans="3:16" s="41" customFormat="1" ht="17.25" customHeight="1">
      <c r="C1908" s="113"/>
      <c r="D1908" s="131"/>
      <c r="E1908" s="101"/>
      <c r="F1908" s="111"/>
      <c r="G1908" s="111"/>
      <c r="H1908" s="73" t="s">
        <v>249</v>
      </c>
      <c r="I1908" s="16"/>
      <c r="J1908" s="16"/>
      <c r="K1908" s="16"/>
      <c r="L1908" s="16"/>
      <c r="M1908" s="16"/>
      <c r="N1908" s="16">
        <v>0</v>
      </c>
      <c r="O1908" s="16">
        <v>0</v>
      </c>
      <c r="P1908" s="16">
        <v>0</v>
      </c>
    </row>
    <row r="1909" spans="3:16" s="41" customFormat="1" ht="30.75" customHeight="1">
      <c r="C1909" s="113"/>
      <c r="D1909" s="131"/>
      <c r="E1909" s="101"/>
      <c r="F1909" s="111"/>
      <c r="G1909" s="111"/>
      <c r="H1909" s="73" t="s">
        <v>23</v>
      </c>
      <c r="I1909" s="16"/>
      <c r="J1909" s="16"/>
      <c r="K1909" s="16"/>
      <c r="L1909" s="16"/>
      <c r="M1909" s="16"/>
      <c r="N1909" s="16">
        <v>0</v>
      </c>
      <c r="O1909" s="16">
        <v>0</v>
      </c>
      <c r="P1909" s="16">
        <v>0</v>
      </c>
    </row>
    <row r="1910" spans="3:16" s="41" customFormat="1" ht="26.25" customHeight="1">
      <c r="C1910" s="113"/>
      <c r="D1910" s="131"/>
      <c r="E1910" s="101"/>
      <c r="F1910" s="111"/>
      <c r="G1910" s="111"/>
      <c r="H1910" s="73" t="s">
        <v>250</v>
      </c>
      <c r="I1910" s="16">
        <v>0</v>
      </c>
      <c r="J1910" s="16" t="s">
        <v>247</v>
      </c>
      <c r="K1910" s="16" t="s">
        <v>247</v>
      </c>
      <c r="L1910" s="16" t="s">
        <v>247</v>
      </c>
      <c r="M1910" s="16">
        <v>0</v>
      </c>
      <c r="N1910" s="16">
        <v>0</v>
      </c>
      <c r="O1910" s="16" t="s">
        <v>247</v>
      </c>
      <c r="P1910" s="16" t="s">
        <v>247</v>
      </c>
    </row>
    <row r="1911" spans="3:16" s="41" customFormat="1" ht="30" customHeight="1">
      <c r="C1911" s="113"/>
      <c r="D1911" s="132"/>
      <c r="E1911" s="102"/>
      <c r="F1911" s="112"/>
      <c r="G1911" s="112"/>
      <c r="H1911" s="73" t="s">
        <v>252</v>
      </c>
      <c r="I1911" s="16">
        <v>0</v>
      </c>
      <c r="J1911" s="16" t="s">
        <v>247</v>
      </c>
      <c r="K1911" s="16" t="s">
        <v>247</v>
      </c>
      <c r="L1911" s="16" t="s">
        <v>247</v>
      </c>
      <c r="M1911" s="16">
        <v>0</v>
      </c>
      <c r="N1911" s="16">
        <v>0</v>
      </c>
      <c r="O1911" s="16" t="s">
        <v>247</v>
      </c>
      <c r="P1911" s="16" t="s">
        <v>247</v>
      </c>
    </row>
    <row r="1912" spans="3:16" ht="15" customHeight="1">
      <c r="C1912" s="129" t="s">
        <v>244</v>
      </c>
      <c r="D1912" s="140" t="s">
        <v>195</v>
      </c>
      <c r="E1912" s="141" t="s">
        <v>8</v>
      </c>
      <c r="F1912" s="141">
        <v>2015</v>
      </c>
      <c r="G1912" s="141">
        <v>2017</v>
      </c>
      <c r="H1912" s="71" t="s">
        <v>112</v>
      </c>
      <c r="I1912" s="3">
        <f>I1913+I1915+I1917+I1918</f>
        <v>10000</v>
      </c>
      <c r="J1912" s="3">
        <f>J1913+J1915</f>
        <v>10000</v>
      </c>
      <c r="K1912" s="3">
        <f t="shared" ref="K1912" si="548">K1913+K1915</f>
        <v>6599.8</v>
      </c>
      <c r="L1912" s="3">
        <f t="shared" ref="L1912" si="549">L1913+L1915</f>
        <v>4637.9000000000005</v>
      </c>
      <c r="M1912" s="3">
        <f t="shared" ref="M1912" si="550">M1913+M1915+M1917+M1918</f>
        <v>4637.9000000000005</v>
      </c>
      <c r="N1912" s="17">
        <f>M1912/I1912*100</f>
        <v>46.379000000000005</v>
      </c>
      <c r="O1912" s="17">
        <f>L1912/J1912*100</f>
        <v>46.379000000000005</v>
      </c>
      <c r="P1912" s="17">
        <f>L1912/K1912*100</f>
        <v>70.273341616412623</v>
      </c>
    </row>
    <row r="1913" spans="3:16">
      <c r="C1913" s="129"/>
      <c r="D1913" s="140"/>
      <c r="E1913" s="141"/>
      <c r="F1913" s="141"/>
      <c r="G1913" s="141"/>
      <c r="H1913" s="71" t="s">
        <v>113</v>
      </c>
      <c r="I1913" s="3">
        <f>I1920</f>
        <v>10000</v>
      </c>
      <c r="J1913" s="3">
        <f>J1920</f>
        <v>10000</v>
      </c>
      <c r="K1913" s="3">
        <f>K1920</f>
        <v>6599.8</v>
      </c>
      <c r="L1913" s="3">
        <f>L1920</f>
        <v>4637.9000000000005</v>
      </c>
      <c r="M1913" s="3">
        <f>M1920</f>
        <v>4637.9000000000005</v>
      </c>
      <c r="N1913" s="17">
        <f>M1913/I1913*100</f>
        <v>46.379000000000005</v>
      </c>
      <c r="O1913" s="17">
        <f>L1913/J1913*100</f>
        <v>46.379000000000005</v>
      </c>
      <c r="P1913" s="17">
        <f>L1913/K1913*100</f>
        <v>70.273341616412623</v>
      </c>
    </row>
    <row r="1914" spans="3:16" ht="28.5">
      <c r="C1914" s="129"/>
      <c r="D1914" s="140"/>
      <c r="E1914" s="141"/>
      <c r="F1914" s="141"/>
      <c r="G1914" s="141"/>
      <c r="H1914" s="71" t="s">
        <v>22</v>
      </c>
      <c r="I1914" s="3">
        <f>I1921</f>
        <v>0</v>
      </c>
      <c r="J1914" s="3">
        <f t="shared" ref="J1914:L1916" si="551">J1921</f>
        <v>0</v>
      </c>
      <c r="K1914" s="3">
        <f t="shared" si="551"/>
        <v>0</v>
      </c>
      <c r="L1914" s="3">
        <f t="shared" si="551"/>
        <v>0</v>
      </c>
      <c r="M1914" s="3">
        <f>M1921</f>
        <v>0</v>
      </c>
      <c r="N1914" s="17">
        <v>0</v>
      </c>
      <c r="O1914" s="17">
        <v>0</v>
      </c>
      <c r="P1914" s="17">
        <v>0</v>
      </c>
    </row>
    <row r="1915" spans="3:16">
      <c r="C1915" s="129"/>
      <c r="D1915" s="140"/>
      <c r="E1915" s="141"/>
      <c r="F1915" s="141"/>
      <c r="G1915" s="141"/>
      <c r="H1915" s="71" t="s">
        <v>249</v>
      </c>
      <c r="I1915" s="3">
        <f>I1922</f>
        <v>0</v>
      </c>
      <c r="J1915" s="3">
        <f t="shared" si="551"/>
        <v>0</v>
      </c>
      <c r="K1915" s="3">
        <f t="shared" si="551"/>
        <v>0</v>
      </c>
      <c r="L1915" s="3">
        <f t="shared" si="551"/>
        <v>0</v>
      </c>
      <c r="M1915" s="3">
        <f>M1922</f>
        <v>0</v>
      </c>
      <c r="N1915" s="17">
        <v>0</v>
      </c>
      <c r="O1915" s="17">
        <v>0</v>
      </c>
      <c r="P1915" s="17">
        <v>0</v>
      </c>
    </row>
    <row r="1916" spans="3:16" ht="42.75">
      <c r="C1916" s="129"/>
      <c r="D1916" s="140"/>
      <c r="E1916" s="141"/>
      <c r="F1916" s="141"/>
      <c r="G1916" s="141"/>
      <c r="H1916" s="71" t="s">
        <v>23</v>
      </c>
      <c r="I1916" s="3">
        <f>I1923</f>
        <v>0</v>
      </c>
      <c r="J1916" s="3">
        <f t="shared" si="551"/>
        <v>0</v>
      </c>
      <c r="K1916" s="3">
        <f t="shared" si="551"/>
        <v>0</v>
      </c>
      <c r="L1916" s="3">
        <f t="shared" si="551"/>
        <v>0</v>
      </c>
      <c r="M1916" s="3">
        <f>M1923</f>
        <v>0</v>
      </c>
      <c r="N1916" s="17">
        <v>0</v>
      </c>
      <c r="O1916" s="17">
        <v>0</v>
      </c>
      <c r="P1916" s="17">
        <v>0</v>
      </c>
    </row>
    <row r="1917" spans="3:16">
      <c r="C1917" s="129"/>
      <c r="D1917" s="140"/>
      <c r="E1917" s="141"/>
      <c r="F1917" s="141"/>
      <c r="G1917" s="141"/>
      <c r="H1917" s="71" t="s">
        <v>250</v>
      </c>
      <c r="I1917" s="3">
        <f t="shared" ref="I1917:I1918" si="552">I1924</f>
        <v>0</v>
      </c>
      <c r="J1917" s="3" t="s">
        <v>247</v>
      </c>
      <c r="K1917" s="3" t="s">
        <v>247</v>
      </c>
      <c r="L1917" s="3" t="s">
        <v>247</v>
      </c>
      <c r="M1917" s="3">
        <v>0</v>
      </c>
      <c r="N1917" s="17">
        <v>0</v>
      </c>
      <c r="O1917" s="17" t="s">
        <v>247</v>
      </c>
      <c r="P1917" s="17" t="s">
        <v>247</v>
      </c>
    </row>
    <row r="1918" spans="3:16">
      <c r="C1918" s="129"/>
      <c r="D1918" s="140"/>
      <c r="E1918" s="141"/>
      <c r="F1918" s="141"/>
      <c r="G1918" s="141"/>
      <c r="H1918" s="71" t="s">
        <v>252</v>
      </c>
      <c r="I1918" s="3">
        <f t="shared" si="552"/>
        <v>0</v>
      </c>
      <c r="J1918" s="3" t="s">
        <v>247</v>
      </c>
      <c r="K1918" s="3" t="s">
        <v>247</v>
      </c>
      <c r="L1918" s="3" t="s">
        <v>247</v>
      </c>
      <c r="M1918" s="3">
        <v>0</v>
      </c>
      <c r="N1918" s="17">
        <v>0</v>
      </c>
      <c r="O1918" s="17" t="s">
        <v>247</v>
      </c>
      <c r="P1918" s="17" t="s">
        <v>247</v>
      </c>
    </row>
    <row r="1919" spans="3:16">
      <c r="C1919" s="129" t="s">
        <v>196</v>
      </c>
      <c r="D1919" s="127" t="s">
        <v>188</v>
      </c>
      <c r="E1919" s="142" t="s">
        <v>8</v>
      </c>
      <c r="F1919" s="138">
        <v>2015</v>
      </c>
      <c r="G1919" s="138">
        <v>2017</v>
      </c>
      <c r="H1919" s="73" t="s">
        <v>112</v>
      </c>
      <c r="I1919" s="31">
        <f>I1920+I1922+I1924+I1925</f>
        <v>10000</v>
      </c>
      <c r="J1919" s="31">
        <f>J1920+J1922</f>
        <v>10000</v>
      </c>
      <c r="K1919" s="31">
        <f>K1920+K1922</f>
        <v>6599.8</v>
      </c>
      <c r="L1919" s="31">
        <f>L1920+L1922</f>
        <v>4637.9000000000005</v>
      </c>
      <c r="M1919" s="31">
        <f t="shared" ref="M1919" si="553">M1920+M1922+M1924+M1925</f>
        <v>4637.9000000000005</v>
      </c>
      <c r="N1919" s="16">
        <f>M1919/I1919*100</f>
        <v>46.379000000000005</v>
      </c>
      <c r="O1919" s="16">
        <f>L1919/J1919*100</f>
        <v>46.379000000000005</v>
      </c>
      <c r="P1919" s="16">
        <f>L1919/K1919*100</f>
        <v>70.273341616412623</v>
      </c>
    </row>
    <row r="1920" spans="3:16">
      <c r="C1920" s="129"/>
      <c r="D1920" s="127"/>
      <c r="E1920" s="142"/>
      <c r="F1920" s="138"/>
      <c r="G1920" s="138"/>
      <c r="H1920" s="73" t="s">
        <v>113</v>
      </c>
      <c r="I1920" s="16">
        <f>I1927+I1934+I1941+I1948+I1955+I1976+I1983+I1990+I1997+I2004+I2018+I2025+I2032+I2039+I2046+I2053</f>
        <v>10000</v>
      </c>
      <c r="J1920" s="16">
        <f t="shared" ref="J1920:M1920" si="554">J1927+J1934+J1941+J1948+J1955+J1969+J1976+J1983+J1990+J1997+J2004+J2018+J2025+J2032+J2039+J2046+J2053</f>
        <v>10000</v>
      </c>
      <c r="K1920" s="16">
        <f t="shared" si="554"/>
        <v>6599.8</v>
      </c>
      <c r="L1920" s="16">
        <f t="shared" si="554"/>
        <v>4637.9000000000005</v>
      </c>
      <c r="M1920" s="16">
        <f t="shared" si="554"/>
        <v>4637.9000000000005</v>
      </c>
      <c r="N1920" s="16">
        <f>M1920/I1920*100</f>
        <v>46.379000000000005</v>
      </c>
      <c r="O1920" s="16">
        <f>L1920/J1920*100</f>
        <v>46.379000000000005</v>
      </c>
      <c r="P1920" s="16">
        <f>L1920/K1920*100</f>
        <v>70.273341616412623</v>
      </c>
    </row>
    <row r="1921" spans="3:16" ht="30">
      <c r="C1921" s="129"/>
      <c r="D1921" s="127"/>
      <c r="E1921" s="142"/>
      <c r="F1921" s="138"/>
      <c r="G1921" s="138"/>
      <c r="H1921" s="73" t="s">
        <v>22</v>
      </c>
      <c r="I1921" s="16">
        <f t="shared" ref="I1921:I1925" si="555">I1928+I1935+I1942+I1949+I1956+I1977+I1984+I1991+I1998+I2005+I2019+I2026+I2033+I2040+I2047+I2054</f>
        <v>0</v>
      </c>
      <c r="J1921" s="16">
        <f t="shared" ref="J1921:M1921" si="556">J1928+J1942+J1949+J1956+J1970+J1977+J1984+J1998+J2005+J2019+J2026+J2033+J2047+J2054</f>
        <v>0</v>
      </c>
      <c r="K1921" s="16">
        <f t="shared" si="556"/>
        <v>0</v>
      </c>
      <c r="L1921" s="16">
        <f t="shared" si="556"/>
        <v>0</v>
      </c>
      <c r="M1921" s="16">
        <f t="shared" si="556"/>
        <v>0</v>
      </c>
      <c r="N1921" s="16">
        <v>0</v>
      </c>
      <c r="O1921" s="16">
        <v>0</v>
      </c>
      <c r="P1921" s="16">
        <v>0</v>
      </c>
    </row>
    <row r="1922" spans="3:16">
      <c r="C1922" s="129"/>
      <c r="D1922" s="127"/>
      <c r="E1922" s="142"/>
      <c r="F1922" s="138"/>
      <c r="G1922" s="138"/>
      <c r="H1922" s="73" t="s">
        <v>249</v>
      </c>
      <c r="I1922" s="16">
        <f t="shared" si="555"/>
        <v>0</v>
      </c>
      <c r="J1922" s="16">
        <f t="shared" ref="J1922:M1922" si="557">J1929+J1943+J1950+J1957+J1971+J1978+J1985+J1999+J2006+J2020+J2027+J2034+J2048+J2055</f>
        <v>0</v>
      </c>
      <c r="K1922" s="16">
        <f t="shared" si="557"/>
        <v>0</v>
      </c>
      <c r="L1922" s="16">
        <f t="shared" si="557"/>
        <v>0</v>
      </c>
      <c r="M1922" s="16">
        <f t="shared" si="557"/>
        <v>0</v>
      </c>
      <c r="N1922" s="16">
        <v>0</v>
      </c>
      <c r="O1922" s="16">
        <v>0</v>
      </c>
      <c r="P1922" s="16">
        <v>0</v>
      </c>
    </row>
    <row r="1923" spans="3:16" ht="30">
      <c r="C1923" s="129"/>
      <c r="D1923" s="127"/>
      <c r="E1923" s="142"/>
      <c r="F1923" s="138"/>
      <c r="G1923" s="138"/>
      <c r="H1923" s="73" t="s">
        <v>23</v>
      </c>
      <c r="I1923" s="16">
        <f t="shared" si="555"/>
        <v>0</v>
      </c>
      <c r="J1923" s="16">
        <f t="shared" ref="J1923:M1923" si="558">J1930+J1944+J1951+J1958+J1972+J1979+J1986+J2000+J2007+J2021+J2028+J2035+J2049+J2056</f>
        <v>0</v>
      </c>
      <c r="K1923" s="16">
        <f t="shared" si="558"/>
        <v>0</v>
      </c>
      <c r="L1923" s="16">
        <f t="shared" si="558"/>
        <v>0</v>
      </c>
      <c r="M1923" s="16">
        <f t="shared" si="558"/>
        <v>0</v>
      </c>
      <c r="N1923" s="16">
        <v>0</v>
      </c>
      <c r="O1923" s="16">
        <v>0</v>
      </c>
      <c r="P1923" s="16">
        <v>0</v>
      </c>
    </row>
    <row r="1924" spans="3:16">
      <c r="C1924" s="129"/>
      <c r="D1924" s="127"/>
      <c r="E1924" s="142"/>
      <c r="F1924" s="138"/>
      <c r="G1924" s="138"/>
      <c r="H1924" s="73" t="s">
        <v>250</v>
      </c>
      <c r="I1924" s="16">
        <f t="shared" si="555"/>
        <v>0</v>
      </c>
      <c r="J1924" s="16" t="s">
        <v>247</v>
      </c>
      <c r="K1924" s="16" t="s">
        <v>247</v>
      </c>
      <c r="L1924" s="16" t="s">
        <v>247</v>
      </c>
      <c r="M1924" s="16">
        <f t="shared" ref="M1924:M1925" si="559">M1931+M1938+M1945+M1952+M1959+M1980+M1987+M1994+M2001+M2008+M2022+M2029+M2036+M2043+M2050+M2057</f>
        <v>0</v>
      </c>
      <c r="N1924" s="16">
        <v>0</v>
      </c>
      <c r="O1924" s="16" t="s">
        <v>247</v>
      </c>
      <c r="P1924" s="16" t="s">
        <v>247</v>
      </c>
    </row>
    <row r="1925" spans="3:16">
      <c r="C1925" s="129"/>
      <c r="D1925" s="127"/>
      <c r="E1925" s="142"/>
      <c r="F1925" s="138"/>
      <c r="G1925" s="138"/>
      <c r="H1925" s="73" t="s">
        <v>252</v>
      </c>
      <c r="I1925" s="16">
        <f t="shared" si="555"/>
        <v>0</v>
      </c>
      <c r="J1925" s="16" t="s">
        <v>247</v>
      </c>
      <c r="K1925" s="16" t="s">
        <v>247</v>
      </c>
      <c r="L1925" s="16" t="s">
        <v>247</v>
      </c>
      <c r="M1925" s="16">
        <f t="shared" si="559"/>
        <v>0</v>
      </c>
      <c r="N1925" s="16">
        <v>0</v>
      </c>
      <c r="O1925" s="16" t="s">
        <v>247</v>
      </c>
      <c r="P1925" s="16" t="s">
        <v>247</v>
      </c>
    </row>
    <row r="1926" spans="3:16" ht="43.5" customHeight="1">
      <c r="C1926" s="129" t="s">
        <v>197</v>
      </c>
      <c r="D1926" s="127" t="s">
        <v>142</v>
      </c>
      <c r="E1926" s="146" t="s">
        <v>648</v>
      </c>
      <c r="F1926" s="138">
        <v>2015</v>
      </c>
      <c r="G1926" s="138">
        <v>2017</v>
      </c>
      <c r="H1926" s="73" t="s">
        <v>112</v>
      </c>
      <c r="I1926" s="31">
        <f>I1927+I1929</f>
        <v>1000</v>
      </c>
      <c r="J1926" s="31">
        <f>J1927+J1929</f>
        <v>1000</v>
      </c>
      <c r="K1926" s="31">
        <f>K1927+K1929</f>
        <v>950</v>
      </c>
      <c r="L1926" s="31">
        <f>L1927+L1929</f>
        <v>640</v>
      </c>
      <c r="M1926" s="31">
        <f t="shared" ref="M1926" si="560">M1927+M1929+M1931+M1932</f>
        <v>640</v>
      </c>
      <c r="N1926" s="16">
        <f>M1926/I1926*100</f>
        <v>64</v>
      </c>
      <c r="O1926" s="16">
        <f>L1926/J1926*100</f>
        <v>64</v>
      </c>
      <c r="P1926" s="16">
        <f>L1926/K1926*100</f>
        <v>67.368421052631575</v>
      </c>
    </row>
    <row r="1927" spans="3:16" ht="32.25" customHeight="1">
      <c r="C1927" s="129"/>
      <c r="D1927" s="127"/>
      <c r="E1927" s="146"/>
      <c r="F1927" s="138"/>
      <c r="G1927" s="138"/>
      <c r="H1927" s="73" t="s">
        <v>113</v>
      </c>
      <c r="I1927" s="16">
        <v>1000</v>
      </c>
      <c r="J1927" s="16">
        <v>1000</v>
      </c>
      <c r="K1927" s="16">
        <v>950</v>
      </c>
      <c r="L1927" s="16">
        <v>640</v>
      </c>
      <c r="M1927" s="16">
        <v>640</v>
      </c>
      <c r="N1927" s="16">
        <f>M1927/I1927*100</f>
        <v>64</v>
      </c>
      <c r="O1927" s="16">
        <f>L1927/J1927*100</f>
        <v>64</v>
      </c>
      <c r="P1927" s="16">
        <f>L1927/K1927*100</f>
        <v>67.368421052631575</v>
      </c>
    </row>
    <row r="1928" spans="3:16" ht="33.75" customHeight="1">
      <c r="C1928" s="129"/>
      <c r="D1928" s="127"/>
      <c r="E1928" s="146"/>
      <c r="F1928" s="138"/>
      <c r="G1928" s="138"/>
      <c r="H1928" s="73" t="s">
        <v>22</v>
      </c>
      <c r="I1928" s="16">
        <v>0</v>
      </c>
      <c r="J1928" s="16">
        <v>0</v>
      </c>
      <c r="K1928" s="16">
        <v>0</v>
      </c>
      <c r="L1928" s="16">
        <v>0</v>
      </c>
      <c r="M1928" s="16">
        <v>0</v>
      </c>
      <c r="N1928" s="16">
        <v>0</v>
      </c>
      <c r="O1928" s="16">
        <v>0</v>
      </c>
      <c r="P1928" s="16">
        <v>0</v>
      </c>
    </row>
    <row r="1929" spans="3:16" ht="22.5" customHeight="1">
      <c r="C1929" s="129"/>
      <c r="D1929" s="127"/>
      <c r="E1929" s="146"/>
      <c r="F1929" s="138"/>
      <c r="G1929" s="138"/>
      <c r="H1929" s="73" t="s">
        <v>249</v>
      </c>
      <c r="I1929" s="16">
        <v>0</v>
      </c>
      <c r="J1929" s="16">
        <v>0</v>
      </c>
      <c r="K1929" s="16">
        <v>0</v>
      </c>
      <c r="L1929" s="16">
        <v>0</v>
      </c>
      <c r="M1929" s="16">
        <v>0</v>
      </c>
      <c r="N1929" s="16">
        <v>0</v>
      </c>
      <c r="O1929" s="16">
        <v>0</v>
      </c>
      <c r="P1929" s="16">
        <v>0</v>
      </c>
    </row>
    <row r="1930" spans="3:16" ht="42.75" customHeight="1">
      <c r="C1930" s="129"/>
      <c r="D1930" s="127"/>
      <c r="E1930" s="146"/>
      <c r="F1930" s="138"/>
      <c r="G1930" s="138"/>
      <c r="H1930" s="73" t="s">
        <v>23</v>
      </c>
      <c r="I1930" s="16">
        <v>0</v>
      </c>
      <c r="J1930" s="16">
        <v>0</v>
      </c>
      <c r="K1930" s="16">
        <v>0</v>
      </c>
      <c r="L1930" s="16">
        <v>0</v>
      </c>
      <c r="M1930" s="16">
        <v>0</v>
      </c>
      <c r="N1930" s="16">
        <v>0</v>
      </c>
      <c r="O1930" s="16">
        <v>0</v>
      </c>
      <c r="P1930" s="16">
        <v>0</v>
      </c>
    </row>
    <row r="1931" spans="3:16" ht="24" customHeight="1">
      <c r="C1931" s="129"/>
      <c r="D1931" s="127"/>
      <c r="E1931" s="146"/>
      <c r="F1931" s="138"/>
      <c r="G1931" s="138"/>
      <c r="H1931" s="73" t="s">
        <v>250</v>
      </c>
      <c r="I1931" s="16">
        <v>0</v>
      </c>
      <c r="J1931" s="16" t="s">
        <v>247</v>
      </c>
      <c r="K1931" s="16" t="s">
        <v>247</v>
      </c>
      <c r="L1931" s="16" t="s">
        <v>247</v>
      </c>
      <c r="M1931" s="16">
        <v>0</v>
      </c>
      <c r="N1931" s="16">
        <v>0</v>
      </c>
      <c r="O1931" s="16" t="s">
        <v>247</v>
      </c>
      <c r="P1931" s="16" t="s">
        <v>247</v>
      </c>
    </row>
    <row r="1932" spans="3:16" ht="24.75" customHeight="1">
      <c r="C1932" s="129"/>
      <c r="D1932" s="127"/>
      <c r="E1932" s="146"/>
      <c r="F1932" s="138"/>
      <c r="G1932" s="138"/>
      <c r="H1932" s="73" t="s">
        <v>252</v>
      </c>
      <c r="I1932" s="16">
        <v>0</v>
      </c>
      <c r="J1932" s="16" t="s">
        <v>247</v>
      </c>
      <c r="K1932" s="16" t="s">
        <v>247</v>
      </c>
      <c r="L1932" s="16" t="s">
        <v>247</v>
      </c>
      <c r="M1932" s="16">
        <v>0</v>
      </c>
      <c r="N1932" s="16">
        <v>0</v>
      </c>
      <c r="O1932" s="16" t="s">
        <v>247</v>
      </c>
      <c r="P1932" s="16" t="s">
        <v>247</v>
      </c>
    </row>
    <row r="1933" spans="3:16" ht="15" customHeight="1">
      <c r="C1933" s="129" t="s">
        <v>198</v>
      </c>
      <c r="D1933" s="127" t="s">
        <v>649</v>
      </c>
      <c r="E1933" s="128" t="s">
        <v>650</v>
      </c>
      <c r="F1933" s="138" t="s">
        <v>41</v>
      </c>
      <c r="G1933" s="138" t="s">
        <v>85</v>
      </c>
      <c r="H1933" s="73" t="s">
        <v>112</v>
      </c>
      <c r="I1933" s="31">
        <f>I1934+I1936+I1938+I1939</f>
        <v>200</v>
      </c>
      <c r="J1933" s="31">
        <f>J1934+J1936</f>
        <v>200</v>
      </c>
      <c r="K1933" s="31">
        <f>K1934+K1936</f>
        <v>130.6</v>
      </c>
      <c r="L1933" s="31">
        <f>L1934+L1936</f>
        <v>130.6</v>
      </c>
      <c r="M1933" s="31">
        <f t="shared" ref="M1933" si="561">M1934+M1936+M1938+M1939</f>
        <v>130.6</v>
      </c>
      <c r="N1933" s="16">
        <f>M1933/I1933*100</f>
        <v>65.3</v>
      </c>
      <c r="O1933" s="16">
        <f>L1933/J1933*100</f>
        <v>65.3</v>
      </c>
      <c r="P1933" s="16">
        <f>L1933/K1933*100</f>
        <v>100</v>
      </c>
    </row>
    <row r="1934" spans="3:16">
      <c r="C1934" s="129"/>
      <c r="D1934" s="127"/>
      <c r="E1934" s="128"/>
      <c r="F1934" s="138"/>
      <c r="G1934" s="138"/>
      <c r="H1934" s="73" t="s">
        <v>113</v>
      </c>
      <c r="I1934" s="16">
        <v>200</v>
      </c>
      <c r="J1934" s="16">
        <v>200</v>
      </c>
      <c r="K1934" s="16">
        <v>130.6</v>
      </c>
      <c r="L1934" s="16">
        <v>130.6</v>
      </c>
      <c r="M1934" s="16">
        <v>130.6</v>
      </c>
      <c r="N1934" s="16">
        <f>M1934/I1934*100</f>
        <v>65.3</v>
      </c>
      <c r="O1934" s="16">
        <f>L1934/J1934*100</f>
        <v>65.3</v>
      </c>
      <c r="P1934" s="16">
        <f>L1934/K1934*100</f>
        <v>100</v>
      </c>
    </row>
    <row r="1935" spans="3:16" ht="30">
      <c r="C1935" s="129"/>
      <c r="D1935" s="127"/>
      <c r="E1935" s="128"/>
      <c r="F1935" s="138"/>
      <c r="G1935" s="138"/>
      <c r="H1935" s="73" t="s">
        <v>22</v>
      </c>
      <c r="I1935" s="16">
        <v>0</v>
      </c>
      <c r="J1935" s="16">
        <v>0</v>
      </c>
      <c r="K1935" s="16">
        <v>0</v>
      </c>
      <c r="L1935" s="16">
        <v>0</v>
      </c>
      <c r="M1935" s="16">
        <v>0</v>
      </c>
      <c r="N1935" s="16">
        <v>0</v>
      </c>
      <c r="O1935" s="16">
        <v>0</v>
      </c>
      <c r="P1935" s="16">
        <v>0</v>
      </c>
    </row>
    <row r="1936" spans="3:16" ht="27" customHeight="1">
      <c r="C1936" s="129"/>
      <c r="D1936" s="127"/>
      <c r="E1936" s="128"/>
      <c r="F1936" s="138"/>
      <c r="G1936" s="138"/>
      <c r="H1936" s="73" t="s">
        <v>249</v>
      </c>
      <c r="I1936" s="16">
        <v>0</v>
      </c>
      <c r="J1936" s="16">
        <v>0</v>
      </c>
      <c r="K1936" s="16">
        <v>0</v>
      </c>
      <c r="L1936" s="16">
        <v>0</v>
      </c>
      <c r="M1936" s="16">
        <v>0</v>
      </c>
      <c r="N1936" s="16">
        <v>0</v>
      </c>
      <c r="O1936" s="16">
        <v>0</v>
      </c>
      <c r="P1936" s="16">
        <v>0</v>
      </c>
    </row>
    <row r="1937" spans="3:16" ht="30">
      <c r="C1937" s="129"/>
      <c r="D1937" s="127"/>
      <c r="E1937" s="128"/>
      <c r="F1937" s="138"/>
      <c r="G1937" s="138"/>
      <c r="H1937" s="73" t="s">
        <v>23</v>
      </c>
      <c r="I1937" s="16">
        <v>0</v>
      </c>
      <c r="J1937" s="16">
        <v>0</v>
      </c>
      <c r="K1937" s="16">
        <v>0</v>
      </c>
      <c r="L1937" s="16">
        <v>0</v>
      </c>
      <c r="M1937" s="16">
        <v>0</v>
      </c>
      <c r="N1937" s="16">
        <v>0</v>
      </c>
      <c r="O1937" s="16">
        <v>0</v>
      </c>
      <c r="P1937" s="16">
        <v>0</v>
      </c>
    </row>
    <row r="1938" spans="3:16">
      <c r="C1938" s="129"/>
      <c r="D1938" s="127"/>
      <c r="E1938" s="128"/>
      <c r="F1938" s="138"/>
      <c r="G1938" s="138"/>
      <c r="H1938" s="73" t="s">
        <v>250</v>
      </c>
      <c r="I1938" s="16">
        <v>0</v>
      </c>
      <c r="J1938" s="16" t="s">
        <v>247</v>
      </c>
      <c r="K1938" s="16" t="s">
        <v>247</v>
      </c>
      <c r="L1938" s="16" t="s">
        <v>247</v>
      </c>
      <c r="M1938" s="16">
        <v>0</v>
      </c>
      <c r="N1938" s="16">
        <v>0</v>
      </c>
      <c r="O1938" s="16" t="s">
        <v>247</v>
      </c>
      <c r="P1938" s="16" t="s">
        <v>247</v>
      </c>
    </row>
    <row r="1939" spans="3:16">
      <c r="C1939" s="129"/>
      <c r="D1939" s="127"/>
      <c r="E1939" s="128"/>
      <c r="F1939" s="138"/>
      <c r="G1939" s="138"/>
      <c r="H1939" s="73" t="s">
        <v>252</v>
      </c>
      <c r="I1939" s="16">
        <v>0</v>
      </c>
      <c r="J1939" s="16" t="s">
        <v>247</v>
      </c>
      <c r="K1939" s="16" t="s">
        <v>247</v>
      </c>
      <c r="L1939" s="16" t="s">
        <v>247</v>
      </c>
      <c r="M1939" s="16">
        <v>0</v>
      </c>
      <c r="N1939" s="16">
        <v>0</v>
      </c>
      <c r="O1939" s="16" t="s">
        <v>247</v>
      </c>
      <c r="P1939" s="16" t="s">
        <v>247</v>
      </c>
    </row>
    <row r="1940" spans="3:16" ht="15" customHeight="1">
      <c r="C1940" s="129" t="s">
        <v>198</v>
      </c>
      <c r="D1940" s="127" t="s">
        <v>651</v>
      </c>
      <c r="E1940" s="128" t="s">
        <v>653</v>
      </c>
      <c r="F1940" s="138" t="s">
        <v>41</v>
      </c>
      <c r="G1940" s="138" t="s">
        <v>85</v>
      </c>
      <c r="H1940" s="73" t="s">
        <v>112</v>
      </c>
      <c r="I1940" s="31">
        <f>I1941+I1943+I1945+I1946</f>
        <v>900</v>
      </c>
      <c r="J1940" s="31">
        <f>J1941+J1943</f>
        <v>900</v>
      </c>
      <c r="K1940" s="31">
        <f>K1941+K1943</f>
        <v>470.2</v>
      </c>
      <c r="L1940" s="31">
        <f>L1941+L1943</f>
        <v>470.2</v>
      </c>
      <c r="M1940" s="31">
        <f t="shared" ref="M1940" si="562">M1941+M1943+M1945+M1946</f>
        <v>470.2</v>
      </c>
      <c r="N1940" s="16">
        <f>M1940/I1940*100</f>
        <v>52.24444444444444</v>
      </c>
      <c r="O1940" s="16">
        <f>L1940/J1940*100</f>
        <v>52.24444444444444</v>
      </c>
      <c r="P1940" s="16">
        <f>L1940/K1940*100</f>
        <v>100</v>
      </c>
    </row>
    <row r="1941" spans="3:16">
      <c r="C1941" s="129"/>
      <c r="D1941" s="127"/>
      <c r="E1941" s="128"/>
      <c r="F1941" s="138"/>
      <c r="G1941" s="138"/>
      <c r="H1941" s="73" t="s">
        <v>113</v>
      </c>
      <c r="I1941" s="16">
        <v>900</v>
      </c>
      <c r="J1941" s="16">
        <v>900</v>
      </c>
      <c r="K1941" s="16">
        <v>470.2</v>
      </c>
      <c r="L1941" s="16">
        <v>470.2</v>
      </c>
      <c r="M1941" s="16">
        <v>470.2</v>
      </c>
      <c r="N1941" s="16">
        <f>M1941/I1941*100</f>
        <v>52.24444444444444</v>
      </c>
      <c r="O1941" s="16">
        <f>L1941/J1941*100</f>
        <v>52.24444444444444</v>
      </c>
      <c r="P1941" s="16">
        <f>L1941/K1941*100</f>
        <v>100</v>
      </c>
    </row>
    <row r="1942" spans="3:16" ht="30">
      <c r="C1942" s="129"/>
      <c r="D1942" s="127"/>
      <c r="E1942" s="128"/>
      <c r="F1942" s="138"/>
      <c r="G1942" s="138"/>
      <c r="H1942" s="73" t="s">
        <v>22</v>
      </c>
      <c r="I1942" s="16">
        <v>0</v>
      </c>
      <c r="J1942" s="16">
        <v>0</v>
      </c>
      <c r="K1942" s="16">
        <v>0</v>
      </c>
      <c r="L1942" s="16">
        <v>0</v>
      </c>
      <c r="M1942" s="16">
        <v>0</v>
      </c>
      <c r="N1942" s="16">
        <v>0</v>
      </c>
      <c r="O1942" s="16">
        <v>0</v>
      </c>
      <c r="P1942" s="16">
        <v>0</v>
      </c>
    </row>
    <row r="1943" spans="3:16" ht="27" customHeight="1">
      <c r="C1943" s="129"/>
      <c r="D1943" s="127"/>
      <c r="E1943" s="128"/>
      <c r="F1943" s="138"/>
      <c r="G1943" s="138"/>
      <c r="H1943" s="73" t="s">
        <v>249</v>
      </c>
      <c r="I1943" s="16">
        <v>0</v>
      </c>
      <c r="J1943" s="16">
        <v>0</v>
      </c>
      <c r="K1943" s="16">
        <v>0</v>
      </c>
      <c r="L1943" s="16">
        <v>0</v>
      </c>
      <c r="M1943" s="16">
        <v>0</v>
      </c>
      <c r="N1943" s="16">
        <v>0</v>
      </c>
      <c r="O1943" s="16">
        <v>0</v>
      </c>
      <c r="P1943" s="16">
        <v>0</v>
      </c>
    </row>
    <row r="1944" spans="3:16" ht="30">
      <c r="C1944" s="129"/>
      <c r="D1944" s="127"/>
      <c r="E1944" s="128"/>
      <c r="F1944" s="138"/>
      <c r="G1944" s="138"/>
      <c r="H1944" s="73" t="s">
        <v>23</v>
      </c>
      <c r="I1944" s="16">
        <v>0</v>
      </c>
      <c r="J1944" s="16">
        <v>0</v>
      </c>
      <c r="K1944" s="16">
        <v>0</v>
      </c>
      <c r="L1944" s="16">
        <v>0</v>
      </c>
      <c r="M1944" s="16">
        <v>0</v>
      </c>
      <c r="N1944" s="16">
        <v>0</v>
      </c>
      <c r="O1944" s="16">
        <v>0</v>
      </c>
      <c r="P1944" s="16">
        <v>0</v>
      </c>
    </row>
    <row r="1945" spans="3:16">
      <c r="C1945" s="129"/>
      <c r="D1945" s="127"/>
      <c r="E1945" s="128"/>
      <c r="F1945" s="138"/>
      <c r="G1945" s="138"/>
      <c r="H1945" s="73" t="s">
        <v>250</v>
      </c>
      <c r="I1945" s="16">
        <v>0</v>
      </c>
      <c r="J1945" s="16" t="s">
        <v>247</v>
      </c>
      <c r="K1945" s="16" t="s">
        <v>247</v>
      </c>
      <c r="L1945" s="16" t="s">
        <v>247</v>
      </c>
      <c r="M1945" s="16">
        <v>0</v>
      </c>
      <c r="N1945" s="16">
        <v>0</v>
      </c>
      <c r="O1945" s="16" t="s">
        <v>247</v>
      </c>
      <c r="P1945" s="16" t="s">
        <v>247</v>
      </c>
    </row>
    <row r="1946" spans="3:16">
      <c r="C1946" s="129"/>
      <c r="D1946" s="127"/>
      <c r="E1946" s="128"/>
      <c r="F1946" s="138"/>
      <c r="G1946" s="138"/>
      <c r="H1946" s="73" t="s">
        <v>252</v>
      </c>
      <c r="I1946" s="16">
        <v>0</v>
      </c>
      <c r="J1946" s="16" t="s">
        <v>247</v>
      </c>
      <c r="K1946" s="16" t="s">
        <v>247</v>
      </c>
      <c r="L1946" s="16" t="s">
        <v>247</v>
      </c>
      <c r="M1946" s="16">
        <v>0</v>
      </c>
      <c r="N1946" s="16">
        <v>0</v>
      </c>
      <c r="O1946" s="16" t="s">
        <v>247</v>
      </c>
      <c r="P1946" s="16" t="s">
        <v>247</v>
      </c>
    </row>
    <row r="1947" spans="3:16">
      <c r="C1947" s="129" t="s">
        <v>199</v>
      </c>
      <c r="D1947" s="127" t="s">
        <v>652</v>
      </c>
      <c r="E1947" s="128" t="s">
        <v>654</v>
      </c>
      <c r="F1947" s="138" t="s">
        <v>83</v>
      </c>
      <c r="G1947" s="138" t="s">
        <v>84</v>
      </c>
      <c r="H1947" s="73" t="s">
        <v>112</v>
      </c>
      <c r="I1947" s="31">
        <f>I1948+I1950+I1952+I1953</f>
        <v>800</v>
      </c>
      <c r="J1947" s="31">
        <f>J1948+J1950</f>
        <v>800</v>
      </c>
      <c r="K1947" s="31">
        <f>K1948+K1950</f>
        <v>678.2</v>
      </c>
      <c r="L1947" s="31">
        <f>L1948+L1950</f>
        <v>678.2</v>
      </c>
      <c r="M1947" s="31">
        <f t="shared" ref="M1947" si="563">M1948+M1950+M1952+M1953</f>
        <v>678.2</v>
      </c>
      <c r="N1947" s="16">
        <f>M1947/I1947*100</f>
        <v>84.775000000000006</v>
      </c>
      <c r="O1947" s="16">
        <f>L1947/J1947*100</f>
        <v>84.775000000000006</v>
      </c>
      <c r="P1947" s="16">
        <f>L1947/K1947*100</f>
        <v>100</v>
      </c>
    </row>
    <row r="1948" spans="3:16">
      <c r="C1948" s="129"/>
      <c r="D1948" s="127"/>
      <c r="E1948" s="128"/>
      <c r="F1948" s="138"/>
      <c r="G1948" s="138"/>
      <c r="H1948" s="73" t="s">
        <v>113</v>
      </c>
      <c r="I1948" s="16">
        <v>800</v>
      </c>
      <c r="J1948" s="16">
        <v>800</v>
      </c>
      <c r="K1948" s="16">
        <v>678.2</v>
      </c>
      <c r="L1948" s="16">
        <v>678.2</v>
      </c>
      <c r="M1948" s="16">
        <v>678.2</v>
      </c>
      <c r="N1948" s="16">
        <f>M1948/I1948*100</f>
        <v>84.775000000000006</v>
      </c>
      <c r="O1948" s="16">
        <f>L1948/J1948*100</f>
        <v>84.775000000000006</v>
      </c>
      <c r="P1948" s="16">
        <f>L1948/K1948*100</f>
        <v>100</v>
      </c>
    </row>
    <row r="1949" spans="3:16" ht="30">
      <c r="C1949" s="129"/>
      <c r="D1949" s="127"/>
      <c r="E1949" s="128"/>
      <c r="F1949" s="138"/>
      <c r="G1949" s="138"/>
      <c r="H1949" s="73" t="s">
        <v>22</v>
      </c>
      <c r="I1949" s="16">
        <v>0</v>
      </c>
      <c r="J1949" s="16">
        <v>0</v>
      </c>
      <c r="K1949" s="16">
        <v>0</v>
      </c>
      <c r="L1949" s="16">
        <v>0</v>
      </c>
      <c r="M1949" s="16">
        <v>0</v>
      </c>
      <c r="N1949" s="16">
        <v>0</v>
      </c>
      <c r="O1949" s="16">
        <v>0</v>
      </c>
      <c r="P1949" s="16">
        <v>0</v>
      </c>
    </row>
    <row r="1950" spans="3:16">
      <c r="C1950" s="129"/>
      <c r="D1950" s="127"/>
      <c r="E1950" s="128"/>
      <c r="F1950" s="138"/>
      <c r="G1950" s="138"/>
      <c r="H1950" s="73" t="s">
        <v>249</v>
      </c>
      <c r="I1950" s="16">
        <v>0</v>
      </c>
      <c r="J1950" s="16">
        <v>0</v>
      </c>
      <c r="K1950" s="16">
        <v>0</v>
      </c>
      <c r="L1950" s="16">
        <v>0</v>
      </c>
      <c r="M1950" s="16">
        <v>0</v>
      </c>
      <c r="N1950" s="16">
        <v>0</v>
      </c>
      <c r="O1950" s="16">
        <v>0</v>
      </c>
      <c r="P1950" s="16">
        <v>0</v>
      </c>
    </row>
    <row r="1951" spans="3:16" ht="30">
      <c r="C1951" s="129"/>
      <c r="D1951" s="127"/>
      <c r="E1951" s="128"/>
      <c r="F1951" s="138"/>
      <c r="G1951" s="138"/>
      <c r="H1951" s="73" t="s">
        <v>23</v>
      </c>
      <c r="I1951" s="16">
        <v>0</v>
      </c>
      <c r="J1951" s="16">
        <v>0</v>
      </c>
      <c r="K1951" s="16">
        <v>0</v>
      </c>
      <c r="L1951" s="16">
        <v>0</v>
      </c>
      <c r="M1951" s="16">
        <v>0</v>
      </c>
      <c r="N1951" s="16">
        <v>0</v>
      </c>
      <c r="O1951" s="16">
        <v>0</v>
      </c>
      <c r="P1951" s="16">
        <v>0</v>
      </c>
    </row>
    <row r="1952" spans="3:16">
      <c r="C1952" s="129"/>
      <c r="D1952" s="127"/>
      <c r="E1952" s="128"/>
      <c r="F1952" s="138"/>
      <c r="G1952" s="138"/>
      <c r="H1952" s="73" t="s">
        <v>250</v>
      </c>
      <c r="I1952" s="16">
        <v>0</v>
      </c>
      <c r="J1952" s="16" t="s">
        <v>247</v>
      </c>
      <c r="K1952" s="16" t="s">
        <v>247</v>
      </c>
      <c r="L1952" s="16" t="s">
        <v>247</v>
      </c>
      <c r="M1952" s="16">
        <v>0</v>
      </c>
      <c r="N1952" s="16">
        <v>0</v>
      </c>
      <c r="O1952" s="16" t="s">
        <v>247</v>
      </c>
      <c r="P1952" s="16" t="s">
        <v>247</v>
      </c>
    </row>
    <row r="1953" spans="3:16">
      <c r="C1953" s="129"/>
      <c r="D1953" s="127"/>
      <c r="E1953" s="128"/>
      <c r="F1953" s="138"/>
      <c r="G1953" s="138"/>
      <c r="H1953" s="73" t="s">
        <v>252</v>
      </c>
      <c r="I1953" s="16">
        <v>0</v>
      </c>
      <c r="J1953" s="16" t="s">
        <v>247</v>
      </c>
      <c r="K1953" s="16" t="s">
        <v>247</v>
      </c>
      <c r="L1953" s="16" t="s">
        <v>247</v>
      </c>
      <c r="M1953" s="16">
        <v>0</v>
      </c>
      <c r="N1953" s="16">
        <v>0</v>
      </c>
      <c r="O1953" s="16" t="s">
        <v>247</v>
      </c>
      <c r="P1953" s="16" t="s">
        <v>247</v>
      </c>
    </row>
    <row r="1954" spans="3:16">
      <c r="C1954" s="129" t="s">
        <v>200</v>
      </c>
      <c r="D1954" s="127" t="s">
        <v>655</v>
      </c>
      <c r="E1954" s="128" t="s">
        <v>656</v>
      </c>
      <c r="F1954" s="138" t="s">
        <v>83</v>
      </c>
      <c r="G1954" s="138" t="s">
        <v>84</v>
      </c>
      <c r="H1954" s="73" t="s">
        <v>112</v>
      </c>
      <c r="I1954" s="31">
        <f>I1955+I1957+I1959+I1960</f>
        <v>450</v>
      </c>
      <c r="J1954" s="31">
        <f>J1955+J1957</f>
        <v>450</v>
      </c>
      <c r="K1954" s="31">
        <f>K1955+K1957</f>
        <v>450</v>
      </c>
      <c r="L1954" s="31">
        <f>L1955+L1957</f>
        <v>417.3</v>
      </c>
      <c r="M1954" s="31">
        <f t="shared" ref="M1954" si="564">M1955+M1957+M1959+M1960</f>
        <v>417.3</v>
      </c>
      <c r="N1954" s="16">
        <f>M1954/I1954*100</f>
        <v>92.733333333333334</v>
      </c>
      <c r="O1954" s="16">
        <f>L1954/J1954*100</f>
        <v>92.733333333333334</v>
      </c>
      <c r="P1954" s="16">
        <f>L1954/K1954*100</f>
        <v>92.733333333333334</v>
      </c>
    </row>
    <row r="1955" spans="3:16">
      <c r="C1955" s="129"/>
      <c r="D1955" s="127"/>
      <c r="E1955" s="128"/>
      <c r="F1955" s="138"/>
      <c r="G1955" s="138"/>
      <c r="H1955" s="73" t="s">
        <v>113</v>
      </c>
      <c r="I1955" s="16">
        <v>450</v>
      </c>
      <c r="J1955" s="16">
        <v>450</v>
      </c>
      <c r="K1955" s="16">
        <v>450</v>
      </c>
      <c r="L1955" s="16">
        <v>417.3</v>
      </c>
      <c r="M1955" s="16">
        <v>417.3</v>
      </c>
      <c r="N1955" s="16">
        <f>M1955/I1955*100</f>
        <v>92.733333333333334</v>
      </c>
      <c r="O1955" s="16">
        <f>L1955/J1955*100</f>
        <v>92.733333333333334</v>
      </c>
      <c r="P1955" s="16">
        <f>L1955/K1955*100</f>
        <v>92.733333333333334</v>
      </c>
    </row>
    <row r="1956" spans="3:16" ht="30">
      <c r="C1956" s="129"/>
      <c r="D1956" s="127"/>
      <c r="E1956" s="128"/>
      <c r="F1956" s="138"/>
      <c r="G1956" s="138"/>
      <c r="H1956" s="73" t="s">
        <v>22</v>
      </c>
      <c r="I1956" s="16">
        <v>0</v>
      </c>
      <c r="J1956" s="16">
        <v>0</v>
      </c>
      <c r="K1956" s="16">
        <v>0</v>
      </c>
      <c r="L1956" s="16">
        <v>0</v>
      </c>
      <c r="M1956" s="16">
        <v>0</v>
      </c>
      <c r="N1956" s="16">
        <v>0</v>
      </c>
      <c r="O1956" s="16">
        <v>0</v>
      </c>
      <c r="P1956" s="16">
        <v>0</v>
      </c>
    </row>
    <row r="1957" spans="3:16" ht="28.5" customHeight="1">
      <c r="C1957" s="129"/>
      <c r="D1957" s="127"/>
      <c r="E1957" s="128"/>
      <c r="F1957" s="138"/>
      <c r="G1957" s="138"/>
      <c r="H1957" s="73" t="s">
        <v>249</v>
      </c>
      <c r="I1957" s="16">
        <v>0</v>
      </c>
      <c r="J1957" s="16">
        <v>0</v>
      </c>
      <c r="K1957" s="16">
        <v>0</v>
      </c>
      <c r="L1957" s="16">
        <v>0</v>
      </c>
      <c r="M1957" s="16">
        <v>0</v>
      </c>
      <c r="N1957" s="16">
        <v>0</v>
      </c>
      <c r="O1957" s="16">
        <v>0</v>
      </c>
      <c r="P1957" s="16">
        <v>0</v>
      </c>
    </row>
    <row r="1958" spans="3:16" ht="30">
      <c r="C1958" s="129"/>
      <c r="D1958" s="127"/>
      <c r="E1958" s="128"/>
      <c r="F1958" s="138"/>
      <c r="G1958" s="138"/>
      <c r="H1958" s="73" t="s">
        <v>23</v>
      </c>
      <c r="I1958" s="16">
        <v>0</v>
      </c>
      <c r="J1958" s="16">
        <v>0</v>
      </c>
      <c r="K1958" s="16">
        <v>0</v>
      </c>
      <c r="L1958" s="16">
        <v>0</v>
      </c>
      <c r="M1958" s="16">
        <v>0</v>
      </c>
      <c r="N1958" s="16">
        <v>0</v>
      </c>
      <c r="O1958" s="16">
        <v>0</v>
      </c>
      <c r="P1958" s="16">
        <v>0</v>
      </c>
    </row>
    <row r="1959" spans="3:16" ht="39" customHeight="1">
      <c r="C1959" s="129"/>
      <c r="D1959" s="127"/>
      <c r="E1959" s="128"/>
      <c r="F1959" s="138"/>
      <c r="G1959" s="138"/>
      <c r="H1959" s="73" t="s">
        <v>250</v>
      </c>
      <c r="I1959" s="16">
        <v>0</v>
      </c>
      <c r="J1959" s="16" t="s">
        <v>247</v>
      </c>
      <c r="K1959" s="16" t="s">
        <v>247</v>
      </c>
      <c r="L1959" s="16" t="s">
        <v>247</v>
      </c>
      <c r="M1959" s="16">
        <v>0</v>
      </c>
      <c r="N1959" s="16">
        <v>0</v>
      </c>
      <c r="O1959" s="16" t="s">
        <v>247</v>
      </c>
      <c r="P1959" s="16" t="s">
        <v>247</v>
      </c>
    </row>
    <row r="1960" spans="3:16" ht="28.5" customHeight="1">
      <c r="C1960" s="129"/>
      <c r="D1960" s="127"/>
      <c r="E1960" s="128"/>
      <c r="F1960" s="138"/>
      <c r="G1960" s="138"/>
      <c r="H1960" s="73" t="s">
        <v>252</v>
      </c>
      <c r="I1960" s="16">
        <v>0</v>
      </c>
      <c r="J1960" s="16" t="s">
        <v>247</v>
      </c>
      <c r="K1960" s="16" t="s">
        <v>247</v>
      </c>
      <c r="L1960" s="16" t="s">
        <v>247</v>
      </c>
      <c r="M1960" s="16">
        <v>0</v>
      </c>
      <c r="N1960" s="16">
        <v>0</v>
      </c>
      <c r="O1960" s="16" t="s">
        <v>247</v>
      </c>
      <c r="P1960" s="16" t="s">
        <v>247</v>
      </c>
    </row>
    <row r="1961" spans="3:16" hidden="1">
      <c r="C1961" s="129" t="s">
        <v>76</v>
      </c>
      <c r="D1961" s="127" t="s">
        <v>143</v>
      </c>
      <c r="E1961" s="128" t="s">
        <v>267</v>
      </c>
      <c r="F1961" s="138" t="s">
        <v>81</v>
      </c>
      <c r="G1961" s="138" t="s">
        <v>82</v>
      </c>
      <c r="H1961" s="73" t="s">
        <v>112</v>
      </c>
      <c r="I1961" s="31">
        <f>I1962+I1964+I1966+I1967</f>
        <v>0</v>
      </c>
      <c r="J1961" s="31">
        <f>J1962+J1964</f>
        <v>100</v>
      </c>
      <c r="K1961" s="31">
        <f>K1962+K1964</f>
        <v>0</v>
      </c>
      <c r="L1961" s="31">
        <f>L1962+L1964</f>
        <v>0</v>
      </c>
      <c r="M1961" s="31">
        <f t="shared" ref="M1961" si="565">M1962+M1964+M1966+M1967</f>
        <v>0</v>
      </c>
      <c r="N1961" s="16" t="e">
        <f>M1961/I1961*100</f>
        <v>#DIV/0!</v>
      </c>
      <c r="O1961" s="16">
        <f>L1961/J1961*100</f>
        <v>0</v>
      </c>
      <c r="P1961" s="16" t="e">
        <f>L1961/K1961*100</f>
        <v>#DIV/0!</v>
      </c>
    </row>
    <row r="1962" spans="3:16" hidden="1">
      <c r="C1962" s="129"/>
      <c r="D1962" s="127"/>
      <c r="E1962" s="128"/>
      <c r="F1962" s="138"/>
      <c r="G1962" s="138"/>
      <c r="H1962" s="73" t="s">
        <v>113</v>
      </c>
      <c r="I1962" s="16">
        <v>0</v>
      </c>
      <c r="J1962" s="16">
        <v>100</v>
      </c>
      <c r="K1962" s="16">
        <v>0</v>
      </c>
      <c r="L1962" s="16">
        <v>0</v>
      </c>
      <c r="M1962" s="16">
        <v>0</v>
      </c>
      <c r="N1962" s="16">
        <v>0</v>
      </c>
      <c r="O1962" s="16">
        <v>0</v>
      </c>
      <c r="P1962" s="16">
        <v>0</v>
      </c>
    </row>
    <row r="1963" spans="3:16" ht="30" hidden="1">
      <c r="C1963" s="129"/>
      <c r="D1963" s="127"/>
      <c r="E1963" s="128"/>
      <c r="F1963" s="138"/>
      <c r="G1963" s="138"/>
      <c r="H1963" s="73" t="s">
        <v>22</v>
      </c>
      <c r="I1963" s="16">
        <v>0</v>
      </c>
      <c r="J1963" s="16">
        <v>0</v>
      </c>
      <c r="K1963" s="16">
        <v>0</v>
      </c>
      <c r="L1963" s="16">
        <v>0</v>
      </c>
      <c r="M1963" s="16">
        <v>0</v>
      </c>
      <c r="N1963" s="16">
        <v>0</v>
      </c>
      <c r="O1963" s="16">
        <v>0</v>
      </c>
      <c r="P1963" s="16">
        <v>0</v>
      </c>
    </row>
    <row r="1964" spans="3:16" hidden="1">
      <c r="C1964" s="129"/>
      <c r="D1964" s="127"/>
      <c r="E1964" s="128"/>
      <c r="F1964" s="138"/>
      <c r="G1964" s="138"/>
      <c r="H1964" s="73" t="s">
        <v>249</v>
      </c>
      <c r="I1964" s="16">
        <v>0</v>
      </c>
      <c r="J1964" s="16">
        <v>0</v>
      </c>
      <c r="K1964" s="16">
        <v>0</v>
      </c>
      <c r="L1964" s="16">
        <v>0</v>
      </c>
      <c r="M1964" s="16">
        <v>0</v>
      </c>
      <c r="N1964" s="16">
        <v>0</v>
      </c>
      <c r="O1964" s="16">
        <v>0</v>
      </c>
      <c r="P1964" s="16">
        <v>0</v>
      </c>
    </row>
    <row r="1965" spans="3:16" ht="30" hidden="1">
      <c r="C1965" s="129"/>
      <c r="D1965" s="127"/>
      <c r="E1965" s="128"/>
      <c r="F1965" s="138"/>
      <c r="G1965" s="138"/>
      <c r="H1965" s="73" t="s">
        <v>23</v>
      </c>
      <c r="I1965" s="16">
        <v>0</v>
      </c>
      <c r="J1965" s="16">
        <v>0</v>
      </c>
      <c r="K1965" s="16">
        <v>0</v>
      </c>
      <c r="L1965" s="16">
        <v>0</v>
      </c>
      <c r="M1965" s="16">
        <v>0</v>
      </c>
      <c r="N1965" s="16">
        <v>0</v>
      </c>
      <c r="O1965" s="16" t="e">
        <f>O1979+O1986+O2000+O2007+O2014+O2021+O2028+O2035+O2049+O2056+#REF!+O2063+O2070+#REF!+#REF!+#REF!+O2140</f>
        <v>#REF!</v>
      </c>
      <c r="P1965" s="16" t="e">
        <f>P1979+P1986+P2000+P2007+P2014+P2021+P2028+P2035+P2049+P2056+#REF!+P2063+P2070+#REF!+#REF!+#REF!+P2140</f>
        <v>#REF!</v>
      </c>
    </row>
    <row r="1966" spans="3:16" hidden="1">
      <c r="C1966" s="129"/>
      <c r="D1966" s="127"/>
      <c r="E1966" s="128"/>
      <c r="F1966" s="138"/>
      <c r="G1966" s="138"/>
      <c r="H1966" s="73" t="s">
        <v>250</v>
      </c>
      <c r="I1966" s="16">
        <v>0</v>
      </c>
      <c r="J1966" s="16" t="s">
        <v>247</v>
      </c>
      <c r="K1966" s="16" t="s">
        <v>247</v>
      </c>
      <c r="L1966" s="16">
        <v>0</v>
      </c>
      <c r="M1966" s="16">
        <v>0</v>
      </c>
      <c r="N1966" s="16">
        <v>0</v>
      </c>
      <c r="O1966" s="16" t="s">
        <v>247</v>
      </c>
      <c r="P1966" s="16" t="s">
        <v>247</v>
      </c>
    </row>
    <row r="1967" spans="3:16" hidden="1">
      <c r="C1967" s="129"/>
      <c r="D1967" s="127"/>
      <c r="E1967" s="128"/>
      <c r="F1967" s="138"/>
      <c r="G1967" s="138"/>
      <c r="H1967" s="73" t="s">
        <v>252</v>
      </c>
      <c r="I1967" s="16">
        <v>0</v>
      </c>
      <c r="J1967" s="16" t="s">
        <v>247</v>
      </c>
      <c r="K1967" s="16" t="s">
        <v>247</v>
      </c>
      <c r="L1967" s="16">
        <v>0</v>
      </c>
      <c r="M1967" s="16">
        <v>0</v>
      </c>
      <c r="N1967" s="16">
        <v>0</v>
      </c>
      <c r="O1967" s="16" t="s">
        <v>247</v>
      </c>
      <c r="P1967" s="16" t="s">
        <v>247</v>
      </c>
    </row>
    <row r="1968" spans="3:16" hidden="1">
      <c r="C1968" s="129" t="s">
        <v>200</v>
      </c>
      <c r="D1968" s="127" t="s">
        <v>143</v>
      </c>
      <c r="E1968" s="128" t="s">
        <v>266</v>
      </c>
      <c r="F1968" s="138" t="s">
        <v>83</v>
      </c>
      <c r="G1968" s="138" t="s">
        <v>84</v>
      </c>
      <c r="H1968" s="73" t="s">
        <v>112</v>
      </c>
      <c r="I1968" s="16">
        <f>I1969+I1973+I1974+I1971</f>
        <v>0</v>
      </c>
      <c r="J1968" s="16" t="s">
        <v>247</v>
      </c>
      <c r="K1968" s="16" t="s">
        <v>247</v>
      </c>
      <c r="L1968" s="16">
        <f>L1969+L1973+L1974+L1971</f>
        <v>0</v>
      </c>
      <c r="M1968" s="16">
        <f>M1969+M1973+M1974+M1971</f>
        <v>0</v>
      </c>
      <c r="N1968" s="16" t="e">
        <f>N1969+N1971+N1973+N1974</f>
        <v>#DIV/0!</v>
      </c>
      <c r="O1968" s="16" t="s">
        <v>247</v>
      </c>
      <c r="P1968" s="16" t="s">
        <v>247</v>
      </c>
    </row>
    <row r="1969" spans="3:16" hidden="1">
      <c r="C1969" s="129"/>
      <c r="D1969" s="127"/>
      <c r="E1969" s="128"/>
      <c r="F1969" s="138"/>
      <c r="G1969" s="138"/>
      <c r="H1969" s="73" t="s">
        <v>113</v>
      </c>
      <c r="I1969" s="16">
        <v>0</v>
      </c>
      <c r="J1969" s="16">
        <v>0</v>
      </c>
      <c r="K1969" s="16">
        <v>160</v>
      </c>
      <c r="L1969" s="16">
        <v>0</v>
      </c>
      <c r="M1969" s="16">
        <v>0</v>
      </c>
      <c r="N1969" s="16" t="e">
        <f>L1969/I1969*100</f>
        <v>#DIV/0!</v>
      </c>
      <c r="O1969" s="16" t="e">
        <f>L1969/J1969*100</f>
        <v>#DIV/0!</v>
      </c>
      <c r="P1969" s="16">
        <f>L1969/K1969*100</f>
        <v>0</v>
      </c>
    </row>
    <row r="1970" spans="3:16" ht="30" hidden="1">
      <c r="C1970" s="129"/>
      <c r="D1970" s="127"/>
      <c r="E1970" s="128"/>
      <c r="F1970" s="138"/>
      <c r="G1970" s="138"/>
      <c r="H1970" s="73" t="s">
        <v>22</v>
      </c>
      <c r="I1970" s="16">
        <v>0</v>
      </c>
      <c r="J1970" s="16">
        <v>0</v>
      </c>
      <c r="K1970" s="16">
        <v>0</v>
      </c>
      <c r="L1970" s="16">
        <v>0</v>
      </c>
      <c r="M1970" s="16">
        <v>0</v>
      </c>
      <c r="N1970" s="16">
        <v>0</v>
      </c>
      <c r="O1970" s="16">
        <v>0</v>
      </c>
      <c r="P1970" s="16">
        <v>0</v>
      </c>
    </row>
    <row r="1971" spans="3:16" hidden="1">
      <c r="C1971" s="129"/>
      <c r="D1971" s="127"/>
      <c r="E1971" s="128"/>
      <c r="F1971" s="138"/>
      <c r="G1971" s="138"/>
      <c r="H1971" s="73" t="s">
        <v>249</v>
      </c>
      <c r="I1971" s="16">
        <v>0</v>
      </c>
      <c r="J1971" s="16">
        <v>0</v>
      </c>
      <c r="K1971" s="16">
        <v>0</v>
      </c>
      <c r="L1971" s="16">
        <v>0</v>
      </c>
      <c r="M1971" s="16">
        <v>0</v>
      </c>
      <c r="N1971" s="16">
        <v>0</v>
      </c>
      <c r="O1971" s="16">
        <v>0</v>
      </c>
      <c r="P1971" s="16">
        <v>0</v>
      </c>
    </row>
    <row r="1972" spans="3:16" ht="30" hidden="1">
      <c r="C1972" s="129"/>
      <c r="D1972" s="127"/>
      <c r="E1972" s="128"/>
      <c r="F1972" s="138"/>
      <c r="G1972" s="138"/>
      <c r="H1972" s="73" t="s">
        <v>23</v>
      </c>
      <c r="I1972" s="16">
        <v>0</v>
      </c>
      <c r="J1972" s="16">
        <v>0</v>
      </c>
      <c r="K1972" s="16">
        <v>0</v>
      </c>
      <c r="L1972" s="16">
        <v>0</v>
      </c>
      <c r="M1972" s="16">
        <v>0</v>
      </c>
      <c r="N1972" s="16">
        <v>0</v>
      </c>
      <c r="O1972" s="16">
        <v>0</v>
      </c>
      <c r="P1972" s="16">
        <v>0</v>
      </c>
    </row>
    <row r="1973" spans="3:16" hidden="1">
      <c r="C1973" s="129"/>
      <c r="D1973" s="127"/>
      <c r="E1973" s="128"/>
      <c r="F1973" s="138"/>
      <c r="G1973" s="138"/>
      <c r="H1973" s="73" t="s">
        <v>250</v>
      </c>
      <c r="I1973" s="16">
        <v>0</v>
      </c>
      <c r="J1973" s="16" t="s">
        <v>247</v>
      </c>
      <c r="K1973" s="16" t="s">
        <v>247</v>
      </c>
      <c r="L1973" s="16">
        <v>0</v>
      </c>
      <c r="M1973" s="16">
        <v>0</v>
      </c>
      <c r="N1973" s="16">
        <v>0</v>
      </c>
      <c r="O1973" s="16" t="s">
        <v>247</v>
      </c>
      <c r="P1973" s="16" t="s">
        <v>247</v>
      </c>
    </row>
    <row r="1974" spans="3:16" ht="28.5" hidden="1" customHeight="1">
      <c r="C1974" s="129"/>
      <c r="D1974" s="127"/>
      <c r="E1974" s="128"/>
      <c r="F1974" s="138"/>
      <c r="G1974" s="138"/>
      <c r="H1974" s="73" t="s">
        <v>252</v>
      </c>
      <c r="I1974" s="16">
        <v>0</v>
      </c>
      <c r="J1974" s="16" t="s">
        <v>247</v>
      </c>
      <c r="K1974" s="16" t="s">
        <v>247</v>
      </c>
      <c r="L1974" s="16">
        <v>0</v>
      </c>
      <c r="M1974" s="16">
        <v>0</v>
      </c>
      <c r="N1974" s="16">
        <v>0</v>
      </c>
      <c r="O1974" s="16" t="s">
        <v>247</v>
      </c>
      <c r="P1974" s="16" t="s">
        <v>247</v>
      </c>
    </row>
    <row r="1975" spans="3:16" ht="36.75" customHeight="1">
      <c r="C1975" s="129" t="s">
        <v>75</v>
      </c>
      <c r="D1975" s="127" t="s">
        <v>657</v>
      </c>
      <c r="E1975" s="128" t="s">
        <v>658</v>
      </c>
      <c r="F1975" s="138" t="s">
        <v>77</v>
      </c>
      <c r="G1975" s="138" t="s">
        <v>78</v>
      </c>
      <c r="H1975" s="73" t="s">
        <v>112</v>
      </c>
      <c r="I1975" s="31">
        <f>I1976+I1978+I1980+I1981</f>
        <v>100</v>
      </c>
      <c r="J1975" s="31">
        <f>J1976+J1978</f>
        <v>100</v>
      </c>
      <c r="K1975" s="31">
        <f>K1976+K1978</f>
        <v>0</v>
      </c>
      <c r="L1975" s="31">
        <f>L1976+L1978</f>
        <v>0</v>
      </c>
      <c r="M1975" s="31">
        <f t="shared" ref="M1975" si="566">M1976+M1978+M1980+M1981</f>
        <v>0</v>
      </c>
      <c r="N1975" s="16">
        <f>M1975/I1975*100</f>
        <v>0</v>
      </c>
      <c r="O1975" s="16">
        <f>L1975/J1975*100</f>
        <v>0</v>
      </c>
      <c r="P1975" s="16" t="e">
        <f>L1975/K1975*100</f>
        <v>#DIV/0!</v>
      </c>
    </row>
    <row r="1976" spans="3:16" ht="51" customHeight="1">
      <c r="C1976" s="129"/>
      <c r="D1976" s="127"/>
      <c r="E1976" s="128"/>
      <c r="F1976" s="138"/>
      <c r="G1976" s="138"/>
      <c r="H1976" s="73" t="s">
        <v>113</v>
      </c>
      <c r="I1976" s="16">
        <v>100</v>
      </c>
      <c r="J1976" s="16">
        <v>100</v>
      </c>
      <c r="K1976" s="16">
        <v>0</v>
      </c>
      <c r="L1976" s="16">
        <v>0</v>
      </c>
      <c r="M1976" s="16">
        <v>0</v>
      </c>
      <c r="N1976" s="16">
        <f>L1976/I1976*100</f>
        <v>0</v>
      </c>
      <c r="O1976" s="16">
        <f>L1976/J1976*100</f>
        <v>0</v>
      </c>
      <c r="P1976" s="16" t="e">
        <f>L1976/K1976*100</f>
        <v>#DIV/0!</v>
      </c>
    </row>
    <row r="1977" spans="3:16" ht="30">
      <c r="C1977" s="129"/>
      <c r="D1977" s="127"/>
      <c r="E1977" s="128"/>
      <c r="F1977" s="138"/>
      <c r="G1977" s="138"/>
      <c r="H1977" s="73" t="s">
        <v>22</v>
      </c>
      <c r="I1977" s="16">
        <v>0</v>
      </c>
      <c r="J1977" s="16">
        <v>0</v>
      </c>
      <c r="K1977" s="16">
        <v>0</v>
      </c>
      <c r="L1977" s="16">
        <v>0</v>
      </c>
      <c r="M1977" s="16">
        <v>0</v>
      </c>
      <c r="N1977" s="16">
        <v>0</v>
      </c>
      <c r="O1977" s="16">
        <v>0</v>
      </c>
      <c r="P1977" s="16">
        <v>0</v>
      </c>
    </row>
    <row r="1978" spans="3:16" ht="39.75" customHeight="1">
      <c r="C1978" s="129"/>
      <c r="D1978" s="127"/>
      <c r="E1978" s="128"/>
      <c r="F1978" s="138"/>
      <c r="G1978" s="138"/>
      <c r="H1978" s="73" t="s">
        <v>249</v>
      </c>
      <c r="I1978" s="16">
        <v>0</v>
      </c>
      <c r="J1978" s="16">
        <v>0</v>
      </c>
      <c r="K1978" s="16">
        <v>0</v>
      </c>
      <c r="L1978" s="16">
        <v>0</v>
      </c>
      <c r="M1978" s="16">
        <v>0</v>
      </c>
      <c r="N1978" s="16">
        <v>0</v>
      </c>
      <c r="O1978" s="16">
        <v>0</v>
      </c>
      <c r="P1978" s="16">
        <v>0</v>
      </c>
    </row>
    <row r="1979" spans="3:16" ht="30">
      <c r="C1979" s="129"/>
      <c r="D1979" s="127"/>
      <c r="E1979" s="128"/>
      <c r="F1979" s="138"/>
      <c r="G1979" s="138"/>
      <c r="H1979" s="73" t="s">
        <v>23</v>
      </c>
      <c r="I1979" s="16">
        <v>0</v>
      </c>
      <c r="J1979" s="16">
        <v>0</v>
      </c>
      <c r="K1979" s="16">
        <v>0</v>
      </c>
      <c r="L1979" s="16">
        <v>0</v>
      </c>
      <c r="M1979" s="16">
        <v>0</v>
      </c>
      <c r="N1979" s="16">
        <v>0</v>
      </c>
      <c r="O1979" s="16">
        <v>0</v>
      </c>
      <c r="P1979" s="16">
        <v>0</v>
      </c>
    </row>
    <row r="1980" spans="3:16" ht="24" customHeight="1">
      <c r="C1980" s="129"/>
      <c r="D1980" s="127"/>
      <c r="E1980" s="128"/>
      <c r="F1980" s="138"/>
      <c r="G1980" s="138"/>
      <c r="H1980" s="73" t="s">
        <v>250</v>
      </c>
      <c r="I1980" s="16">
        <v>0</v>
      </c>
      <c r="J1980" s="16" t="s">
        <v>247</v>
      </c>
      <c r="K1980" s="16" t="s">
        <v>247</v>
      </c>
      <c r="L1980" s="16" t="s">
        <v>247</v>
      </c>
      <c r="M1980" s="16">
        <v>0</v>
      </c>
      <c r="N1980" s="16">
        <v>0</v>
      </c>
      <c r="O1980" s="16" t="s">
        <v>247</v>
      </c>
      <c r="P1980" s="16" t="s">
        <v>247</v>
      </c>
    </row>
    <row r="1981" spans="3:16" ht="15.75" customHeight="1">
      <c r="C1981" s="129"/>
      <c r="D1981" s="127"/>
      <c r="E1981" s="128"/>
      <c r="F1981" s="138"/>
      <c r="G1981" s="138"/>
      <c r="H1981" s="73" t="s">
        <v>252</v>
      </c>
      <c r="I1981" s="16">
        <v>0</v>
      </c>
      <c r="J1981" s="16" t="s">
        <v>247</v>
      </c>
      <c r="K1981" s="16" t="s">
        <v>247</v>
      </c>
      <c r="L1981" s="16" t="s">
        <v>247</v>
      </c>
      <c r="M1981" s="16">
        <v>0</v>
      </c>
      <c r="N1981" s="16">
        <v>0</v>
      </c>
      <c r="O1981" s="16" t="s">
        <v>247</v>
      </c>
      <c r="P1981" s="16" t="s">
        <v>247</v>
      </c>
    </row>
    <row r="1982" spans="3:16">
      <c r="C1982" s="129" t="s">
        <v>86</v>
      </c>
      <c r="D1982" s="127" t="s">
        <v>659</v>
      </c>
      <c r="E1982" s="128" t="s">
        <v>730</v>
      </c>
      <c r="F1982" s="138" t="s">
        <v>79</v>
      </c>
      <c r="G1982" s="138" t="s">
        <v>80</v>
      </c>
      <c r="H1982" s="73" t="s">
        <v>112</v>
      </c>
      <c r="I1982" s="31">
        <f>I1983+I1985+I1987+I1988</f>
        <v>2100</v>
      </c>
      <c r="J1982" s="31">
        <f>J1983+J1985</f>
        <v>2100</v>
      </c>
      <c r="K1982" s="31">
        <f>K1983+K1985</f>
        <v>1251.3</v>
      </c>
      <c r="L1982" s="31">
        <f>L1983+L1985</f>
        <v>1251.3</v>
      </c>
      <c r="M1982" s="31">
        <f t="shared" ref="M1982" si="567">M1983+M1985+M1987+M1988</f>
        <v>1251.3</v>
      </c>
      <c r="N1982" s="16">
        <f>M1982/I1982*100</f>
        <v>59.585714285714289</v>
      </c>
      <c r="O1982" s="16">
        <f>L1982/J1982*100</f>
        <v>59.585714285714289</v>
      </c>
      <c r="P1982" s="16">
        <f>L1982/K1982*100</f>
        <v>100</v>
      </c>
    </row>
    <row r="1983" spans="3:16">
      <c r="C1983" s="129"/>
      <c r="D1983" s="127"/>
      <c r="E1983" s="128"/>
      <c r="F1983" s="138"/>
      <c r="G1983" s="138"/>
      <c r="H1983" s="73" t="s">
        <v>113</v>
      </c>
      <c r="I1983" s="16">
        <v>2100</v>
      </c>
      <c r="J1983" s="16">
        <v>2100</v>
      </c>
      <c r="K1983" s="16">
        <v>1251.3</v>
      </c>
      <c r="L1983" s="16">
        <v>1251.3</v>
      </c>
      <c r="M1983" s="16">
        <v>1251.3</v>
      </c>
      <c r="N1983" s="16">
        <f>L1983/I1983*100</f>
        <v>59.585714285714289</v>
      </c>
      <c r="O1983" s="16">
        <f>L1983/J1983*100</f>
        <v>59.585714285714289</v>
      </c>
      <c r="P1983" s="16">
        <f>L1983/K1983*100</f>
        <v>100</v>
      </c>
    </row>
    <row r="1984" spans="3:16" ht="30">
      <c r="C1984" s="129"/>
      <c r="D1984" s="127"/>
      <c r="E1984" s="128"/>
      <c r="F1984" s="138"/>
      <c r="G1984" s="138"/>
      <c r="H1984" s="73" t="s">
        <v>22</v>
      </c>
      <c r="I1984" s="16">
        <v>0</v>
      </c>
      <c r="J1984" s="16">
        <v>0</v>
      </c>
      <c r="K1984" s="16">
        <v>0</v>
      </c>
      <c r="L1984" s="16">
        <v>0</v>
      </c>
      <c r="M1984" s="16">
        <v>0</v>
      </c>
      <c r="N1984" s="16">
        <v>0</v>
      </c>
      <c r="O1984" s="16">
        <v>0</v>
      </c>
      <c r="P1984" s="16">
        <v>0</v>
      </c>
    </row>
    <row r="1985" spans="3:16" ht="48.75" customHeight="1">
      <c r="C1985" s="129"/>
      <c r="D1985" s="127"/>
      <c r="E1985" s="128"/>
      <c r="F1985" s="138"/>
      <c r="G1985" s="138"/>
      <c r="H1985" s="73" t="s">
        <v>249</v>
      </c>
      <c r="I1985" s="16">
        <v>0</v>
      </c>
      <c r="J1985" s="16">
        <v>0</v>
      </c>
      <c r="K1985" s="16">
        <v>0</v>
      </c>
      <c r="L1985" s="16">
        <v>0</v>
      </c>
      <c r="M1985" s="16">
        <v>0</v>
      </c>
      <c r="N1985" s="16">
        <v>0</v>
      </c>
      <c r="O1985" s="16">
        <v>0</v>
      </c>
      <c r="P1985" s="16">
        <v>0</v>
      </c>
    </row>
    <row r="1986" spans="3:16" ht="30">
      <c r="C1986" s="129"/>
      <c r="D1986" s="127"/>
      <c r="E1986" s="128"/>
      <c r="F1986" s="138"/>
      <c r="G1986" s="138"/>
      <c r="H1986" s="73" t="s">
        <v>23</v>
      </c>
      <c r="I1986" s="16">
        <v>0</v>
      </c>
      <c r="J1986" s="16">
        <v>0</v>
      </c>
      <c r="K1986" s="16">
        <v>0</v>
      </c>
      <c r="L1986" s="16">
        <v>0</v>
      </c>
      <c r="M1986" s="16">
        <v>0</v>
      </c>
      <c r="N1986" s="16">
        <v>0</v>
      </c>
      <c r="O1986" s="16">
        <v>0</v>
      </c>
      <c r="P1986" s="16">
        <v>0</v>
      </c>
    </row>
    <row r="1987" spans="3:16" ht="29.25" customHeight="1">
      <c r="C1987" s="129"/>
      <c r="D1987" s="127"/>
      <c r="E1987" s="128"/>
      <c r="F1987" s="138"/>
      <c r="G1987" s="138"/>
      <c r="H1987" s="73" t="s">
        <v>250</v>
      </c>
      <c r="I1987" s="16">
        <v>0</v>
      </c>
      <c r="J1987" s="16" t="s">
        <v>247</v>
      </c>
      <c r="K1987" s="16" t="s">
        <v>247</v>
      </c>
      <c r="L1987" s="16" t="s">
        <v>247</v>
      </c>
      <c r="M1987" s="16">
        <v>0</v>
      </c>
      <c r="N1987" s="16">
        <v>0</v>
      </c>
      <c r="O1987" s="16" t="s">
        <v>247</v>
      </c>
      <c r="P1987" s="16" t="s">
        <v>247</v>
      </c>
    </row>
    <row r="1988" spans="3:16" ht="33" customHeight="1">
      <c r="C1988" s="129"/>
      <c r="D1988" s="127"/>
      <c r="E1988" s="128"/>
      <c r="F1988" s="138"/>
      <c r="G1988" s="138"/>
      <c r="H1988" s="73" t="s">
        <v>252</v>
      </c>
      <c r="I1988" s="16">
        <v>0</v>
      </c>
      <c r="J1988" s="16" t="s">
        <v>247</v>
      </c>
      <c r="K1988" s="16" t="s">
        <v>247</v>
      </c>
      <c r="L1988" s="16" t="s">
        <v>247</v>
      </c>
      <c r="M1988" s="16">
        <v>0</v>
      </c>
      <c r="N1988" s="16">
        <v>0</v>
      </c>
      <c r="O1988" s="16" t="s">
        <v>247</v>
      </c>
      <c r="P1988" s="16" t="s">
        <v>247</v>
      </c>
    </row>
    <row r="1989" spans="3:16" ht="17.25" customHeight="1">
      <c r="C1989" s="129" t="s">
        <v>87</v>
      </c>
      <c r="D1989" s="127" t="s">
        <v>660</v>
      </c>
      <c r="E1989" s="128" t="s">
        <v>661</v>
      </c>
      <c r="F1989" s="138" t="s">
        <v>77</v>
      </c>
      <c r="G1989" s="138" t="s">
        <v>78</v>
      </c>
      <c r="H1989" s="73" t="s">
        <v>112</v>
      </c>
      <c r="I1989" s="31">
        <f>I1990+I1992+I1994+I1995</f>
        <v>180</v>
      </c>
      <c r="J1989" s="31">
        <f>J1990+J1992</f>
        <v>180</v>
      </c>
      <c r="K1989" s="31">
        <f>K1990+K1992</f>
        <v>0</v>
      </c>
      <c r="L1989" s="31">
        <f>L1990+L1992</f>
        <v>0</v>
      </c>
      <c r="M1989" s="31">
        <f t="shared" ref="M1989" si="568">M1990+M1992+M1994+M1995</f>
        <v>0</v>
      </c>
      <c r="N1989" s="16">
        <f>M1989/I1989*100</f>
        <v>0</v>
      </c>
      <c r="O1989" s="16">
        <f>L1989/J1989*100</f>
        <v>0</v>
      </c>
      <c r="P1989" s="16">
        <v>0</v>
      </c>
    </row>
    <row r="1990" spans="3:16" ht="17.25" customHeight="1">
      <c r="C1990" s="129"/>
      <c r="D1990" s="127"/>
      <c r="E1990" s="128"/>
      <c r="F1990" s="138"/>
      <c r="G1990" s="138"/>
      <c r="H1990" s="73" t="s">
        <v>113</v>
      </c>
      <c r="I1990" s="16">
        <v>180</v>
      </c>
      <c r="J1990" s="16">
        <v>180</v>
      </c>
      <c r="K1990" s="16">
        <v>0</v>
      </c>
      <c r="L1990" s="16">
        <v>0</v>
      </c>
      <c r="M1990" s="16">
        <v>0</v>
      </c>
      <c r="N1990" s="16">
        <f>L1990/I1990*100</f>
        <v>0</v>
      </c>
      <c r="O1990" s="16">
        <f>L1990/J1990*100</f>
        <v>0</v>
      </c>
      <c r="P1990" s="16">
        <v>0</v>
      </c>
    </row>
    <row r="1991" spans="3:16" ht="30">
      <c r="C1991" s="129"/>
      <c r="D1991" s="127"/>
      <c r="E1991" s="128"/>
      <c r="F1991" s="138"/>
      <c r="G1991" s="138"/>
      <c r="H1991" s="73" t="s">
        <v>22</v>
      </c>
      <c r="I1991" s="16">
        <v>0</v>
      </c>
      <c r="J1991" s="16">
        <v>0</v>
      </c>
      <c r="K1991" s="16">
        <v>0</v>
      </c>
      <c r="L1991" s="16">
        <v>0</v>
      </c>
      <c r="M1991" s="16">
        <v>0</v>
      </c>
      <c r="N1991" s="16">
        <v>0</v>
      </c>
      <c r="O1991" s="16">
        <v>0</v>
      </c>
      <c r="P1991" s="16">
        <v>0</v>
      </c>
    </row>
    <row r="1992" spans="3:16" ht="16.5" customHeight="1">
      <c r="C1992" s="129"/>
      <c r="D1992" s="127"/>
      <c r="E1992" s="128"/>
      <c r="F1992" s="138"/>
      <c r="G1992" s="138"/>
      <c r="H1992" s="73" t="s">
        <v>249</v>
      </c>
      <c r="I1992" s="16">
        <v>0</v>
      </c>
      <c r="J1992" s="16">
        <v>0</v>
      </c>
      <c r="K1992" s="16">
        <v>0</v>
      </c>
      <c r="L1992" s="16">
        <v>0</v>
      </c>
      <c r="M1992" s="16">
        <v>0</v>
      </c>
      <c r="N1992" s="16">
        <v>0</v>
      </c>
      <c r="O1992" s="16">
        <v>0</v>
      </c>
      <c r="P1992" s="16">
        <v>0</v>
      </c>
    </row>
    <row r="1993" spans="3:16" ht="30.75" customHeight="1">
      <c r="C1993" s="129"/>
      <c r="D1993" s="127"/>
      <c r="E1993" s="128"/>
      <c r="F1993" s="138"/>
      <c r="G1993" s="138"/>
      <c r="H1993" s="73" t="s">
        <v>23</v>
      </c>
      <c r="I1993" s="16">
        <v>0</v>
      </c>
      <c r="J1993" s="16">
        <v>0</v>
      </c>
      <c r="K1993" s="16">
        <v>0</v>
      </c>
      <c r="L1993" s="16">
        <v>0</v>
      </c>
      <c r="M1993" s="16">
        <v>0</v>
      </c>
      <c r="N1993" s="16">
        <v>0</v>
      </c>
      <c r="O1993" s="16">
        <v>0</v>
      </c>
      <c r="P1993" s="16">
        <v>0</v>
      </c>
    </row>
    <row r="1994" spans="3:16" ht="45.75" customHeight="1">
      <c r="C1994" s="129"/>
      <c r="D1994" s="127"/>
      <c r="E1994" s="128"/>
      <c r="F1994" s="138"/>
      <c r="G1994" s="138"/>
      <c r="H1994" s="73" t="s">
        <v>250</v>
      </c>
      <c r="I1994" s="16">
        <v>0</v>
      </c>
      <c r="J1994" s="16" t="s">
        <v>247</v>
      </c>
      <c r="K1994" s="16" t="s">
        <v>247</v>
      </c>
      <c r="L1994" s="16" t="s">
        <v>247</v>
      </c>
      <c r="M1994" s="16">
        <v>0</v>
      </c>
      <c r="N1994" s="16">
        <v>0</v>
      </c>
      <c r="O1994" s="16" t="s">
        <v>247</v>
      </c>
      <c r="P1994" s="16" t="s">
        <v>247</v>
      </c>
    </row>
    <row r="1995" spans="3:16">
      <c r="C1995" s="129"/>
      <c r="D1995" s="127"/>
      <c r="E1995" s="128"/>
      <c r="F1995" s="138"/>
      <c r="G1995" s="138"/>
      <c r="H1995" s="73" t="s">
        <v>252</v>
      </c>
      <c r="I1995" s="16">
        <v>0</v>
      </c>
      <c r="J1995" s="16" t="s">
        <v>247</v>
      </c>
      <c r="K1995" s="16" t="s">
        <v>247</v>
      </c>
      <c r="L1995" s="16" t="s">
        <v>247</v>
      </c>
      <c r="M1995" s="16">
        <v>0</v>
      </c>
      <c r="N1995" s="16">
        <v>0</v>
      </c>
      <c r="O1995" s="16" t="s">
        <v>247</v>
      </c>
      <c r="P1995" s="16" t="s">
        <v>247</v>
      </c>
    </row>
    <row r="1996" spans="3:16" ht="17.25" customHeight="1">
      <c r="C1996" s="129" t="s">
        <v>87</v>
      </c>
      <c r="D1996" s="127" t="s">
        <v>663</v>
      </c>
      <c r="E1996" s="128" t="s">
        <v>662</v>
      </c>
      <c r="F1996" s="138" t="s">
        <v>77</v>
      </c>
      <c r="G1996" s="138" t="s">
        <v>78</v>
      </c>
      <c r="H1996" s="73" t="s">
        <v>112</v>
      </c>
      <c r="I1996" s="31">
        <f>I1997+I1999+I2001+I2002</f>
        <v>400</v>
      </c>
      <c r="J1996" s="31">
        <f>J1997+J1999</f>
        <v>400</v>
      </c>
      <c r="K1996" s="31">
        <f>K1997+K1999</f>
        <v>200</v>
      </c>
      <c r="L1996" s="31">
        <f>L1997+L1999</f>
        <v>198.3</v>
      </c>
      <c r="M1996" s="31">
        <f t="shared" ref="M1996" si="569">M1997+M1999+M2001+M2002</f>
        <v>198.3</v>
      </c>
      <c r="N1996" s="16">
        <f>M1996/I1996*100</f>
        <v>49.575000000000003</v>
      </c>
      <c r="O1996" s="16">
        <f>L1996/J1996*100</f>
        <v>49.575000000000003</v>
      </c>
      <c r="P1996" s="16">
        <f>L1996/K1996*100</f>
        <v>99.15</v>
      </c>
    </row>
    <row r="1997" spans="3:16" ht="17.25" customHeight="1">
      <c r="C1997" s="129"/>
      <c r="D1997" s="127"/>
      <c r="E1997" s="128"/>
      <c r="F1997" s="138"/>
      <c r="G1997" s="138"/>
      <c r="H1997" s="73" t="s">
        <v>113</v>
      </c>
      <c r="I1997" s="16">
        <v>400</v>
      </c>
      <c r="J1997" s="16">
        <v>400</v>
      </c>
      <c r="K1997" s="16">
        <v>200</v>
      </c>
      <c r="L1997" s="16">
        <v>198.3</v>
      </c>
      <c r="M1997" s="16">
        <v>198.3</v>
      </c>
      <c r="N1997" s="16">
        <f>L1997/I1997*100</f>
        <v>49.575000000000003</v>
      </c>
      <c r="O1997" s="16">
        <f>L1997/J1997*100</f>
        <v>49.575000000000003</v>
      </c>
      <c r="P1997" s="16">
        <f>L1997/K1997*100</f>
        <v>99.15</v>
      </c>
    </row>
    <row r="1998" spans="3:16" ht="30">
      <c r="C1998" s="129"/>
      <c r="D1998" s="127"/>
      <c r="E1998" s="128"/>
      <c r="F1998" s="138"/>
      <c r="G1998" s="138"/>
      <c r="H1998" s="73" t="s">
        <v>22</v>
      </c>
      <c r="I1998" s="16">
        <v>0</v>
      </c>
      <c r="J1998" s="16">
        <v>0</v>
      </c>
      <c r="K1998" s="16">
        <v>0</v>
      </c>
      <c r="L1998" s="16">
        <v>0</v>
      </c>
      <c r="M1998" s="16">
        <v>0</v>
      </c>
      <c r="N1998" s="16">
        <v>0</v>
      </c>
      <c r="O1998" s="16">
        <v>0</v>
      </c>
      <c r="P1998" s="16">
        <v>0</v>
      </c>
    </row>
    <row r="1999" spans="3:16" ht="16.5" customHeight="1">
      <c r="C1999" s="129"/>
      <c r="D1999" s="127"/>
      <c r="E1999" s="128"/>
      <c r="F1999" s="138"/>
      <c r="G1999" s="138"/>
      <c r="H1999" s="73" t="s">
        <v>249</v>
      </c>
      <c r="I1999" s="16">
        <v>0</v>
      </c>
      <c r="J1999" s="16">
        <v>0</v>
      </c>
      <c r="K1999" s="16">
        <v>0</v>
      </c>
      <c r="L1999" s="16">
        <v>0</v>
      </c>
      <c r="M1999" s="16">
        <v>0</v>
      </c>
      <c r="N1999" s="16">
        <v>0</v>
      </c>
      <c r="O1999" s="16">
        <v>0</v>
      </c>
      <c r="P1999" s="16">
        <v>0</v>
      </c>
    </row>
    <row r="2000" spans="3:16" ht="30.75" customHeight="1">
      <c r="C2000" s="129"/>
      <c r="D2000" s="127"/>
      <c r="E2000" s="128"/>
      <c r="F2000" s="138"/>
      <c r="G2000" s="138"/>
      <c r="H2000" s="73" t="s">
        <v>23</v>
      </c>
      <c r="I2000" s="16">
        <v>0</v>
      </c>
      <c r="J2000" s="16">
        <v>0</v>
      </c>
      <c r="K2000" s="16">
        <v>0</v>
      </c>
      <c r="L2000" s="16">
        <v>0</v>
      </c>
      <c r="M2000" s="16">
        <v>0</v>
      </c>
      <c r="N2000" s="16">
        <v>0</v>
      </c>
      <c r="O2000" s="16">
        <v>0</v>
      </c>
      <c r="P2000" s="16">
        <v>0</v>
      </c>
    </row>
    <row r="2001" spans="3:16" ht="15.75" customHeight="1">
      <c r="C2001" s="129"/>
      <c r="D2001" s="127"/>
      <c r="E2001" s="128"/>
      <c r="F2001" s="138"/>
      <c r="G2001" s="138"/>
      <c r="H2001" s="73" t="s">
        <v>250</v>
      </c>
      <c r="I2001" s="16">
        <v>0</v>
      </c>
      <c r="J2001" s="16" t="s">
        <v>247</v>
      </c>
      <c r="K2001" s="16" t="s">
        <v>247</v>
      </c>
      <c r="L2001" s="16" t="s">
        <v>247</v>
      </c>
      <c r="M2001" s="16">
        <v>0</v>
      </c>
      <c r="N2001" s="16">
        <v>0</v>
      </c>
      <c r="O2001" s="16" t="s">
        <v>247</v>
      </c>
      <c r="P2001" s="16" t="s">
        <v>247</v>
      </c>
    </row>
    <row r="2002" spans="3:16" ht="71.25" customHeight="1">
      <c r="C2002" s="129"/>
      <c r="D2002" s="127"/>
      <c r="E2002" s="128"/>
      <c r="F2002" s="138"/>
      <c r="G2002" s="138"/>
      <c r="H2002" s="73" t="s">
        <v>252</v>
      </c>
      <c r="I2002" s="16">
        <v>0</v>
      </c>
      <c r="J2002" s="16" t="s">
        <v>247</v>
      </c>
      <c r="K2002" s="16" t="s">
        <v>247</v>
      </c>
      <c r="L2002" s="16" t="s">
        <v>247</v>
      </c>
      <c r="M2002" s="16">
        <v>0</v>
      </c>
      <c r="N2002" s="16">
        <v>0</v>
      </c>
      <c r="O2002" s="16" t="s">
        <v>247</v>
      </c>
      <c r="P2002" s="16" t="s">
        <v>247</v>
      </c>
    </row>
    <row r="2003" spans="3:16" ht="23.25" customHeight="1">
      <c r="C2003" s="129" t="s">
        <v>94</v>
      </c>
      <c r="D2003" s="127" t="s">
        <v>664</v>
      </c>
      <c r="E2003" s="128" t="s">
        <v>665</v>
      </c>
      <c r="F2003" s="138" t="s">
        <v>88</v>
      </c>
      <c r="G2003" s="138" t="s">
        <v>89</v>
      </c>
      <c r="H2003" s="73" t="s">
        <v>112</v>
      </c>
      <c r="I2003" s="31">
        <f>I2004+I2006+I2008+I2009</f>
        <v>720</v>
      </c>
      <c r="J2003" s="31">
        <f>J2004+J2006</f>
        <v>720</v>
      </c>
      <c r="K2003" s="31">
        <f>K2004+K2006</f>
        <v>720</v>
      </c>
      <c r="L2003" s="31">
        <f>L2004+L2006</f>
        <v>719</v>
      </c>
      <c r="M2003" s="31">
        <f t="shared" ref="M2003" si="570">M2004+M2006+M2008+M2009</f>
        <v>719</v>
      </c>
      <c r="N2003" s="16">
        <f>M2003/I2003*100</f>
        <v>99.861111111111114</v>
      </c>
      <c r="O2003" s="16">
        <f>L2003/J2003*100</f>
        <v>99.861111111111114</v>
      </c>
      <c r="P2003" s="16">
        <f>L2003/K2003*100</f>
        <v>99.861111111111114</v>
      </c>
    </row>
    <row r="2004" spans="3:16" ht="27" customHeight="1">
      <c r="C2004" s="129"/>
      <c r="D2004" s="127"/>
      <c r="E2004" s="128"/>
      <c r="F2004" s="138"/>
      <c r="G2004" s="138"/>
      <c r="H2004" s="73" t="s">
        <v>113</v>
      </c>
      <c r="I2004" s="16">
        <v>720</v>
      </c>
      <c r="J2004" s="16">
        <v>720</v>
      </c>
      <c r="K2004" s="16">
        <v>720</v>
      </c>
      <c r="L2004" s="16">
        <v>719</v>
      </c>
      <c r="M2004" s="16">
        <v>719</v>
      </c>
      <c r="N2004" s="16">
        <f>L2004/I2004*100</f>
        <v>99.861111111111114</v>
      </c>
      <c r="O2004" s="16">
        <f>L2004/J2004*100</f>
        <v>99.861111111111114</v>
      </c>
      <c r="P2004" s="16">
        <f>L2004/K2004*100</f>
        <v>99.861111111111114</v>
      </c>
    </row>
    <row r="2005" spans="3:16" ht="30">
      <c r="C2005" s="129"/>
      <c r="D2005" s="127"/>
      <c r="E2005" s="128"/>
      <c r="F2005" s="138"/>
      <c r="G2005" s="138"/>
      <c r="H2005" s="73" t="s">
        <v>22</v>
      </c>
      <c r="I2005" s="16">
        <v>0</v>
      </c>
      <c r="J2005" s="16">
        <v>0</v>
      </c>
      <c r="K2005" s="16">
        <v>0</v>
      </c>
      <c r="L2005" s="16">
        <v>0</v>
      </c>
      <c r="M2005" s="16">
        <v>0</v>
      </c>
      <c r="N2005" s="16">
        <v>0</v>
      </c>
      <c r="O2005" s="16">
        <v>0</v>
      </c>
      <c r="P2005" s="16">
        <v>0</v>
      </c>
    </row>
    <row r="2006" spans="3:16" ht="37.5" customHeight="1">
      <c r="C2006" s="129"/>
      <c r="D2006" s="127"/>
      <c r="E2006" s="128"/>
      <c r="F2006" s="138"/>
      <c r="G2006" s="138"/>
      <c r="H2006" s="73" t="s">
        <v>249</v>
      </c>
      <c r="I2006" s="16">
        <v>0</v>
      </c>
      <c r="J2006" s="16">
        <v>0</v>
      </c>
      <c r="K2006" s="16">
        <v>0</v>
      </c>
      <c r="L2006" s="16">
        <v>0</v>
      </c>
      <c r="M2006" s="16">
        <v>0</v>
      </c>
      <c r="N2006" s="16">
        <v>0</v>
      </c>
      <c r="O2006" s="16">
        <v>0</v>
      </c>
      <c r="P2006" s="16">
        <v>0</v>
      </c>
    </row>
    <row r="2007" spans="3:16" ht="30">
      <c r="C2007" s="129"/>
      <c r="D2007" s="127"/>
      <c r="E2007" s="128"/>
      <c r="F2007" s="138"/>
      <c r="G2007" s="138"/>
      <c r="H2007" s="73" t="s">
        <v>23</v>
      </c>
      <c r="I2007" s="16">
        <v>0</v>
      </c>
      <c r="J2007" s="16">
        <v>0</v>
      </c>
      <c r="K2007" s="16">
        <v>0</v>
      </c>
      <c r="L2007" s="16">
        <v>0</v>
      </c>
      <c r="M2007" s="16">
        <v>0</v>
      </c>
      <c r="N2007" s="16">
        <v>0</v>
      </c>
      <c r="O2007" s="16">
        <v>0</v>
      </c>
      <c r="P2007" s="16">
        <v>0</v>
      </c>
    </row>
    <row r="2008" spans="3:16" ht="20.25" customHeight="1">
      <c r="C2008" s="129"/>
      <c r="D2008" s="127"/>
      <c r="E2008" s="128"/>
      <c r="F2008" s="138"/>
      <c r="G2008" s="138"/>
      <c r="H2008" s="73" t="s">
        <v>250</v>
      </c>
      <c r="I2008" s="16">
        <v>0</v>
      </c>
      <c r="J2008" s="16" t="s">
        <v>247</v>
      </c>
      <c r="K2008" s="16" t="s">
        <v>247</v>
      </c>
      <c r="L2008" s="16" t="s">
        <v>247</v>
      </c>
      <c r="M2008" s="16">
        <v>0</v>
      </c>
      <c r="N2008" s="16">
        <v>0</v>
      </c>
      <c r="O2008" s="16" t="s">
        <v>247</v>
      </c>
      <c r="P2008" s="16" t="s">
        <v>247</v>
      </c>
    </row>
    <row r="2009" spans="3:16" ht="18.75" customHeight="1">
      <c r="C2009" s="129"/>
      <c r="D2009" s="127"/>
      <c r="E2009" s="128"/>
      <c r="F2009" s="138"/>
      <c r="G2009" s="138"/>
      <c r="H2009" s="73" t="s">
        <v>252</v>
      </c>
      <c r="I2009" s="16">
        <v>0</v>
      </c>
      <c r="J2009" s="16" t="s">
        <v>247</v>
      </c>
      <c r="K2009" s="16" t="s">
        <v>247</v>
      </c>
      <c r="L2009" s="16" t="s">
        <v>247</v>
      </c>
      <c r="M2009" s="16">
        <v>0</v>
      </c>
      <c r="N2009" s="16">
        <v>0</v>
      </c>
      <c r="O2009" s="16" t="s">
        <v>247</v>
      </c>
      <c r="P2009" s="16" t="s">
        <v>247</v>
      </c>
    </row>
    <row r="2010" spans="3:16" ht="17.25" hidden="1" customHeight="1">
      <c r="C2010" s="129" t="s">
        <v>95</v>
      </c>
      <c r="D2010" s="127" t="s">
        <v>260</v>
      </c>
      <c r="E2010" s="128" t="s">
        <v>268</v>
      </c>
      <c r="F2010" s="138" t="s">
        <v>90</v>
      </c>
      <c r="G2010" s="138" t="s">
        <v>91</v>
      </c>
      <c r="H2010" s="73" t="s">
        <v>112</v>
      </c>
      <c r="I2010" s="31">
        <f>I2011+I2013+I2015+I2016</f>
        <v>0</v>
      </c>
      <c r="J2010" s="31">
        <f>J2011+J2013</f>
        <v>0</v>
      </c>
      <c r="K2010" s="31">
        <f>K2011+K2013</f>
        <v>0</v>
      </c>
      <c r="L2010" s="31">
        <f>L2011+L2013</f>
        <v>0</v>
      </c>
      <c r="M2010" s="31">
        <f t="shared" ref="M2010" si="571">M2011+M2013+M2015+M2016</f>
        <v>0</v>
      </c>
      <c r="N2010" s="16" t="e">
        <f>M2010/I2010*100</f>
        <v>#DIV/0!</v>
      </c>
      <c r="O2010" s="16" t="e">
        <f>L2010/J2010*100</f>
        <v>#DIV/0!</v>
      </c>
      <c r="P2010" s="16" t="e">
        <f>L2010/K2010*100</f>
        <v>#DIV/0!</v>
      </c>
    </row>
    <row r="2011" spans="3:16" ht="14.25" hidden="1" customHeight="1">
      <c r="C2011" s="129"/>
      <c r="D2011" s="127"/>
      <c r="E2011" s="128"/>
      <c r="F2011" s="138"/>
      <c r="G2011" s="138"/>
      <c r="H2011" s="73" t="s">
        <v>113</v>
      </c>
      <c r="I2011" s="16">
        <v>0</v>
      </c>
      <c r="J2011" s="16">
        <v>0</v>
      </c>
      <c r="K2011" s="16">
        <v>0</v>
      </c>
      <c r="L2011" s="16">
        <v>0</v>
      </c>
      <c r="M2011" s="16">
        <v>0</v>
      </c>
      <c r="N2011" s="16">
        <v>0</v>
      </c>
      <c r="O2011" s="16">
        <v>0</v>
      </c>
      <c r="P2011" s="16">
        <v>0</v>
      </c>
    </row>
    <row r="2012" spans="3:16" ht="30" hidden="1">
      <c r="C2012" s="129"/>
      <c r="D2012" s="127"/>
      <c r="E2012" s="128"/>
      <c r="F2012" s="138"/>
      <c r="G2012" s="138"/>
      <c r="H2012" s="73" t="s">
        <v>22</v>
      </c>
      <c r="I2012" s="16">
        <v>0</v>
      </c>
      <c r="J2012" s="16">
        <v>0</v>
      </c>
      <c r="K2012" s="16">
        <v>0</v>
      </c>
      <c r="L2012" s="16">
        <v>0</v>
      </c>
      <c r="M2012" s="16">
        <v>0</v>
      </c>
      <c r="N2012" s="16">
        <v>0</v>
      </c>
      <c r="O2012" s="16">
        <v>0</v>
      </c>
      <c r="P2012" s="16">
        <v>0</v>
      </c>
    </row>
    <row r="2013" spans="3:16" ht="23.25" hidden="1" customHeight="1">
      <c r="C2013" s="129"/>
      <c r="D2013" s="127"/>
      <c r="E2013" s="128"/>
      <c r="F2013" s="138"/>
      <c r="G2013" s="138"/>
      <c r="H2013" s="73" t="s">
        <v>249</v>
      </c>
      <c r="I2013" s="16">
        <v>0</v>
      </c>
      <c r="J2013" s="16">
        <v>0</v>
      </c>
      <c r="K2013" s="16">
        <v>0</v>
      </c>
      <c r="L2013" s="16">
        <v>0</v>
      </c>
      <c r="M2013" s="16">
        <v>0</v>
      </c>
      <c r="N2013" s="16">
        <v>0</v>
      </c>
      <c r="O2013" s="16">
        <v>0</v>
      </c>
      <c r="P2013" s="16">
        <v>0</v>
      </c>
    </row>
    <row r="2014" spans="3:16" ht="30" hidden="1">
      <c r="C2014" s="129"/>
      <c r="D2014" s="127"/>
      <c r="E2014" s="128"/>
      <c r="F2014" s="138"/>
      <c r="G2014" s="138"/>
      <c r="H2014" s="73" t="s">
        <v>23</v>
      </c>
      <c r="I2014" s="16">
        <v>0</v>
      </c>
      <c r="J2014" s="16">
        <v>0</v>
      </c>
      <c r="K2014" s="16">
        <v>0</v>
      </c>
      <c r="L2014" s="16">
        <v>0</v>
      </c>
      <c r="M2014" s="16">
        <v>0</v>
      </c>
      <c r="N2014" s="16">
        <v>0</v>
      </c>
      <c r="O2014" s="16" t="e">
        <f>O2021+O2028+O2035+O2049+O2056+#REF!+O2063+O2070+#REF!+#REF!+#REF!+O2140+#REF!+#REF!+O2077+O2084+O2091</f>
        <v>#REF!</v>
      </c>
      <c r="P2014" s="16" t="e">
        <f>P2021+P2028+P2035+P2049+P2056+#REF!+P2063+P2070+#REF!+#REF!+#REF!+P2140+#REF!+#REF!+P2077+P2084+P2091</f>
        <v>#REF!</v>
      </c>
    </row>
    <row r="2015" spans="3:16" hidden="1">
      <c r="C2015" s="129"/>
      <c r="D2015" s="127"/>
      <c r="E2015" s="128"/>
      <c r="F2015" s="138"/>
      <c r="G2015" s="138"/>
      <c r="H2015" s="73" t="s">
        <v>250</v>
      </c>
      <c r="I2015" s="16">
        <v>0</v>
      </c>
      <c r="J2015" s="16" t="s">
        <v>247</v>
      </c>
      <c r="K2015" s="16" t="s">
        <v>247</v>
      </c>
      <c r="L2015" s="16">
        <v>0</v>
      </c>
      <c r="M2015" s="16">
        <v>0</v>
      </c>
      <c r="N2015" s="16">
        <v>0</v>
      </c>
      <c r="O2015" s="16" t="s">
        <v>247</v>
      </c>
      <c r="P2015" s="16" t="s">
        <v>247</v>
      </c>
    </row>
    <row r="2016" spans="3:16" hidden="1">
      <c r="C2016" s="129"/>
      <c r="D2016" s="127"/>
      <c r="E2016" s="128"/>
      <c r="F2016" s="138"/>
      <c r="G2016" s="138"/>
      <c r="H2016" s="73" t="s">
        <v>252</v>
      </c>
      <c r="I2016" s="16">
        <v>0</v>
      </c>
      <c r="J2016" s="16" t="s">
        <v>247</v>
      </c>
      <c r="K2016" s="16" t="s">
        <v>247</v>
      </c>
      <c r="L2016" s="16">
        <v>0</v>
      </c>
      <c r="M2016" s="16">
        <v>0</v>
      </c>
      <c r="N2016" s="16">
        <v>0</v>
      </c>
      <c r="O2016" s="16" t="s">
        <v>247</v>
      </c>
      <c r="P2016" s="16" t="s">
        <v>247</v>
      </c>
    </row>
    <row r="2017" spans="3:16">
      <c r="C2017" s="129" t="s">
        <v>96</v>
      </c>
      <c r="D2017" s="127" t="s">
        <v>666</v>
      </c>
      <c r="E2017" s="128" t="s">
        <v>667</v>
      </c>
      <c r="F2017" s="138" t="s">
        <v>92</v>
      </c>
      <c r="G2017" s="138" t="s">
        <v>93</v>
      </c>
      <c r="H2017" s="73" t="s">
        <v>112</v>
      </c>
      <c r="I2017" s="31">
        <f>I2018+I2020+I2022+I2023</f>
        <v>300</v>
      </c>
      <c r="J2017" s="31">
        <f>J2018+J2020</f>
        <v>300</v>
      </c>
      <c r="K2017" s="31">
        <f>K2018+K2020</f>
        <v>136</v>
      </c>
      <c r="L2017" s="31">
        <f>L2018+L2020</f>
        <v>0</v>
      </c>
      <c r="M2017" s="31">
        <f t="shared" ref="M2017" si="572">M2018+M2020+M2022+M2023</f>
        <v>0</v>
      </c>
      <c r="N2017" s="16">
        <f>M2017/I2017*100</f>
        <v>0</v>
      </c>
      <c r="O2017" s="16">
        <f>L2017/J2017*100</f>
        <v>0</v>
      </c>
      <c r="P2017" s="16">
        <f>L2017/K2017*100</f>
        <v>0</v>
      </c>
    </row>
    <row r="2018" spans="3:16">
      <c r="C2018" s="129"/>
      <c r="D2018" s="127"/>
      <c r="E2018" s="128"/>
      <c r="F2018" s="138"/>
      <c r="G2018" s="138"/>
      <c r="H2018" s="73" t="s">
        <v>113</v>
      </c>
      <c r="I2018" s="16">
        <v>300</v>
      </c>
      <c r="J2018" s="16">
        <v>300</v>
      </c>
      <c r="K2018" s="16">
        <v>136</v>
      </c>
      <c r="L2018" s="16">
        <v>0</v>
      </c>
      <c r="M2018" s="16">
        <v>0</v>
      </c>
      <c r="N2018" s="16">
        <f>L2018/I2018*100</f>
        <v>0</v>
      </c>
      <c r="O2018" s="16">
        <f>L2018/J2018*100</f>
        <v>0</v>
      </c>
      <c r="P2018" s="16">
        <f>L2018/K2018*100</f>
        <v>0</v>
      </c>
    </row>
    <row r="2019" spans="3:16" ht="30">
      <c r="C2019" s="129"/>
      <c r="D2019" s="127"/>
      <c r="E2019" s="128"/>
      <c r="F2019" s="138"/>
      <c r="G2019" s="138"/>
      <c r="H2019" s="73" t="s">
        <v>22</v>
      </c>
      <c r="I2019" s="16">
        <v>0</v>
      </c>
      <c r="J2019" s="16">
        <v>0</v>
      </c>
      <c r="K2019" s="16">
        <v>0</v>
      </c>
      <c r="L2019" s="16">
        <v>0</v>
      </c>
      <c r="M2019" s="16">
        <v>0</v>
      </c>
      <c r="N2019" s="16">
        <v>0</v>
      </c>
      <c r="O2019" s="16">
        <v>0</v>
      </c>
      <c r="P2019" s="16">
        <v>0</v>
      </c>
    </row>
    <row r="2020" spans="3:16">
      <c r="C2020" s="129"/>
      <c r="D2020" s="127"/>
      <c r="E2020" s="128"/>
      <c r="F2020" s="138"/>
      <c r="G2020" s="138"/>
      <c r="H2020" s="73" t="s">
        <v>249</v>
      </c>
      <c r="I2020" s="16">
        <v>0</v>
      </c>
      <c r="J2020" s="16">
        <v>0</v>
      </c>
      <c r="K2020" s="16">
        <v>0</v>
      </c>
      <c r="L2020" s="16">
        <v>0</v>
      </c>
      <c r="M2020" s="16">
        <v>0</v>
      </c>
      <c r="N2020" s="16">
        <v>0</v>
      </c>
      <c r="O2020" s="16">
        <v>0</v>
      </c>
      <c r="P2020" s="16">
        <v>0</v>
      </c>
    </row>
    <row r="2021" spans="3:16" ht="30">
      <c r="C2021" s="129"/>
      <c r="D2021" s="127"/>
      <c r="E2021" s="128"/>
      <c r="F2021" s="138"/>
      <c r="G2021" s="138"/>
      <c r="H2021" s="73" t="s">
        <v>23</v>
      </c>
      <c r="I2021" s="16">
        <v>0</v>
      </c>
      <c r="J2021" s="16">
        <v>0</v>
      </c>
      <c r="K2021" s="16">
        <v>0</v>
      </c>
      <c r="L2021" s="16">
        <v>0</v>
      </c>
      <c r="M2021" s="16">
        <v>0</v>
      </c>
      <c r="N2021" s="16">
        <v>0</v>
      </c>
      <c r="O2021" s="16">
        <v>0</v>
      </c>
      <c r="P2021" s="16">
        <v>0</v>
      </c>
    </row>
    <row r="2022" spans="3:16">
      <c r="C2022" s="129"/>
      <c r="D2022" s="127"/>
      <c r="E2022" s="128"/>
      <c r="F2022" s="138"/>
      <c r="G2022" s="138"/>
      <c r="H2022" s="73" t="s">
        <v>250</v>
      </c>
      <c r="I2022" s="16">
        <v>0</v>
      </c>
      <c r="J2022" s="16" t="s">
        <v>247</v>
      </c>
      <c r="K2022" s="16" t="s">
        <v>247</v>
      </c>
      <c r="L2022" s="16" t="s">
        <v>247</v>
      </c>
      <c r="M2022" s="16">
        <v>0</v>
      </c>
      <c r="N2022" s="16">
        <v>0</v>
      </c>
      <c r="O2022" s="16" t="s">
        <v>247</v>
      </c>
      <c r="P2022" s="16" t="s">
        <v>247</v>
      </c>
    </row>
    <row r="2023" spans="3:16">
      <c r="C2023" s="129"/>
      <c r="D2023" s="127"/>
      <c r="E2023" s="128"/>
      <c r="F2023" s="138"/>
      <c r="G2023" s="138"/>
      <c r="H2023" s="73" t="s">
        <v>252</v>
      </c>
      <c r="I2023" s="16">
        <v>0</v>
      </c>
      <c r="J2023" s="16" t="s">
        <v>247</v>
      </c>
      <c r="K2023" s="16" t="s">
        <v>247</v>
      </c>
      <c r="L2023" s="16" t="s">
        <v>247</v>
      </c>
      <c r="M2023" s="16">
        <v>0</v>
      </c>
      <c r="N2023" s="16">
        <v>0</v>
      </c>
      <c r="O2023" s="16" t="s">
        <v>247</v>
      </c>
      <c r="P2023" s="16" t="s">
        <v>247</v>
      </c>
    </row>
    <row r="2024" spans="3:16">
      <c r="C2024" s="129" t="s">
        <v>97</v>
      </c>
      <c r="D2024" s="127" t="s">
        <v>668</v>
      </c>
      <c r="E2024" s="128" t="s">
        <v>669</v>
      </c>
      <c r="F2024" s="138" t="s">
        <v>92</v>
      </c>
      <c r="G2024" s="138" t="s">
        <v>93</v>
      </c>
      <c r="H2024" s="73" t="s">
        <v>112</v>
      </c>
      <c r="I2024" s="31">
        <f>I2025+I2027+I2029+I2030</f>
        <v>450</v>
      </c>
      <c r="J2024" s="31">
        <f>J2025+J2027</f>
        <v>450</v>
      </c>
      <c r="K2024" s="31">
        <f>K2025+K2027</f>
        <v>100</v>
      </c>
      <c r="L2024" s="31">
        <f>L2025+L2027</f>
        <v>0</v>
      </c>
      <c r="M2024" s="31">
        <f t="shared" ref="M2024" si="573">M2025+M2027+M2029+M2030</f>
        <v>0</v>
      </c>
      <c r="N2024" s="16">
        <f>M2024/I2024*100</f>
        <v>0</v>
      </c>
      <c r="O2024" s="16">
        <f>L2024/J2024*100</f>
        <v>0</v>
      </c>
      <c r="P2024" s="16">
        <f>L2024/K2024*100</f>
        <v>0</v>
      </c>
    </row>
    <row r="2025" spans="3:16">
      <c r="C2025" s="129"/>
      <c r="D2025" s="127"/>
      <c r="E2025" s="128"/>
      <c r="F2025" s="138"/>
      <c r="G2025" s="138"/>
      <c r="H2025" s="73" t="s">
        <v>113</v>
      </c>
      <c r="I2025" s="16">
        <v>450</v>
      </c>
      <c r="J2025" s="16">
        <v>450</v>
      </c>
      <c r="K2025" s="16">
        <v>100</v>
      </c>
      <c r="L2025" s="16">
        <v>0</v>
      </c>
      <c r="M2025" s="16">
        <v>0</v>
      </c>
      <c r="N2025" s="16">
        <f>L2025/I2025*100</f>
        <v>0</v>
      </c>
      <c r="O2025" s="16">
        <f>L2025/J2025*100</f>
        <v>0</v>
      </c>
      <c r="P2025" s="16">
        <f>L2025/K2025*100</f>
        <v>0</v>
      </c>
    </row>
    <row r="2026" spans="3:16" ht="30">
      <c r="C2026" s="129"/>
      <c r="D2026" s="127"/>
      <c r="E2026" s="128"/>
      <c r="F2026" s="138"/>
      <c r="G2026" s="138"/>
      <c r="H2026" s="73" t="s">
        <v>22</v>
      </c>
      <c r="I2026" s="16">
        <v>0</v>
      </c>
      <c r="J2026" s="16">
        <v>0</v>
      </c>
      <c r="K2026" s="16">
        <v>0</v>
      </c>
      <c r="L2026" s="16">
        <v>0</v>
      </c>
      <c r="M2026" s="16">
        <v>0</v>
      </c>
      <c r="N2026" s="16">
        <v>0</v>
      </c>
      <c r="O2026" s="16">
        <v>0</v>
      </c>
      <c r="P2026" s="16">
        <v>0</v>
      </c>
    </row>
    <row r="2027" spans="3:16">
      <c r="C2027" s="129"/>
      <c r="D2027" s="127"/>
      <c r="E2027" s="128"/>
      <c r="F2027" s="138"/>
      <c r="G2027" s="138"/>
      <c r="H2027" s="73" t="s">
        <v>249</v>
      </c>
      <c r="I2027" s="16">
        <v>0</v>
      </c>
      <c r="J2027" s="16">
        <v>0</v>
      </c>
      <c r="K2027" s="16">
        <v>0</v>
      </c>
      <c r="L2027" s="16">
        <v>0</v>
      </c>
      <c r="M2027" s="16">
        <v>0</v>
      </c>
      <c r="N2027" s="16">
        <v>0</v>
      </c>
      <c r="O2027" s="16">
        <v>0</v>
      </c>
      <c r="P2027" s="16">
        <v>0</v>
      </c>
    </row>
    <row r="2028" spans="3:16" ht="30">
      <c r="C2028" s="129"/>
      <c r="D2028" s="127"/>
      <c r="E2028" s="128"/>
      <c r="F2028" s="138"/>
      <c r="G2028" s="138"/>
      <c r="H2028" s="73" t="s">
        <v>23</v>
      </c>
      <c r="I2028" s="16">
        <v>0</v>
      </c>
      <c r="J2028" s="16">
        <v>0</v>
      </c>
      <c r="K2028" s="16">
        <v>0</v>
      </c>
      <c r="L2028" s="16">
        <v>0</v>
      </c>
      <c r="M2028" s="16">
        <v>0</v>
      </c>
      <c r="N2028" s="16">
        <v>0</v>
      </c>
      <c r="O2028" s="16">
        <v>0</v>
      </c>
      <c r="P2028" s="16">
        <v>0</v>
      </c>
    </row>
    <row r="2029" spans="3:16" ht="18.75" customHeight="1">
      <c r="C2029" s="129"/>
      <c r="D2029" s="127"/>
      <c r="E2029" s="128"/>
      <c r="F2029" s="138"/>
      <c r="G2029" s="138"/>
      <c r="H2029" s="73" t="s">
        <v>250</v>
      </c>
      <c r="I2029" s="16">
        <v>0</v>
      </c>
      <c r="J2029" s="16" t="s">
        <v>247</v>
      </c>
      <c r="K2029" s="16" t="s">
        <v>247</v>
      </c>
      <c r="L2029" s="16" t="s">
        <v>247</v>
      </c>
      <c r="M2029" s="16">
        <v>0</v>
      </c>
      <c r="N2029" s="16">
        <v>0</v>
      </c>
      <c r="O2029" s="16" t="s">
        <v>247</v>
      </c>
      <c r="P2029" s="16" t="s">
        <v>247</v>
      </c>
    </row>
    <row r="2030" spans="3:16" ht="21" customHeight="1">
      <c r="C2030" s="129"/>
      <c r="D2030" s="127"/>
      <c r="E2030" s="128"/>
      <c r="F2030" s="138"/>
      <c r="G2030" s="138"/>
      <c r="H2030" s="73" t="s">
        <v>252</v>
      </c>
      <c r="I2030" s="16">
        <v>0</v>
      </c>
      <c r="J2030" s="16" t="s">
        <v>247</v>
      </c>
      <c r="K2030" s="16" t="s">
        <v>247</v>
      </c>
      <c r="L2030" s="16" t="s">
        <v>247</v>
      </c>
      <c r="M2030" s="16">
        <v>0</v>
      </c>
      <c r="N2030" s="16">
        <v>0</v>
      </c>
      <c r="O2030" s="16" t="s">
        <v>247</v>
      </c>
      <c r="P2030" s="16" t="s">
        <v>247</v>
      </c>
    </row>
    <row r="2031" spans="3:16">
      <c r="C2031" s="129" t="s">
        <v>98</v>
      </c>
      <c r="D2031" s="127" t="s">
        <v>670</v>
      </c>
      <c r="E2031" s="128" t="s">
        <v>144</v>
      </c>
      <c r="F2031" s="138" t="s">
        <v>92</v>
      </c>
      <c r="G2031" s="138" t="s">
        <v>93</v>
      </c>
      <c r="H2031" s="73" t="s">
        <v>112</v>
      </c>
      <c r="I2031" s="31">
        <f>I2032+I2034+I2036+I2037</f>
        <v>300</v>
      </c>
      <c r="J2031" s="31">
        <f>J2032+J2034</f>
        <v>300</v>
      </c>
      <c r="K2031" s="31">
        <f>K2032+K2034</f>
        <v>75</v>
      </c>
      <c r="L2031" s="31">
        <f>L2032+L2034</f>
        <v>0</v>
      </c>
      <c r="M2031" s="31">
        <f t="shared" ref="M2031" si="574">M2032+M2034+M2036+M2037</f>
        <v>0</v>
      </c>
      <c r="N2031" s="16">
        <f>M2031/I2031*100</f>
        <v>0</v>
      </c>
      <c r="O2031" s="16">
        <f>L2031/J2031*100</f>
        <v>0</v>
      </c>
      <c r="P2031" s="16">
        <f>L2031/K2031*100</f>
        <v>0</v>
      </c>
    </row>
    <row r="2032" spans="3:16">
      <c r="C2032" s="129"/>
      <c r="D2032" s="127"/>
      <c r="E2032" s="128"/>
      <c r="F2032" s="138"/>
      <c r="G2032" s="138"/>
      <c r="H2032" s="73" t="s">
        <v>113</v>
      </c>
      <c r="I2032" s="16">
        <v>300</v>
      </c>
      <c r="J2032" s="16">
        <v>300</v>
      </c>
      <c r="K2032" s="16">
        <v>75</v>
      </c>
      <c r="L2032" s="16">
        <v>0</v>
      </c>
      <c r="M2032" s="16">
        <v>0</v>
      </c>
      <c r="N2032" s="16">
        <f>L2032/I2032*100</f>
        <v>0</v>
      </c>
      <c r="O2032" s="16">
        <f>L2032/J2032*100</f>
        <v>0</v>
      </c>
      <c r="P2032" s="16">
        <f>L2032/K2032*100</f>
        <v>0</v>
      </c>
    </row>
    <row r="2033" spans="3:16" ht="30">
      <c r="C2033" s="129"/>
      <c r="D2033" s="127"/>
      <c r="E2033" s="128"/>
      <c r="F2033" s="138"/>
      <c r="G2033" s="138"/>
      <c r="H2033" s="73" t="s">
        <v>22</v>
      </c>
      <c r="I2033" s="16">
        <v>0</v>
      </c>
      <c r="J2033" s="16">
        <v>0</v>
      </c>
      <c r="K2033" s="16">
        <v>0</v>
      </c>
      <c r="L2033" s="16">
        <v>0</v>
      </c>
      <c r="M2033" s="16">
        <v>0</v>
      </c>
      <c r="N2033" s="16">
        <v>0</v>
      </c>
      <c r="O2033" s="16">
        <v>0</v>
      </c>
      <c r="P2033" s="16">
        <v>0</v>
      </c>
    </row>
    <row r="2034" spans="3:16">
      <c r="C2034" s="129"/>
      <c r="D2034" s="127"/>
      <c r="E2034" s="128"/>
      <c r="F2034" s="138"/>
      <c r="G2034" s="138"/>
      <c r="H2034" s="73" t="s">
        <v>249</v>
      </c>
      <c r="I2034" s="16">
        <v>0</v>
      </c>
      <c r="J2034" s="16">
        <v>0</v>
      </c>
      <c r="K2034" s="16">
        <v>0</v>
      </c>
      <c r="L2034" s="16">
        <v>0</v>
      </c>
      <c r="M2034" s="16">
        <v>0</v>
      </c>
      <c r="N2034" s="16">
        <v>0</v>
      </c>
      <c r="O2034" s="16">
        <v>0</v>
      </c>
      <c r="P2034" s="16">
        <v>0</v>
      </c>
    </row>
    <row r="2035" spans="3:16" ht="30">
      <c r="C2035" s="129"/>
      <c r="D2035" s="127"/>
      <c r="E2035" s="128"/>
      <c r="F2035" s="138"/>
      <c r="G2035" s="138"/>
      <c r="H2035" s="73" t="s">
        <v>23</v>
      </c>
      <c r="I2035" s="16">
        <v>0</v>
      </c>
      <c r="J2035" s="16">
        <v>0</v>
      </c>
      <c r="K2035" s="16">
        <v>0</v>
      </c>
      <c r="L2035" s="16">
        <v>0</v>
      </c>
      <c r="M2035" s="16">
        <v>0</v>
      </c>
      <c r="N2035" s="16">
        <v>0</v>
      </c>
      <c r="O2035" s="16">
        <v>0</v>
      </c>
      <c r="P2035" s="16">
        <v>0</v>
      </c>
    </row>
    <row r="2036" spans="3:16">
      <c r="C2036" s="129"/>
      <c r="D2036" s="127"/>
      <c r="E2036" s="128"/>
      <c r="F2036" s="138"/>
      <c r="G2036" s="138"/>
      <c r="H2036" s="73" t="s">
        <v>250</v>
      </c>
      <c r="I2036" s="16">
        <v>0</v>
      </c>
      <c r="J2036" s="16" t="s">
        <v>247</v>
      </c>
      <c r="K2036" s="16" t="s">
        <v>247</v>
      </c>
      <c r="L2036" s="16" t="s">
        <v>247</v>
      </c>
      <c r="M2036" s="16">
        <v>0</v>
      </c>
      <c r="N2036" s="16">
        <v>0</v>
      </c>
      <c r="O2036" s="16" t="s">
        <v>247</v>
      </c>
      <c r="P2036" s="16" t="s">
        <v>247</v>
      </c>
    </row>
    <row r="2037" spans="3:16">
      <c r="C2037" s="129"/>
      <c r="D2037" s="127"/>
      <c r="E2037" s="128"/>
      <c r="F2037" s="138"/>
      <c r="G2037" s="138"/>
      <c r="H2037" s="73" t="s">
        <v>252</v>
      </c>
      <c r="I2037" s="16">
        <v>0</v>
      </c>
      <c r="J2037" s="16" t="s">
        <v>247</v>
      </c>
      <c r="K2037" s="16" t="s">
        <v>247</v>
      </c>
      <c r="L2037" s="16" t="s">
        <v>247</v>
      </c>
      <c r="M2037" s="16">
        <v>0</v>
      </c>
      <c r="N2037" s="16">
        <v>0</v>
      </c>
      <c r="O2037" s="16" t="s">
        <v>247</v>
      </c>
      <c r="P2037" s="16" t="s">
        <v>247</v>
      </c>
    </row>
    <row r="2038" spans="3:16">
      <c r="C2038" s="129" t="s">
        <v>98</v>
      </c>
      <c r="D2038" s="127" t="s">
        <v>671</v>
      </c>
      <c r="E2038" s="128" t="s">
        <v>672</v>
      </c>
      <c r="F2038" s="138" t="s">
        <v>92</v>
      </c>
      <c r="G2038" s="138" t="s">
        <v>93</v>
      </c>
      <c r="H2038" s="73" t="s">
        <v>112</v>
      </c>
      <c r="I2038" s="31">
        <f>I2039+I2041+I2043+I2044</f>
        <v>400</v>
      </c>
      <c r="J2038" s="31">
        <f>J2039+J2041</f>
        <v>400</v>
      </c>
      <c r="K2038" s="31">
        <f>K2039+K2041</f>
        <v>200</v>
      </c>
      <c r="L2038" s="31">
        <f>L2039+L2041</f>
        <v>0</v>
      </c>
      <c r="M2038" s="31">
        <f t="shared" ref="M2038" si="575">M2039+M2041+M2043+M2044</f>
        <v>0</v>
      </c>
      <c r="N2038" s="16">
        <f>M2038/I2038*100</f>
        <v>0</v>
      </c>
      <c r="O2038" s="16">
        <f>L2038/J2038*100</f>
        <v>0</v>
      </c>
      <c r="P2038" s="16">
        <f>L2038/K2038*100</f>
        <v>0</v>
      </c>
    </row>
    <row r="2039" spans="3:16">
      <c r="C2039" s="129"/>
      <c r="D2039" s="127"/>
      <c r="E2039" s="128"/>
      <c r="F2039" s="138"/>
      <c r="G2039" s="138"/>
      <c r="H2039" s="73" t="s">
        <v>113</v>
      </c>
      <c r="I2039" s="16">
        <v>400</v>
      </c>
      <c r="J2039" s="16">
        <v>400</v>
      </c>
      <c r="K2039" s="16">
        <v>200</v>
      </c>
      <c r="L2039" s="16">
        <v>0</v>
      </c>
      <c r="M2039" s="16">
        <v>0</v>
      </c>
      <c r="N2039" s="16">
        <f>L2039/I2039*100</f>
        <v>0</v>
      </c>
      <c r="O2039" s="16">
        <f>L2039/J2039*100</f>
        <v>0</v>
      </c>
      <c r="P2039" s="16">
        <f>L2039/K2039*100</f>
        <v>0</v>
      </c>
    </row>
    <row r="2040" spans="3:16" ht="30">
      <c r="C2040" s="129"/>
      <c r="D2040" s="127"/>
      <c r="E2040" s="128"/>
      <c r="F2040" s="138"/>
      <c r="G2040" s="138"/>
      <c r="H2040" s="73" t="s">
        <v>22</v>
      </c>
      <c r="I2040" s="16">
        <v>0</v>
      </c>
      <c r="J2040" s="16">
        <v>0</v>
      </c>
      <c r="K2040" s="16">
        <v>0</v>
      </c>
      <c r="L2040" s="16">
        <v>0</v>
      </c>
      <c r="M2040" s="16">
        <v>0</v>
      </c>
      <c r="N2040" s="16">
        <v>0</v>
      </c>
      <c r="O2040" s="16">
        <v>0</v>
      </c>
      <c r="P2040" s="16">
        <v>0</v>
      </c>
    </row>
    <row r="2041" spans="3:16">
      <c r="C2041" s="129"/>
      <c r="D2041" s="127"/>
      <c r="E2041" s="128"/>
      <c r="F2041" s="138"/>
      <c r="G2041" s="138"/>
      <c r="H2041" s="73" t="s">
        <v>249</v>
      </c>
      <c r="I2041" s="16">
        <v>0</v>
      </c>
      <c r="J2041" s="16">
        <v>0</v>
      </c>
      <c r="K2041" s="16">
        <v>0</v>
      </c>
      <c r="L2041" s="16">
        <v>0</v>
      </c>
      <c r="M2041" s="16">
        <v>0</v>
      </c>
      <c r="N2041" s="16">
        <v>0</v>
      </c>
      <c r="O2041" s="16">
        <v>0</v>
      </c>
      <c r="P2041" s="16">
        <v>0</v>
      </c>
    </row>
    <row r="2042" spans="3:16" ht="30">
      <c r="C2042" s="129"/>
      <c r="D2042" s="127"/>
      <c r="E2042" s="128"/>
      <c r="F2042" s="138"/>
      <c r="G2042" s="138"/>
      <c r="H2042" s="73" t="s">
        <v>23</v>
      </c>
      <c r="I2042" s="16">
        <v>0</v>
      </c>
      <c r="J2042" s="16">
        <v>0</v>
      </c>
      <c r="K2042" s="16">
        <v>0</v>
      </c>
      <c r="L2042" s="16">
        <v>0</v>
      </c>
      <c r="M2042" s="16">
        <v>0</v>
      </c>
      <c r="N2042" s="16">
        <v>0</v>
      </c>
      <c r="O2042" s="16">
        <v>0</v>
      </c>
      <c r="P2042" s="16">
        <v>0</v>
      </c>
    </row>
    <row r="2043" spans="3:16">
      <c r="C2043" s="129"/>
      <c r="D2043" s="127"/>
      <c r="E2043" s="128"/>
      <c r="F2043" s="138"/>
      <c r="G2043" s="138"/>
      <c r="H2043" s="73" t="s">
        <v>250</v>
      </c>
      <c r="I2043" s="16">
        <v>0</v>
      </c>
      <c r="J2043" s="16" t="s">
        <v>247</v>
      </c>
      <c r="K2043" s="16" t="s">
        <v>247</v>
      </c>
      <c r="L2043" s="16" t="s">
        <v>247</v>
      </c>
      <c r="M2043" s="16">
        <v>0</v>
      </c>
      <c r="N2043" s="16">
        <v>0</v>
      </c>
      <c r="O2043" s="16" t="s">
        <v>247</v>
      </c>
      <c r="P2043" s="16" t="s">
        <v>247</v>
      </c>
    </row>
    <row r="2044" spans="3:16">
      <c r="C2044" s="129"/>
      <c r="D2044" s="127"/>
      <c r="E2044" s="128"/>
      <c r="F2044" s="138"/>
      <c r="G2044" s="138"/>
      <c r="H2044" s="73" t="s">
        <v>252</v>
      </c>
      <c r="I2044" s="16">
        <v>0</v>
      </c>
      <c r="J2044" s="16" t="s">
        <v>247</v>
      </c>
      <c r="K2044" s="16" t="s">
        <v>247</v>
      </c>
      <c r="L2044" s="16" t="s">
        <v>247</v>
      </c>
      <c r="M2044" s="16">
        <v>0</v>
      </c>
      <c r="N2044" s="16">
        <v>0</v>
      </c>
      <c r="O2044" s="16" t="s">
        <v>247</v>
      </c>
      <c r="P2044" s="16" t="s">
        <v>247</v>
      </c>
    </row>
    <row r="2045" spans="3:16">
      <c r="C2045" s="129" t="s">
        <v>98</v>
      </c>
      <c r="D2045" s="127" t="s">
        <v>673</v>
      </c>
      <c r="E2045" s="128" t="s">
        <v>674</v>
      </c>
      <c r="F2045" s="138">
        <v>2015</v>
      </c>
      <c r="G2045" s="138">
        <v>2017</v>
      </c>
      <c r="H2045" s="73" t="s">
        <v>112</v>
      </c>
      <c r="I2045" s="31">
        <f>I2046+I2048+I2050+I2051</f>
        <v>1200</v>
      </c>
      <c r="J2045" s="31">
        <f>J2046+J2048</f>
        <v>1200</v>
      </c>
      <c r="K2045" s="31">
        <f>K2046+K2048</f>
        <v>828.7</v>
      </c>
      <c r="L2045" s="31">
        <f>L2046+L2048</f>
        <v>0</v>
      </c>
      <c r="M2045" s="31">
        <f t="shared" ref="M2045" si="576">M2046+M2048+M2050+M2051</f>
        <v>0</v>
      </c>
      <c r="N2045" s="16">
        <f>M2045/I2045*100</f>
        <v>0</v>
      </c>
      <c r="O2045" s="16">
        <f>L2045/J2045*100</f>
        <v>0</v>
      </c>
      <c r="P2045" s="16">
        <f>L2045/K2045*100</f>
        <v>0</v>
      </c>
    </row>
    <row r="2046" spans="3:16">
      <c r="C2046" s="129"/>
      <c r="D2046" s="127"/>
      <c r="E2046" s="128"/>
      <c r="F2046" s="138"/>
      <c r="G2046" s="138"/>
      <c r="H2046" s="73" t="s">
        <v>113</v>
      </c>
      <c r="I2046" s="16">
        <v>1200</v>
      </c>
      <c r="J2046" s="16">
        <v>1200</v>
      </c>
      <c r="K2046" s="16">
        <v>828.7</v>
      </c>
      <c r="L2046" s="16">
        <v>0</v>
      </c>
      <c r="M2046" s="16">
        <v>0</v>
      </c>
      <c r="N2046" s="16">
        <f>L2046/I2046*100</f>
        <v>0</v>
      </c>
      <c r="O2046" s="16">
        <f>L2046/J2046*100</f>
        <v>0</v>
      </c>
      <c r="P2046" s="16">
        <f>L2046/K2046*100</f>
        <v>0</v>
      </c>
    </row>
    <row r="2047" spans="3:16" ht="42" customHeight="1">
      <c r="C2047" s="129"/>
      <c r="D2047" s="127"/>
      <c r="E2047" s="128"/>
      <c r="F2047" s="138"/>
      <c r="G2047" s="138"/>
      <c r="H2047" s="73" t="s">
        <v>22</v>
      </c>
      <c r="I2047" s="16">
        <v>0</v>
      </c>
      <c r="J2047" s="16">
        <v>0</v>
      </c>
      <c r="K2047" s="16">
        <v>0</v>
      </c>
      <c r="L2047" s="16">
        <v>0</v>
      </c>
      <c r="M2047" s="16">
        <v>0</v>
      </c>
      <c r="N2047" s="16">
        <v>0</v>
      </c>
      <c r="O2047" s="16">
        <v>0</v>
      </c>
      <c r="P2047" s="16">
        <v>0</v>
      </c>
    </row>
    <row r="2048" spans="3:16" ht="20.25" customHeight="1">
      <c r="C2048" s="129"/>
      <c r="D2048" s="127"/>
      <c r="E2048" s="128"/>
      <c r="F2048" s="138"/>
      <c r="G2048" s="138"/>
      <c r="H2048" s="73" t="s">
        <v>249</v>
      </c>
      <c r="I2048" s="16">
        <v>0</v>
      </c>
      <c r="J2048" s="16">
        <v>0</v>
      </c>
      <c r="K2048" s="16">
        <v>0</v>
      </c>
      <c r="L2048" s="16">
        <v>0</v>
      </c>
      <c r="M2048" s="16">
        <v>0</v>
      </c>
      <c r="N2048" s="16">
        <v>0</v>
      </c>
      <c r="O2048" s="16">
        <v>0</v>
      </c>
      <c r="P2048" s="16">
        <v>0</v>
      </c>
    </row>
    <row r="2049" spans="3:16" ht="30">
      <c r="C2049" s="129"/>
      <c r="D2049" s="127"/>
      <c r="E2049" s="128"/>
      <c r="F2049" s="138"/>
      <c r="G2049" s="138"/>
      <c r="H2049" s="73" t="s">
        <v>23</v>
      </c>
      <c r="I2049" s="16">
        <v>0</v>
      </c>
      <c r="J2049" s="16">
        <v>0</v>
      </c>
      <c r="K2049" s="16">
        <v>0</v>
      </c>
      <c r="L2049" s="16">
        <v>0</v>
      </c>
      <c r="M2049" s="16">
        <v>0</v>
      </c>
      <c r="N2049" s="16">
        <v>0</v>
      </c>
      <c r="O2049" s="16">
        <v>0</v>
      </c>
      <c r="P2049" s="16">
        <v>0</v>
      </c>
    </row>
    <row r="2050" spans="3:16" ht="15.75" customHeight="1">
      <c r="C2050" s="129"/>
      <c r="D2050" s="127"/>
      <c r="E2050" s="128"/>
      <c r="F2050" s="138"/>
      <c r="G2050" s="138"/>
      <c r="H2050" s="73" t="s">
        <v>250</v>
      </c>
      <c r="I2050" s="16">
        <v>0</v>
      </c>
      <c r="J2050" s="16" t="s">
        <v>247</v>
      </c>
      <c r="K2050" s="16" t="s">
        <v>247</v>
      </c>
      <c r="L2050" s="16" t="s">
        <v>247</v>
      </c>
      <c r="M2050" s="16">
        <v>0</v>
      </c>
      <c r="N2050" s="16">
        <v>0</v>
      </c>
      <c r="O2050" s="16" t="s">
        <v>247</v>
      </c>
      <c r="P2050" s="16" t="s">
        <v>247</v>
      </c>
    </row>
    <row r="2051" spans="3:16" ht="18" customHeight="1">
      <c r="C2051" s="129"/>
      <c r="D2051" s="127"/>
      <c r="E2051" s="128"/>
      <c r="F2051" s="138"/>
      <c r="G2051" s="138"/>
      <c r="H2051" s="73" t="s">
        <v>252</v>
      </c>
      <c r="I2051" s="16">
        <v>0</v>
      </c>
      <c r="J2051" s="16" t="s">
        <v>247</v>
      </c>
      <c r="K2051" s="16" t="s">
        <v>247</v>
      </c>
      <c r="L2051" s="16" t="s">
        <v>247</v>
      </c>
      <c r="M2051" s="16">
        <v>0</v>
      </c>
      <c r="N2051" s="16">
        <v>0</v>
      </c>
      <c r="O2051" s="16" t="s">
        <v>247</v>
      </c>
      <c r="P2051" s="16" t="s">
        <v>247</v>
      </c>
    </row>
    <row r="2052" spans="3:16" ht="24.75" customHeight="1">
      <c r="C2052" s="49"/>
      <c r="D2052" s="127" t="s">
        <v>675</v>
      </c>
      <c r="E2052" s="128" t="s">
        <v>36</v>
      </c>
      <c r="F2052" s="82"/>
      <c r="G2052" s="82"/>
      <c r="H2052" s="73" t="s">
        <v>112</v>
      </c>
      <c r="I2052" s="31">
        <f>I2053+I2055+I2057+I2058</f>
        <v>500</v>
      </c>
      <c r="J2052" s="31">
        <f>J2053+J2055</f>
        <v>500</v>
      </c>
      <c r="K2052" s="31">
        <f>K2053+K2055</f>
        <v>249.8</v>
      </c>
      <c r="L2052" s="31">
        <f>L2053+L2055</f>
        <v>133</v>
      </c>
      <c r="M2052" s="31">
        <f t="shared" ref="M2052" si="577">M2053+M2055+M2057+M2058</f>
        <v>133</v>
      </c>
      <c r="N2052" s="16">
        <f>M2052/I2052*100</f>
        <v>26.6</v>
      </c>
      <c r="O2052" s="16">
        <f>L2052/J2052*100</f>
        <v>26.6</v>
      </c>
      <c r="P2052" s="16">
        <f>L2052/K2052*100</f>
        <v>53.242594075260207</v>
      </c>
    </row>
    <row r="2053" spans="3:16" ht="18" customHeight="1">
      <c r="C2053" s="49"/>
      <c r="D2053" s="127"/>
      <c r="E2053" s="128"/>
      <c r="F2053" s="82"/>
      <c r="G2053" s="82"/>
      <c r="H2053" s="73" t="s">
        <v>113</v>
      </c>
      <c r="I2053" s="16">
        <v>500</v>
      </c>
      <c r="J2053" s="16">
        <v>500</v>
      </c>
      <c r="K2053" s="16">
        <v>249.8</v>
      </c>
      <c r="L2053" s="16">
        <v>133</v>
      </c>
      <c r="M2053" s="16">
        <v>133</v>
      </c>
      <c r="N2053" s="16">
        <f>L2053/I2053*100</f>
        <v>26.6</v>
      </c>
      <c r="O2053" s="16">
        <f>L2053/J2053*100</f>
        <v>26.6</v>
      </c>
      <c r="P2053" s="16">
        <f>L2053/K2053*100</f>
        <v>53.242594075260207</v>
      </c>
    </row>
    <row r="2054" spans="3:16" ht="18" customHeight="1">
      <c r="C2054" s="49"/>
      <c r="D2054" s="127"/>
      <c r="E2054" s="128"/>
      <c r="F2054" s="82"/>
      <c r="G2054" s="82"/>
      <c r="H2054" s="73" t="s">
        <v>22</v>
      </c>
      <c r="I2054" s="16">
        <v>0</v>
      </c>
      <c r="J2054" s="16">
        <v>0</v>
      </c>
      <c r="K2054" s="16">
        <v>0</v>
      </c>
      <c r="L2054" s="16">
        <v>0</v>
      </c>
      <c r="M2054" s="16">
        <v>0</v>
      </c>
      <c r="N2054" s="16">
        <v>0</v>
      </c>
      <c r="O2054" s="16">
        <v>0</v>
      </c>
      <c r="P2054" s="16">
        <v>0</v>
      </c>
    </row>
    <row r="2055" spans="3:16" ht="18" customHeight="1">
      <c r="C2055" s="49"/>
      <c r="D2055" s="127"/>
      <c r="E2055" s="128"/>
      <c r="F2055" s="82"/>
      <c r="G2055" s="82"/>
      <c r="H2055" s="73" t="s">
        <v>249</v>
      </c>
      <c r="I2055" s="16">
        <v>0</v>
      </c>
      <c r="J2055" s="16">
        <v>0</v>
      </c>
      <c r="K2055" s="16">
        <v>0</v>
      </c>
      <c r="L2055" s="16">
        <v>0</v>
      </c>
      <c r="M2055" s="16">
        <v>0</v>
      </c>
      <c r="N2055" s="16">
        <v>0</v>
      </c>
      <c r="O2055" s="16">
        <v>0</v>
      </c>
      <c r="P2055" s="16">
        <v>0</v>
      </c>
    </row>
    <row r="2056" spans="3:16" ht="18" customHeight="1">
      <c r="C2056" s="49"/>
      <c r="D2056" s="127"/>
      <c r="E2056" s="128"/>
      <c r="F2056" s="82"/>
      <c r="G2056" s="82"/>
      <c r="H2056" s="73" t="s">
        <v>23</v>
      </c>
      <c r="I2056" s="16">
        <v>0</v>
      </c>
      <c r="J2056" s="16">
        <v>0</v>
      </c>
      <c r="K2056" s="16">
        <v>0</v>
      </c>
      <c r="L2056" s="16">
        <v>0</v>
      </c>
      <c r="M2056" s="16">
        <v>0</v>
      </c>
      <c r="N2056" s="16">
        <v>0</v>
      </c>
      <c r="O2056" s="16">
        <v>0</v>
      </c>
      <c r="P2056" s="16">
        <v>0</v>
      </c>
    </row>
    <row r="2057" spans="3:16" ht="18" customHeight="1">
      <c r="C2057" s="49"/>
      <c r="D2057" s="127"/>
      <c r="E2057" s="128"/>
      <c r="F2057" s="82"/>
      <c r="G2057" s="82"/>
      <c r="H2057" s="73" t="s">
        <v>250</v>
      </c>
      <c r="I2057" s="16">
        <v>0</v>
      </c>
      <c r="J2057" s="16" t="s">
        <v>247</v>
      </c>
      <c r="K2057" s="16" t="s">
        <v>247</v>
      </c>
      <c r="L2057" s="16" t="s">
        <v>247</v>
      </c>
      <c r="M2057" s="16">
        <v>0</v>
      </c>
      <c r="N2057" s="16">
        <v>0</v>
      </c>
      <c r="O2057" s="16" t="s">
        <v>247</v>
      </c>
      <c r="P2057" s="16" t="s">
        <v>247</v>
      </c>
    </row>
    <row r="2058" spans="3:16" ht="18" customHeight="1">
      <c r="C2058" s="49"/>
      <c r="D2058" s="127"/>
      <c r="E2058" s="128"/>
      <c r="F2058" s="82"/>
      <c r="G2058" s="82"/>
      <c r="H2058" s="73" t="s">
        <v>252</v>
      </c>
      <c r="I2058" s="16">
        <v>0</v>
      </c>
      <c r="J2058" s="16" t="s">
        <v>247</v>
      </c>
      <c r="K2058" s="16" t="s">
        <v>247</v>
      </c>
      <c r="L2058" s="16" t="s">
        <v>247</v>
      </c>
      <c r="M2058" s="16">
        <v>0</v>
      </c>
      <c r="N2058" s="16">
        <v>0</v>
      </c>
      <c r="O2058" s="16" t="s">
        <v>247</v>
      </c>
      <c r="P2058" s="16" t="s">
        <v>247</v>
      </c>
    </row>
    <row r="2059" spans="3:16" ht="18" hidden="1" customHeight="1">
      <c r="C2059" s="49"/>
      <c r="D2059" s="130"/>
      <c r="E2059" s="133"/>
      <c r="F2059" s="82"/>
      <c r="G2059" s="82"/>
      <c r="H2059" s="73" t="s">
        <v>112</v>
      </c>
      <c r="I2059" s="16">
        <f>I2060+I2062+I2064+I2065</f>
        <v>0</v>
      </c>
      <c r="J2059" s="16" t="s">
        <v>247</v>
      </c>
      <c r="K2059" s="16" t="s">
        <v>247</v>
      </c>
      <c r="L2059" s="16">
        <f>L2060+L2062+L2064+L2065</f>
        <v>0</v>
      </c>
      <c r="M2059" s="16">
        <f>M2060+M2062+M2064+M2065</f>
        <v>0</v>
      </c>
      <c r="N2059" s="16">
        <f>N2060+N2062+N2064+N2065</f>
        <v>0</v>
      </c>
      <c r="O2059" s="16" t="s">
        <v>247</v>
      </c>
      <c r="P2059" s="16" t="s">
        <v>247</v>
      </c>
    </row>
    <row r="2060" spans="3:16" ht="25.5" hidden="1" customHeight="1">
      <c r="C2060" s="49"/>
      <c r="D2060" s="131"/>
      <c r="E2060" s="134"/>
      <c r="F2060" s="82"/>
      <c r="G2060" s="82"/>
      <c r="H2060" s="73" t="s">
        <v>113</v>
      </c>
      <c r="I2060" s="16">
        <v>0</v>
      </c>
      <c r="J2060" s="16">
        <v>0</v>
      </c>
      <c r="K2060" s="16">
        <v>0</v>
      </c>
      <c r="L2060" s="16">
        <v>0</v>
      </c>
      <c r="M2060" s="16">
        <v>0</v>
      </c>
      <c r="N2060" s="16">
        <v>0</v>
      </c>
      <c r="O2060" s="16">
        <v>0</v>
      </c>
      <c r="P2060" s="16">
        <v>0</v>
      </c>
    </row>
    <row r="2061" spans="3:16" ht="18" hidden="1" customHeight="1">
      <c r="C2061" s="49"/>
      <c r="D2061" s="131"/>
      <c r="E2061" s="134"/>
      <c r="F2061" s="82"/>
      <c r="G2061" s="82"/>
      <c r="H2061" s="73" t="s">
        <v>22</v>
      </c>
      <c r="I2061" s="16">
        <v>0</v>
      </c>
      <c r="J2061" s="16">
        <v>0</v>
      </c>
      <c r="K2061" s="16">
        <v>0</v>
      </c>
      <c r="L2061" s="16">
        <v>0</v>
      </c>
      <c r="M2061" s="16">
        <v>0</v>
      </c>
      <c r="N2061" s="16">
        <v>0</v>
      </c>
      <c r="O2061" s="16">
        <v>0</v>
      </c>
      <c r="P2061" s="16">
        <v>0</v>
      </c>
    </row>
    <row r="2062" spans="3:16" ht="18" hidden="1" customHeight="1">
      <c r="C2062" s="49"/>
      <c r="D2062" s="131"/>
      <c r="E2062" s="134"/>
      <c r="F2062" s="82"/>
      <c r="G2062" s="82"/>
      <c r="H2062" s="73" t="s">
        <v>249</v>
      </c>
      <c r="I2062" s="16">
        <v>0</v>
      </c>
      <c r="J2062" s="16">
        <v>0</v>
      </c>
      <c r="K2062" s="16">
        <v>0</v>
      </c>
      <c r="L2062" s="16">
        <v>0</v>
      </c>
      <c r="M2062" s="16">
        <v>0</v>
      </c>
      <c r="N2062" s="16">
        <v>0</v>
      </c>
      <c r="O2062" s="16">
        <v>0</v>
      </c>
      <c r="P2062" s="16">
        <v>0</v>
      </c>
    </row>
    <row r="2063" spans="3:16" ht="18" hidden="1" customHeight="1">
      <c r="C2063" s="49"/>
      <c r="D2063" s="131"/>
      <c r="E2063" s="134"/>
      <c r="F2063" s="82"/>
      <c r="G2063" s="82"/>
      <c r="H2063" s="73" t="s">
        <v>23</v>
      </c>
      <c r="I2063" s="16">
        <v>0</v>
      </c>
      <c r="J2063" s="16">
        <v>0</v>
      </c>
      <c r="K2063" s="16">
        <v>0</v>
      </c>
      <c r="L2063" s="16">
        <v>0</v>
      </c>
      <c r="M2063" s="16">
        <v>0</v>
      </c>
      <c r="N2063" s="16">
        <v>0</v>
      </c>
      <c r="O2063" s="16" t="e">
        <f>O2070+#REF!+#REF!+#REF!+O2140+#REF!+#REF!+O2077+O2084+O2091+O2098+O2105+O2112+O2119+O2154+#REF!+#REF!</f>
        <v>#REF!</v>
      </c>
      <c r="P2063" s="16" t="e">
        <f>P2070+#REF!+#REF!+#REF!+P2140+#REF!+#REF!+P2077+P2084+P2091+P2098+P2105+P2112+P2119+P2154+#REF!+#REF!</f>
        <v>#REF!</v>
      </c>
    </row>
    <row r="2064" spans="3:16" ht="18" hidden="1" customHeight="1">
      <c r="C2064" s="49"/>
      <c r="D2064" s="131"/>
      <c r="E2064" s="134"/>
      <c r="F2064" s="82"/>
      <c r="G2064" s="82"/>
      <c r="H2064" s="73" t="s">
        <v>250</v>
      </c>
      <c r="I2064" s="16">
        <v>0</v>
      </c>
      <c r="J2064" s="16" t="s">
        <v>247</v>
      </c>
      <c r="K2064" s="16" t="s">
        <v>247</v>
      </c>
      <c r="L2064" s="16">
        <v>0</v>
      </c>
      <c r="M2064" s="16">
        <v>0</v>
      </c>
      <c r="N2064" s="16">
        <v>0</v>
      </c>
      <c r="O2064" s="16" t="s">
        <v>247</v>
      </c>
      <c r="P2064" s="16" t="s">
        <v>247</v>
      </c>
    </row>
    <row r="2065" spans="3:18" ht="18" hidden="1" customHeight="1">
      <c r="C2065" s="49"/>
      <c r="D2065" s="132"/>
      <c r="E2065" s="135"/>
      <c r="F2065" s="82"/>
      <c r="G2065" s="82"/>
      <c r="H2065" s="73" t="s">
        <v>252</v>
      </c>
      <c r="I2065" s="16">
        <v>0</v>
      </c>
      <c r="J2065" s="16" t="s">
        <v>247</v>
      </c>
      <c r="K2065" s="16" t="s">
        <v>247</v>
      </c>
      <c r="L2065" s="16">
        <v>0</v>
      </c>
      <c r="M2065" s="16">
        <v>0</v>
      </c>
      <c r="N2065" s="16">
        <v>0</v>
      </c>
      <c r="O2065" s="16" t="s">
        <v>247</v>
      </c>
      <c r="P2065" s="16" t="s">
        <v>247</v>
      </c>
    </row>
    <row r="2066" spans="3:18" ht="15" customHeight="1">
      <c r="C2066" s="129" t="s">
        <v>100</v>
      </c>
      <c r="D2066" s="136" t="s">
        <v>183</v>
      </c>
      <c r="E2066" s="137" t="s">
        <v>683</v>
      </c>
      <c r="F2066" s="137">
        <v>2015</v>
      </c>
      <c r="G2066" s="137">
        <v>2017</v>
      </c>
      <c r="H2066" s="26" t="s">
        <v>112</v>
      </c>
      <c r="I2066" s="3">
        <f>I2067+I2069+I2071+I2072</f>
        <v>2679.4999999999995</v>
      </c>
      <c r="J2066" s="3">
        <f>J2067+J2069</f>
        <v>2679.4999999999995</v>
      </c>
      <c r="K2066" s="3">
        <f t="shared" ref="K2066" si="578">K2067+K2069</f>
        <v>2679.4999999999995</v>
      </c>
      <c r="L2066" s="3">
        <f t="shared" ref="L2066" si="579">L2067+L2069</f>
        <v>1372.6</v>
      </c>
      <c r="M2066" s="3">
        <f t="shared" ref="M2066" si="580">M2067+M2069+M2071+M2072</f>
        <v>1372.6</v>
      </c>
      <c r="N2066" s="17">
        <f>M2066/I2066*100</f>
        <v>51.225974995334958</v>
      </c>
      <c r="O2066" s="17">
        <f>L2066/J2066*100</f>
        <v>51.225974995334958</v>
      </c>
      <c r="P2066" s="17">
        <f>L2066/K2066*100</f>
        <v>51.225974995334958</v>
      </c>
    </row>
    <row r="2067" spans="3:18">
      <c r="C2067" s="129"/>
      <c r="D2067" s="136"/>
      <c r="E2067" s="137"/>
      <c r="F2067" s="137"/>
      <c r="G2067" s="137"/>
      <c r="H2067" s="26" t="s">
        <v>113</v>
      </c>
      <c r="I2067" s="25">
        <f t="shared" ref="I2067:M2070" si="581">I2074+I2130+I2186</f>
        <v>312.10000000000002</v>
      </c>
      <c r="J2067" s="25">
        <f t="shared" si="581"/>
        <v>312.10000000000002</v>
      </c>
      <c r="K2067" s="25">
        <f t="shared" si="581"/>
        <v>312.10000000000002</v>
      </c>
      <c r="L2067" s="25">
        <f t="shared" si="581"/>
        <v>159.9</v>
      </c>
      <c r="M2067" s="25">
        <f t="shared" si="581"/>
        <v>159.9</v>
      </c>
      <c r="N2067" s="17">
        <f t="shared" ref="N2067:N2070" si="582">M2067/I2067*100</f>
        <v>51.233578981095796</v>
      </c>
      <c r="O2067" s="23">
        <f>L2067/J2067*100</f>
        <v>51.233578981095796</v>
      </c>
      <c r="P2067" s="23">
        <f>L2067/K2067*100</f>
        <v>51.233578981095796</v>
      </c>
      <c r="R2067" s="1"/>
    </row>
    <row r="2068" spans="3:18" ht="28.5">
      <c r="C2068" s="129"/>
      <c r="D2068" s="136"/>
      <c r="E2068" s="137"/>
      <c r="F2068" s="137"/>
      <c r="G2068" s="137"/>
      <c r="H2068" s="26" t="s">
        <v>22</v>
      </c>
      <c r="I2068" s="25">
        <f t="shared" si="581"/>
        <v>312.10000000000002</v>
      </c>
      <c r="J2068" s="25">
        <f t="shared" si="581"/>
        <v>312.10000000000002</v>
      </c>
      <c r="K2068" s="25">
        <f t="shared" si="581"/>
        <v>312.10000000000002</v>
      </c>
      <c r="L2068" s="25">
        <f t="shared" si="581"/>
        <v>159.9</v>
      </c>
      <c r="M2068" s="25">
        <f t="shared" si="581"/>
        <v>159.9</v>
      </c>
      <c r="N2068" s="17">
        <f t="shared" si="582"/>
        <v>51.233578981095796</v>
      </c>
      <c r="O2068" s="23">
        <f>L2068/J2068*100</f>
        <v>51.233578981095796</v>
      </c>
      <c r="P2068" s="23">
        <f>L2068/K2068*100</f>
        <v>51.233578981095796</v>
      </c>
      <c r="R2068" s="24"/>
    </row>
    <row r="2069" spans="3:18">
      <c r="C2069" s="129"/>
      <c r="D2069" s="136"/>
      <c r="E2069" s="137"/>
      <c r="F2069" s="137"/>
      <c r="G2069" s="137"/>
      <c r="H2069" s="26" t="s">
        <v>249</v>
      </c>
      <c r="I2069" s="25">
        <f t="shared" si="581"/>
        <v>2367.3999999999996</v>
      </c>
      <c r="J2069" s="25">
        <f t="shared" si="581"/>
        <v>2367.3999999999996</v>
      </c>
      <c r="K2069" s="25">
        <f t="shared" si="581"/>
        <v>2367.3999999999996</v>
      </c>
      <c r="L2069" s="25">
        <f t="shared" si="581"/>
        <v>1212.6999999999998</v>
      </c>
      <c r="M2069" s="25">
        <f t="shared" si="581"/>
        <v>1212.6999999999998</v>
      </c>
      <c r="N2069" s="17">
        <f t="shared" si="582"/>
        <v>51.224972543718849</v>
      </c>
      <c r="O2069" s="23">
        <f>M2069/J2069*100</f>
        <v>51.224972543718849</v>
      </c>
      <c r="P2069" s="23">
        <f>(M2069*100)/J2069</f>
        <v>51.224972543718849</v>
      </c>
      <c r="R2069" s="55"/>
    </row>
    <row r="2070" spans="3:18" ht="42.75">
      <c r="C2070" s="129"/>
      <c r="D2070" s="136"/>
      <c r="E2070" s="137"/>
      <c r="F2070" s="137"/>
      <c r="G2070" s="137"/>
      <c r="H2070" s="26" t="s">
        <v>23</v>
      </c>
      <c r="I2070" s="25">
        <f t="shared" si="581"/>
        <v>2367.3999999999996</v>
      </c>
      <c r="J2070" s="25">
        <f t="shared" si="581"/>
        <v>2367.3999999999996</v>
      </c>
      <c r="K2070" s="25">
        <f t="shared" si="581"/>
        <v>2367.3999999999996</v>
      </c>
      <c r="L2070" s="25">
        <f t="shared" si="581"/>
        <v>1212.6999999999998</v>
      </c>
      <c r="M2070" s="25">
        <f t="shared" si="581"/>
        <v>1212.6999999999998</v>
      </c>
      <c r="N2070" s="17">
        <f t="shared" si="582"/>
        <v>51.224972543718849</v>
      </c>
      <c r="O2070" s="23">
        <f>M2070/J2070*100</f>
        <v>51.224972543718849</v>
      </c>
      <c r="P2070" s="23">
        <f>(M2070*100)/J2070</f>
        <v>51.224972543718849</v>
      </c>
    </row>
    <row r="2071" spans="3:18">
      <c r="C2071" s="129"/>
      <c r="D2071" s="136"/>
      <c r="E2071" s="137"/>
      <c r="F2071" s="137"/>
      <c r="G2071" s="137"/>
      <c r="H2071" s="26" t="s">
        <v>250</v>
      </c>
      <c r="I2071" s="25">
        <f>I2078+I2134+I2190</f>
        <v>0</v>
      </c>
      <c r="J2071" s="37" t="s">
        <v>247</v>
      </c>
      <c r="K2071" s="37" t="s">
        <v>247</v>
      </c>
      <c r="L2071" s="37" t="s">
        <v>247</v>
      </c>
      <c r="M2071" s="25">
        <f t="shared" ref="M2071" si="583">M2134</f>
        <v>0</v>
      </c>
      <c r="N2071" s="23">
        <v>0</v>
      </c>
      <c r="O2071" s="23" t="s">
        <v>247</v>
      </c>
      <c r="P2071" s="23" t="s">
        <v>247</v>
      </c>
    </row>
    <row r="2072" spans="3:18">
      <c r="C2072" s="129"/>
      <c r="D2072" s="136"/>
      <c r="E2072" s="137"/>
      <c r="F2072" s="137"/>
      <c r="G2072" s="137"/>
      <c r="H2072" s="26" t="s">
        <v>252</v>
      </c>
      <c r="I2072" s="25">
        <f>I2079+I2135+I2191</f>
        <v>0</v>
      </c>
      <c r="J2072" s="37" t="s">
        <v>247</v>
      </c>
      <c r="K2072" s="37" t="s">
        <v>247</v>
      </c>
      <c r="L2072" s="37" t="s">
        <v>247</v>
      </c>
      <c r="M2072" s="25">
        <f t="shared" ref="M2072" si="584">M2135</f>
        <v>0</v>
      </c>
      <c r="N2072" s="23">
        <v>0</v>
      </c>
      <c r="O2072" s="23" t="s">
        <v>247</v>
      </c>
      <c r="P2072" s="23" t="s">
        <v>247</v>
      </c>
    </row>
    <row r="2073" spans="3:18" ht="15" customHeight="1">
      <c r="C2073" s="96" t="s">
        <v>102</v>
      </c>
      <c r="D2073" s="107" t="s">
        <v>676</v>
      </c>
      <c r="E2073" s="108" t="s">
        <v>677</v>
      </c>
      <c r="F2073" s="109">
        <v>2015</v>
      </c>
      <c r="G2073" s="109">
        <v>2017</v>
      </c>
      <c r="H2073" s="74" t="s">
        <v>112</v>
      </c>
      <c r="I2073" s="33">
        <f>I2074+I2076+I2078+I2079</f>
        <v>329.5</v>
      </c>
      <c r="J2073" s="33" t="s">
        <v>247</v>
      </c>
      <c r="K2073" s="33" t="s">
        <v>247</v>
      </c>
      <c r="L2073" s="33">
        <f>L2074+L2076</f>
        <v>0</v>
      </c>
      <c r="M2073" s="33">
        <f t="shared" ref="M2073" si="585">M2074+M2076+M2078+M2079</f>
        <v>0</v>
      </c>
      <c r="N2073" s="18">
        <f>L2073/I2073*100</f>
        <v>0</v>
      </c>
      <c r="O2073" s="18" t="s">
        <v>247</v>
      </c>
      <c r="P2073" s="18" t="s">
        <v>247</v>
      </c>
    </row>
    <row r="2074" spans="3:18" ht="25.5" customHeight="1">
      <c r="C2074" s="97"/>
      <c r="D2074" s="107"/>
      <c r="E2074" s="108"/>
      <c r="F2074" s="109"/>
      <c r="G2074" s="109"/>
      <c r="H2074" s="74" t="s">
        <v>113</v>
      </c>
      <c r="I2074" s="33">
        <f>I2081</f>
        <v>38.4</v>
      </c>
      <c r="J2074" s="33">
        <f t="shared" ref="J2074:K2074" si="586">J2081</f>
        <v>38.4</v>
      </c>
      <c r="K2074" s="33">
        <f t="shared" si="586"/>
        <v>38.4</v>
      </c>
      <c r="L2074" s="33">
        <v>0</v>
      </c>
      <c r="M2074" s="33">
        <v>0</v>
      </c>
      <c r="N2074" s="18">
        <f>L2074/I2074*100</f>
        <v>0</v>
      </c>
      <c r="O2074" s="18">
        <f>L2074/J2074*100</f>
        <v>0</v>
      </c>
      <c r="P2074" s="18">
        <f>L2074/K2074*100</f>
        <v>0</v>
      </c>
    </row>
    <row r="2075" spans="3:18" ht="34.5" customHeight="1">
      <c r="C2075" s="97"/>
      <c r="D2075" s="107"/>
      <c r="E2075" s="108"/>
      <c r="F2075" s="109"/>
      <c r="G2075" s="109"/>
      <c r="H2075" s="74" t="s">
        <v>22</v>
      </c>
      <c r="I2075" s="33">
        <f t="shared" ref="I2075:K2078" si="587">I2082</f>
        <v>38.4</v>
      </c>
      <c r="J2075" s="33">
        <f t="shared" si="587"/>
        <v>38.4</v>
      </c>
      <c r="K2075" s="33">
        <f t="shared" si="587"/>
        <v>38.4</v>
      </c>
      <c r="L2075" s="33">
        <v>0</v>
      </c>
      <c r="M2075" s="33">
        <v>0</v>
      </c>
      <c r="N2075" s="18">
        <v>0</v>
      </c>
      <c r="O2075" s="18">
        <v>0</v>
      </c>
      <c r="P2075" s="18">
        <v>0</v>
      </c>
    </row>
    <row r="2076" spans="3:18" ht="26.25" customHeight="1">
      <c r="C2076" s="97"/>
      <c r="D2076" s="107"/>
      <c r="E2076" s="108"/>
      <c r="F2076" s="109"/>
      <c r="G2076" s="109"/>
      <c r="H2076" s="74" t="s">
        <v>249</v>
      </c>
      <c r="I2076" s="33">
        <f t="shared" si="587"/>
        <v>291.10000000000002</v>
      </c>
      <c r="J2076" s="33">
        <f t="shared" si="587"/>
        <v>291.10000000000002</v>
      </c>
      <c r="K2076" s="33">
        <f t="shared" si="587"/>
        <v>291.10000000000002</v>
      </c>
      <c r="L2076" s="33">
        <v>0</v>
      </c>
      <c r="M2076" s="33">
        <v>0</v>
      </c>
      <c r="N2076" s="18">
        <f>L2076/I2076*100</f>
        <v>0</v>
      </c>
      <c r="O2076" s="18">
        <f>L2076/J2076*100</f>
        <v>0</v>
      </c>
      <c r="P2076" s="18">
        <f>L2076/K2076*100</f>
        <v>0</v>
      </c>
    </row>
    <row r="2077" spans="3:18" ht="30">
      <c r="C2077" s="97"/>
      <c r="D2077" s="107"/>
      <c r="E2077" s="108"/>
      <c r="F2077" s="109"/>
      <c r="G2077" s="109"/>
      <c r="H2077" s="74" t="s">
        <v>23</v>
      </c>
      <c r="I2077" s="33">
        <f t="shared" si="587"/>
        <v>291.10000000000002</v>
      </c>
      <c r="J2077" s="33">
        <f t="shared" si="587"/>
        <v>291.10000000000002</v>
      </c>
      <c r="K2077" s="33">
        <f t="shared" si="587"/>
        <v>291.10000000000002</v>
      </c>
      <c r="L2077" s="33">
        <v>0</v>
      </c>
      <c r="M2077" s="33">
        <v>0</v>
      </c>
      <c r="N2077" s="18">
        <v>0</v>
      </c>
      <c r="O2077" s="18">
        <v>0</v>
      </c>
      <c r="P2077" s="18">
        <v>0</v>
      </c>
    </row>
    <row r="2078" spans="3:18" ht="19.5" customHeight="1">
      <c r="C2078" s="97"/>
      <c r="D2078" s="107"/>
      <c r="E2078" s="108"/>
      <c r="F2078" s="109"/>
      <c r="G2078" s="109"/>
      <c r="H2078" s="74" t="s">
        <v>250</v>
      </c>
      <c r="I2078" s="33">
        <f t="shared" si="587"/>
        <v>0</v>
      </c>
      <c r="J2078" s="33" t="s">
        <v>247</v>
      </c>
      <c r="K2078" s="33" t="s">
        <v>247</v>
      </c>
      <c r="L2078" s="33" t="s">
        <v>247</v>
      </c>
      <c r="M2078" s="33">
        <v>0</v>
      </c>
      <c r="N2078" s="18">
        <v>0</v>
      </c>
      <c r="O2078" s="18" t="s">
        <v>247</v>
      </c>
      <c r="P2078" s="18" t="s">
        <v>247</v>
      </c>
    </row>
    <row r="2079" spans="3:18">
      <c r="C2079" s="98"/>
      <c r="D2079" s="107"/>
      <c r="E2079" s="108"/>
      <c r="F2079" s="109"/>
      <c r="G2079" s="109"/>
      <c r="H2079" s="74" t="s">
        <v>252</v>
      </c>
      <c r="I2079" s="33">
        <v>0</v>
      </c>
      <c r="J2079" s="33" t="s">
        <v>247</v>
      </c>
      <c r="K2079" s="33" t="s">
        <v>247</v>
      </c>
      <c r="L2079" s="33" t="s">
        <v>247</v>
      </c>
      <c r="M2079" s="33">
        <v>0</v>
      </c>
      <c r="N2079" s="18">
        <v>0</v>
      </c>
      <c r="O2079" s="18" t="s">
        <v>247</v>
      </c>
      <c r="P2079" s="18" t="s">
        <v>247</v>
      </c>
    </row>
    <row r="2080" spans="3:18" ht="15" customHeight="1">
      <c r="C2080" s="96" t="s">
        <v>102</v>
      </c>
      <c r="D2080" s="107" t="s">
        <v>678</v>
      </c>
      <c r="E2080" s="108" t="s">
        <v>677</v>
      </c>
      <c r="F2080" s="109">
        <v>2015</v>
      </c>
      <c r="G2080" s="109">
        <v>2017</v>
      </c>
      <c r="H2080" s="74" t="s">
        <v>112</v>
      </c>
      <c r="I2080" s="31">
        <f>I2081+I2083+I2085+I2086</f>
        <v>329.5</v>
      </c>
      <c r="J2080" s="31">
        <f>J2081+J2083</f>
        <v>329.5</v>
      </c>
      <c r="K2080" s="31">
        <f>K2081+K2083</f>
        <v>329.5</v>
      </c>
      <c r="L2080" s="31">
        <f>L2081+L2083</f>
        <v>329.5</v>
      </c>
      <c r="M2080" s="31">
        <f t="shared" ref="M2080" si="588">M2081+M2083+M2085+M2086</f>
        <v>329.5</v>
      </c>
      <c r="N2080" s="16">
        <f>M2080/I2080*100</f>
        <v>100</v>
      </c>
      <c r="O2080" s="16">
        <f>L2080/J2080*100</f>
        <v>100</v>
      </c>
      <c r="P2080" s="16">
        <f>L2080/K2080*100</f>
        <v>100</v>
      </c>
    </row>
    <row r="2081" spans="3:16" ht="25.5" customHeight="1">
      <c r="C2081" s="97"/>
      <c r="D2081" s="107"/>
      <c r="E2081" s="108"/>
      <c r="F2081" s="109"/>
      <c r="G2081" s="109"/>
      <c r="H2081" s="74" t="s">
        <v>113</v>
      </c>
      <c r="I2081" s="33">
        <v>38.4</v>
      </c>
      <c r="J2081" s="33">
        <v>38.4</v>
      </c>
      <c r="K2081" s="33">
        <v>38.4</v>
      </c>
      <c r="L2081" s="33">
        <v>38.4</v>
      </c>
      <c r="M2081" s="33">
        <v>38.4</v>
      </c>
      <c r="N2081" s="18">
        <f>L2081/I2081*100</f>
        <v>100</v>
      </c>
      <c r="O2081" s="18">
        <f>L2081/J2081*100</f>
        <v>100</v>
      </c>
      <c r="P2081" s="18">
        <f>L2081/K2081*100</f>
        <v>100</v>
      </c>
    </row>
    <row r="2082" spans="3:16" ht="34.5" customHeight="1">
      <c r="C2082" s="97"/>
      <c r="D2082" s="107"/>
      <c r="E2082" s="108"/>
      <c r="F2082" s="109"/>
      <c r="G2082" s="109"/>
      <c r="H2082" s="74" t="s">
        <v>22</v>
      </c>
      <c r="I2082" s="33">
        <v>38.4</v>
      </c>
      <c r="J2082" s="33">
        <v>38.4</v>
      </c>
      <c r="K2082" s="33">
        <v>38.4</v>
      </c>
      <c r="L2082" s="33">
        <v>38.4</v>
      </c>
      <c r="M2082" s="33">
        <v>38.4</v>
      </c>
      <c r="N2082" s="18">
        <f t="shared" ref="N2082:N2084" si="589">L2082/I2082*100</f>
        <v>100</v>
      </c>
      <c r="O2082" s="18">
        <f t="shared" ref="O2082:O2084" si="590">L2082/J2082*100</f>
        <v>100</v>
      </c>
      <c r="P2082" s="18">
        <f t="shared" ref="P2082:P2084" si="591">L2082/K2082*100</f>
        <v>100</v>
      </c>
    </row>
    <row r="2083" spans="3:16" ht="26.25" customHeight="1">
      <c r="C2083" s="97"/>
      <c r="D2083" s="107"/>
      <c r="E2083" s="108"/>
      <c r="F2083" s="109"/>
      <c r="G2083" s="109"/>
      <c r="H2083" s="74" t="s">
        <v>249</v>
      </c>
      <c r="I2083" s="33">
        <v>291.10000000000002</v>
      </c>
      <c r="J2083" s="33">
        <v>291.10000000000002</v>
      </c>
      <c r="K2083" s="33">
        <v>291.10000000000002</v>
      </c>
      <c r="L2083" s="33">
        <v>291.10000000000002</v>
      </c>
      <c r="M2083" s="33">
        <v>291.10000000000002</v>
      </c>
      <c r="N2083" s="18">
        <f t="shared" si="589"/>
        <v>100</v>
      </c>
      <c r="O2083" s="18">
        <f t="shared" si="590"/>
        <v>100</v>
      </c>
      <c r="P2083" s="18">
        <f t="shared" si="591"/>
        <v>100</v>
      </c>
    </row>
    <row r="2084" spans="3:16" ht="30">
      <c r="C2084" s="97"/>
      <c r="D2084" s="107"/>
      <c r="E2084" s="108"/>
      <c r="F2084" s="109"/>
      <c r="G2084" s="109"/>
      <c r="H2084" s="74" t="s">
        <v>23</v>
      </c>
      <c r="I2084" s="33">
        <v>291.10000000000002</v>
      </c>
      <c r="J2084" s="33">
        <v>291.10000000000002</v>
      </c>
      <c r="K2084" s="33">
        <v>291.10000000000002</v>
      </c>
      <c r="L2084" s="33">
        <v>291.10000000000002</v>
      </c>
      <c r="M2084" s="33">
        <v>291.10000000000002</v>
      </c>
      <c r="N2084" s="18">
        <f t="shared" si="589"/>
        <v>100</v>
      </c>
      <c r="O2084" s="18">
        <f t="shared" si="590"/>
        <v>100</v>
      </c>
      <c r="P2084" s="18">
        <f t="shared" si="591"/>
        <v>100</v>
      </c>
    </row>
    <row r="2085" spans="3:16" ht="19.5" customHeight="1">
      <c r="C2085" s="97"/>
      <c r="D2085" s="107"/>
      <c r="E2085" s="108"/>
      <c r="F2085" s="109"/>
      <c r="G2085" s="109"/>
      <c r="H2085" s="74" t="s">
        <v>250</v>
      </c>
      <c r="I2085" s="33">
        <v>0</v>
      </c>
      <c r="J2085" s="33" t="s">
        <v>247</v>
      </c>
      <c r="K2085" s="33" t="s">
        <v>247</v>
      </c>
      <c r="L2085" s="33" t="s">
        <v>247</v>
      </c>
      <c r="M2085" s="33">
        <v>0</v>
      </c>
      <c r="N2085" s="18">
        <v>0</v>
      </c>
      <c r="O2085" s="18" t="s">
        <v>247</v>
      </c>
      <c r="P2085" s="18" t="s">
        <v>247</v>
      </c>
    </row>
    <row r="2086" spans="3:16">
      <c r="C2086" s="98"/>
      <c r="D2086" s="107"/>
      <c r="E2086" s="108"/>
      <c r="F2086" s="109"/>
      <c r="G2086" s="109"/>
      <c r="H2086" s="74" t="s">
        <v>252</v>
      </c>
      <c r="I2086" s="33">
        <v>0</v>
      </c>
      <c r="J2086" s="33" t="s">
        <v>247</v>
      </c>
      <c r="K2086" s="33" t="s">
        <v>247</v>
      </c>
      <c r="L2086" s="33" t="s">
        <v>247</v>
      </c>
      <c r="M2086" s="33">
        <v>0</v>
      </c>
      <c r="N2086" s="18">
        <v>0</v>
      </c>
      <c r="O2086" s="18" t="s">
        <v>247</v>
      </c>
      <c r="P2086" s="18" t="s">
        <v>247</v>
      </c>
    </row>
    <row r="2087" spans="3:16" ht="15" hidden="1" customHeight="1">
      <c r="C2087" s="96" t="s">
        <v>102</v>
      </c>
      <c r="D2087" s="107"/>
      <c r="E2087" s="108"/>
      <c r="F2087" s="109">
        <v>2015</v>
      </c>
      <c r="G2087" s="109">
        <v>2017</v>
      </c>
      <c r="H2087" s="74" t="s">
        <v>112</v>
      </c>
      <c r="I2087" s="33">
        <f>I2088+I2090+I2092+I2093</f>
        <v>0</v>
      </c>
      <c r="J2087" s="33" t="s">
        <v>247</v>
      </c>
      <c r="K2087" s="33" t="s">
        <v>247</v>
      </c>
      <c r="L2087" s="33">
        <f>L2088+L2090+L2092+L2093</f>
        <v>0</v>
      </c>
      <c r="M2087" s="33">
        <f>M2088+M2090+M2092+M2093</f>
        <v>0</v>
      </c>
      <c r="N2087" s="18" t="e">
        <f>L2087/I2087*100</f>
        <v>#DIV/0!</v>
      </c>
      <c r="O2087" s="18" t="s">
        <v>247</v>
      </c>
      <c r="P2087" s="18" t="s">
        <v>247</v>
      </c>
    </row>
    <row r="2088" spans="3:16" ht="25.5" hidden="1" customHeight="1">
      <c r="C2088" s="97"/>
      <c r="D2088" s="107"/>
      <c r="E2088" s="108"/>
      <c r="F2088" s="109"/>
      <c r="G2088" s="109"/>
      <c r="H2088" s="74" t="s">
        <v>113</v>
      </c>
      <c r="I2088" s="33">
        <v>0</v>
      </c>
      <c r="J2088" s="33">
        <v>0</v>
      </c>
      <c r="K2088" s="33">
        <v>0</v>
      </c>
      <c r="L2088" s="33">
        <v>0</v>
      </c>
      <c r="M2088" s="33">
        <v>0</v>
      </c>
      <c r="N2088" s="18" t="e">
        <f>L2088/I2088*100</f>
        <v>#DIV/0!</v>
      </c>
      <c r="O2088" s="18" t="e">
        <f>L2088/J2088*100</f>
        <v>#DIV/0!</v>
      </c>
      <c r="P2088" s="18" t="e">
        <f>L2088/K2088*100</f>
        <v>#DIV/0!</v>
      </c>
    </row>
    <row r="2089" spans="3:16" ht="34.5" hidden="1" customHeight="1">
      <c r="C2089" s="97"/>
      <c r="D2089" s="107"/>
      <c r="E2089" s="108"/>
      <c r="F2089" s="109"/>
      <c r="G2089" s="109"/>
      <c r="H2089" s="74" t="s">
        <v>22</v>
      </c>
      <c r="I2089" s="33">
        <v>0</v>
      </c>
      <c r="J2089" s="33">
        <v>0</v>
      </c>
      <c r="K2089" s="33">
        <v>0</v>
      </c>
      <c r="L2089" s="33">
        <v>0</v>
      </c>
      <c r="M2089" s="33">
        <v>0</v>
      </c>
      <c r="N2089" s="18">
        <v>0</v>
      </c>
      <c r="O2089" s="18">
        <v>0</v>
      </c>
      <c r="P2089" s="18">
        <v>0</v>
      </c>
    </row>
    <row r="2090" spans="3:16" ht="26.25" hidden="1" customHeight="1">
      <c r="C2090" s="97"/>
      <c r="D2090" s="107"/>
      <c r="E2090" s="108"/>
      <c r="F2090" s="109"/>
      <c r="G2090" s="109"/>
      <c r="H2090" s="74" t="s">
        <v>249</v>
      </c>
      <c r="I2090" s="33">
        <v>0</v>
      </c>
      <c r="J2090" s="33">
        <v>0</v>
      </c>
      <c r="K2090" s="33">
        <v>0</v>
      </c>
      <c r="L2090" s="33">
        <v>0</v>
      </c>
      <c r="M2090" s="33">
        <v>0</v>
      </c>
      <c r="N2090" s="18" t="e">
        <f>L2090/I2090*100</f>
        <v>#DIV/0!</v>
      </c>
      <c r="O2090" s="18" t="e">
        <f>L2090/J2090*100</f>
        <v>#DIV/0!</v>
      </c>
      <c r="P2090" s="18" t="e">
        <f>L2090/K2090*100</f>
        <v>#DIV/0!</v>
      </c>
    </row>
    <row r="2091" spans="3:16" ht="30" hidden="1" customHeight="1">
      <c r="C2091" s="97"/>
      <c r="D2091" s="107"/>
      <c r="E2091" s="108"/>
      <c r="F2091" s="109"/>
      <c r="G2091" s="109"/>
      <c r="H2091" s="74" t="s">
        <v>23</v>
      </c>
      <c r="I2091" s="33">
        <v>0</v>
      </c>
      <c r="J2091" s="33">
        <v>0</v>
      </c>
      <c r="K2091" s="33">
        <v>0</v>
      </c>
      <c r="L2091" s="33">
        <v>0</v>
      </c>
      <c r="M2091" s="33">
        <v>0</v>
      </c>
      <c r="N2091" s="18">
        <v>0</v>
      </c>
      <c r="O2091" s="18">
        <v>0</v>
      </c>
      <c r="P2091" s="18">
        <v>0</v>
      </c>
    </row>
    <row r="2092" spans="3:16" ht="19.5" hidden="1" customHeight="1">
      <c r="C2092" s="97"/>
      <c r="D2092" s="107"/>
      <c r="E2092" s="108"/>
      <c r="F2092" s="109"/>
      <c r="G2092" s="109"/>
      <c r="H2092" s="74" t="s">
        <v>250</v>
      </c>
      <c r="I2092" s="33">
        <v>0</v>
      </c>
      <c r="J2092" s="33" t="s">
        <v>247</v>
      </c>
      <c r="K2092" s="33" t="s">
        <v>247</v>
      </c>
      <c r="L2092" s="33">
        <v>0</v>
      </c>
      <c r="M2092" s="33">
        <v>0</v>
      </c>
      <c r="N2092" s="18">
        <v>0</v>
      </c>
      <c r="O2092" s="18" t="s">
        <v>247</v>
      </c>
      <c r="P2092" s="18" t="s">
        <v>247</v>
      </c>
    </row>
    <row r="2093" spans="3:16" ht="15" hidden="1" customHeight="1">
      <c r="C2093" s="98"/>
      <c r="D2093" s="107"/>
      <c r="E2093" s="108"/>
      <c r="F2093" s="109"/>
      <c r="G2093" s="109"/>
      <c r="H2093" s="74" t="s">
        <v>252</v>
      </c>
      <c r="I2093" s="33">
        <v>0</v>
      </c>
      <c r="J2093" s="33" t="s">
        <v>247</v>
      </c>
      <c r="K2093" s="33" t="s">
        <v>247</v>
      </c>
      <c r="L2093" s="33">
        <v>0</v>
      </c>
      <c r="M2093" s="33">
        <v>0</v>
      </c>
      <c r="N2093" s="18" t="e">
        <f>L2093/I2093*100</f>
        <v>#DIV/0!</v>
      </c>
      <c r="O2093" s="18" t="s">
        <v>247</v>
      </c>
      <c r="P2093" s="18" t="s">
        <v>247</v>
      </c>
    </row>
    <row r="2094" spans="3:16" ht="25.5" hidden="1" customHeight="1">
      <c r="C2094" s="96" t="s">
        <v>102</v>
      </c>
      <c r="D2094" s="107"/>
      <c r="E2094" s="108"/>
      <c r="F2094" s="109">
        <v>2015</v>
      </c>
      <c r="G2094" s="109">
        <v>2017</v>
      </c>
      <c r="H2094" s="74" t="s">
        <v>112</v>
      </c>
      <c r="I2094" s="33">
        <f>I2095+I2097+I2099+I2100</f>
        <v>0</v>
      </c>
      <c r="J2094" s="33" t="s">
        <v>247</v>
      </c>
      <c r="K2094" s="33" t="s">
        <v>247</v>
      </c>
      <c r="L2094" s="33">
        <f>L2095+L2097+L2099+L2100</f>
        <v>0</v>
      </c>
      <c r="M2094" s="33">
        <f>M2095+M2097+M2099+M2100</f>
        <v>0</v>
      </c>
      <c r="N2094" s="18">
        <v>0</v>
      </c>
      <c r="O2094" s="18" t="s">
        <v>247</v>
      </c>
      <c r="P2094" s="18" t="s">
        <v>247</v>
      </c>
    </row>
    <row r="2095" spans="3:16" ht="25.5" hidden="1" customHeight="1">
      <c r="C2095" s="97"/>
      <c r="D2095" s="107"/>
      <c r="E2095" s="108"/>
      <c r="F2095" s="109"/>
      <c r="G2095" s="109"/>
      <c r="H2095" s="74" t="s">
        <v>113</v>
      </c>
      <c r="I2095" s="33">
        <v>0</v>
      </c>
      <c r="J2095" s="33">
        <v>0</v>
      </c>
      <c r="K2095" s="33">
        <v>0</v>
      </c>
      <c r="L2095" s="33">
        <v>0</v>
      </c>
      <c r="M2095" s="33">
        <v>0</v>
      </c>
      <c r="N2095" s="18">
        <v>0</v>
      </c>
      <c r="O2095" s="18">
        <v>0</v>
      </c>
      <c r="P2095" s="18">
        <v>0</v>
      </c>
    </row>
    <row r="2096" spans="3:16" ht="36.75" hidden="1" customHeight="1">
      <c r="C2096" s="97"/>
      <c r="D2096" s="107"/>
      <c r="E2096" s="108"/>
      <c r="F2096" s="109"/>
      <c r="G2096" s="109"/>
      <c r="H2096" s="74" t="s">
        <v>22</v>
      </c>
      <c r="I2096" s="33">
        <f t="shared" ref="I2096:M2100" si="592">I2103+I2110</f>
        <v>0</v>
      </c>
      <c r="J2096" s="33">
        <f t="shared" si="592"/>
        <v>0</v>
      </c>
      <c r="K2096" s="33">
        <f t="shared" si="592"/>
        <v>0</v>
      </c>
      <c r="L2096" s="33">
        <f t="shared" si="592"/>
        <v>0</v>
      </c>
      <c r="M2096" s="33">
        <f t="shared" si="592"/>
        <v>0</v>
      </c>
      <c r="N2096" s="18">
        <v>0</v>
      </c>
      <c r="O2096" s="18">
        <v>0</v>
      </c>
      <c r="P2096" s="18">
        <v>0</v>
      </c>
    </row>
    <row r="2097" spans="3:16" ht="26.25" hidden="1" customHeight="1">
      <c r="C2097" s="97"/>
      <c r="D2097" s="107"/>
      <c r="E2097" s="108"/>
      <c r="F2097" s="109"/>
      <c r="G2097" s="109"/>
      <c r="H2097" s="74" t="s">
        <v>249</v>
      </c>
      <c r="I2097" s="33">
        <v>0</v>
      </c>
      <c r="J2097" s="33">
        <v>0</v>
      </c>
      <c r="K2097" s="33">
        <v>0</v>
      </c>
      <c r="L2097" s="33">
        <v>0</v>
      </c>
      <c r="M2097" s="33">
        <v>0</v>
      </c>
      <c r="N2097" s="18">
        <v>0</v>
      </c>
      <c r="O2097" s="18">
        <v>0</v>
      </c>
      <c r="P2097" s="18">
        <v>0</v>
      </c>
    </row>
    <row r="2098" spans="3:16" ht="30" hidden="1" customHeight="1">
      <c r="C2098" s="97"/>
      <c r="D2098" s="107"/>
      <c r="E2098" s="108"/>
      <c r="F2098" s="109"/>
      <c r="G2098" s="109"/>
      <c r="H2098" s="74" t="s">
        <v>23</v>
      </c>
      <c r="I2098" s="33">
        <f t="shared" si="592"/>
        <v>0</v>
      </c>
      <c r="J2098" s="33">
        <f t="shared" si="592"/>
        <v>0</v>
      </c>
      <c r="K2098" s="33">
        <f t="shared" si="592"/>
        <v>0</v>
      </c>
      <c r="L2098" s="33">
        <f t="shared" si="592"/>
        <v>0</v>
      </c>
      <c r="M2098" s="33">
        <f t="shared" si="592"/>
        <v>0</v>
      </c>
      <c r="N2098" s="18">
        <v>0</v>
      </c>
      <c r="O2098" s="18">
        <v>0</v>
      </c>
      <c r="P2098" s="18">
        <v>0</v>
      </c>
    </row>
    <row r="2099" spans="3:16" ht="19.5" hidden="1" customHeight="1">
      <c r="C2099" s="97"/>
      <c r="D2099" s="107"/>
      <c r="E2099" s="108"/>
      <c r="F2099" s="109"/>
      <c r="G2099" s="109"/>
      <c r="H2099" s="74" t="s">
        <v>250</v>
      </c>
      <c r="I2099" s="33">
        <f t="shared" si="592"/>
        <v>0</v>
      </c>
      <c r="J2099" s="33" t="s">
        <v>247</v>
      </c>
      <c r="K2099" s="33" t="s">
        <v>247</v>
      </c>
      <c r="L2099" s="33">
        <f t="shared" si="592"/>
        <v>0</v>
      </c>
      <c r="M2099" s="33">
        <f t="shared" si="592"/>
        <v>0</v>
      </c>
      <c r="N2099" s="18">
        <v>0</v>
      </c>
      <c r="O2099" s="18" t="s">
        <v>247</v>
      </c>
      <c r="P2099" s="18" t="s">
        <v>247</v>
      </c>
    </row>
    <row r="2100" spans="3:16" ht="15" hidden="1" customHeight="1">
      <c r="C2100" s="98"/>
      <c r="D2100" s="107"/>
      <c r="E2100" s="108"/>
      <c r="F2100" s="109"/>
      <c r="G2100" s="109"/>
      <c r="H2100" s="74" t="s">
        <v>252</v>
      </c>
      <c r="I2100" s="33">
        <v>0</v>
      </c>
      <c r="J2100" s="33" t="s">
        <v>247</v>
      </c>
      <c r="K2100" s="33" t="s">
        <v>247</v>
      </c>
      <c r="L2100" s="33">
        <f t="shared" si="592"/>
        <v>0</v>
      </c>
      <c r="M2100" s="33">
        <f t="shared" si="592"/>
        <v>0</v>
      </c>
      <c r="N2100" s="18">
        <v>0</v>
      </c>
      <c r="O2100" s="18" t="s">
        <v>247</v>
      </c>
      <c r="P2100" s="18" t="s">
        <v>247</v>
      </c>
    </row>
    <row r="2101" spans="3:16" ht="24" hidden="1" customHeight="1">
      <c r="C2101" s="96" t="s">
        <v>102</v>
      </c>
      <c r="D2101" s="107"/>
      <c r="E2101" s="108"/>
      <c r="F2101" s="109">
        <v>2015</v>
      </c>
      <c r="G2101" s="109">
        <v>2017</v>
      </c>
      <c r="H2101" s="74" t="s">
        <v>112</v>
      </c>
      <c r="I2101" s="33">
        <f>I2102+I2104+I2106+I2107</f>
        <v>0</v>
      </c>
      <c r="J2101" s="33" t="s">
        <v>247</v>
      </c>
      <c r="K2101" s="33" t="s">
        <v>247</v>
      </c>
      <c r="L2101" s="33">
        <f>L2102+L2104+L2106+L2107</f>
        <v>0</v>
      </c>
      <c r="M2101" s="33">
        <f>M2102+M2104+M2106+M2107</f>
        <v>0</v>
      </c>
      <c r="N2101" s="18">
        <v>0</v>
      </c>
      <c r="O2101" s="18" t="s">
        <v>247</v>
      </c>
      <c r="P2101" s="18" t="s">
        <v>247</v>
      </c>
    </row>
    <row r="2102" spans="3:16" ht="22.5" hidden="1" customHeight="1">
      <c r="C2102" s="97"/>
      <c r="D2102" s="107"/>
      <c r="E2102" s="108"/>
      <c r="F2102" s="109"/>
      <c r="G2102" s="109"/>
      <c r="H2102" s="74" t="s">
        <v>113</v>
      </c>
      <c r="I2102" s="33">
        <v>0</v>
      </c>
      <c r="J2102" s="33">
        <v>0</v>
      </c>
      <c r="K2102" s="33">
        <v>0</v>
      </c>
      <c r="L2102" s="33">
        <v>0</v>
      </c>
      <c r="M2102" s="33">
        <v>0</v>
      </c>
      <c r="N2102" s="18">
        <v>0</v>
      </c>
      <c r="O2102" s="18">
        <v>0</v>
      </c>
      <c r="P2102" s="18">
        <v>0</v>
      </c>
    </row>
    <row r="2103" spans="3:16" ht="30" hidden="1" customHeight="1">
      <c r="C2103" s="97"/>
      <c r="D2103" s="107"/>
      <c r="E2103" s="108"/>
      <c r="F2103" s="109"/>
      <c r="G2103" s="109"/>
      <c r="H2103" s="74" t="s">
        <v>22</v>
      </c>
      <c r="I2103" s="33">
        <v>0</v>
      </c>
      <c r="J2103" s="33">
        <v>0</v>
      </c>
      <c r="K2103" s="33">
        <v>0</v>
      </c>
      <c r="L2103" s="33">
        <v>0</v>
      </c>
      <c r="M2103" s="33">
        <v>0</v>
      </c>
      <c r="N2103" s="18">
        <v>0</v>
      </c>
      <c r="O2103" s="18">
        <v>0</v>
      </c>
      <c r="P2103" s="18">
        <v>0</v>
      </c>
    </row>
    <row r="2104" spans="3:16" ht="15" hidden="1" customHeight="1">
      <c r="C2104" s="97"/>
      <c r="D2104" s="107"/>
      <c r="E2104" s="108"/>
      <c r="F2104" s="109"/>
      <c r="G2104" s="109"/>
      <c r="H2104" s="74" t="s">
        <v>249</v>
      </c>
      <c r="I2104" s="33">
        <v>0</v>
      </c>
      <c r="J2104" s="33">
        <v>0</v>
      </c>
      <c r="K2104" s="33">
        <v>0</v>
      </c>
      <c r="L2104" s="33">
        <v>0</v>
      </c>
      <c r="M2104" s="33">
        <v>0</v>
      </c>
      <c r="N2104" s="18">
        <v>0</v>
      </c>
      <c r="O2104" s="18">
        <v>0</v>
      </c>
      <c r="P2104" s="18">
        <v>0</v>
      </c>
    </row>
    <row r="2105" spans="3:16" ht="30" hidden="1" customHeight="1">
      <c r="C2105" s="97"/>
      <c r="D2105" s="107"/>
      <c r="E2105" s="108"/>
      <c r="F2105" s="109"/>
      <c r="G2105" s="109"/>
      <c r="H2105" s="74" t="s">
        <v>23</v>
      </c>
      <c r="I2105" s="33">
        <v>0</v>
      </c>
      <c r="J2105" s="33">
        <v>0</v>
      </c>
      <c r="K2105" s="33">
        <v>0</v>
      </c>
      <c r="L2105" s="33">
        <v>0</v>
      </c>
      <c r="M2105" s="33">
        <v>0</v>
      </c>
      <c r="N2105" s="18">
        <v>0</v>
      </c>
      <c r="O2105" s="18">
        <v>0</v>
      </c>
      <c r="P2105" s="18">
        <v>0</v>
      </c>
    </row>
    <row r="2106" spans="3:16" ht="15" hidden="1" customHeight="1">
      <c r="C2106" s="97"/>
      <c r="D2106" s="107"/>
      <c r="E2106" s="108"/>
      <c r="F2106" s="109"/>
      <c r="G2106" s="109"/>
      <c r="H2106" s="74" t="s">
        <v>250</v>
      </c>
      <c r="I2106" s="33">
        <v>0</v>
      </c>
      <c r="J2106" s="33" t="s">
        <v>247</v>
      </c>
      <c r="K2106" s="33" t="s">
        <v>247</v>
      </c>
      <c r="L2106" s="33">
        <v>0</v>
      </c>
      <c r="M2106" s="33">
        <v>0</v>
      </c>
      <c r="N2106" s="18">
        <v>0</v>
      </c>
      <c r="O2106" s="18" t="s">
        <v>247</v>
      </c>
      <c r="P2106" s="18" t="s">
        <v>247</v>
      </c>
    </row>
    <row r="2107" spans="3:16" ht="15" hidden="1" customHeight="1">
      <c r="C2107" s="98"/>
      <c r="D2107" s="107"/>
      <c r="E2107" s="108"/>
      <c r="F2107" s="109"/>
      <c r="G2107" s="109"/>
      <c r="H2107" s="74" t="s">
        <v>252</v>
      </c>
      <c r="I2107" s="33">
        <v>0</v>
      </c>
      <c r="J2107" s="33" t="s">
        <v>247</v>
      </c>
      <c r="K2107" s="33" t="s">
        <v>247</v>
      </c>
      <c r="L2107" s="33">
        <v>0</v>
      </c>
      <c r="M2107" s="33">
        <v>0</v>
      </c>
      <c r="N2107" s="18">
        <v>0</v>
      </c>
      <c r="O2107" s="18" t="s">
        <v>247</v>
      </c>
      <c r="P2107" s="18" t="s">
        <v>247</v>
      </c>
    </row>
    <row r="2108" spans="3:16" ht="15" hidden="1" customHeight="1">
      <c r="C2108" s="96" t="s">
        <v>103</v>
      </c>
      <c r="D2108" s="107"/>
      <c r="E2108" s="108"/>
      <c r="F2108" s="109">
        <v>2015</v>
      </c>
      <c r="G2108" s="109">
        <v>2017</v>
      </c>
      <c r="H2108" s="74" t="s">
        <v>112</v>
      </c>
      <c r="I2108" s="33">
        <f>I2109+I2111+I2113+I2114</f>
        <v>0</v>
      </c>
      <c r="J2108" s="33" t="s">
        <v>247</v>
      </c>
      <c r="K2108" s="33" t="s">
        <v>247</v>
      </c>
      <c r="L2108" s="33">
        <f>L2109+L2111+L2113+L2114</f>
        <v>0</v>
      </c>
      <c r="M2108" s="33">
        <f>M2109+M2111+M2113+M2114</f>
        <v>0</v>
      </c>
      <c r="N2108" s="18">
        <v>0</v>
      </c>
      <c r="O2108" s="18" t="s">
        <v>247</v>
      </c>
      <c r="P2108" s="18" t="s">
        <v>247</v>
      </c>
    </row>
    <row r="2109" spans="3:16" ht="15" hidden="1" customHeight="1">
      <c r="C2109" s="97"/>
      <c r="D2109" s="107"/>
      <c r="E2109" s="108"/>
      <c r="F2109" s="109"/>
      <c r="G2109" s="109"/>
      <c r="H2109" s="74" t="s">
        <v>113</v>
      </c>
      <c r="I2109" s="33">
        <v>0</v>
      </c>
      <c r="J2109" s="33">
        <v>0</v>
      </c>
      <c r="K2109" s="33">
        <v>0</v>
      </c>
      <c r="L2109" s="33">
        <v>0</v>
      </c>
      <c r="M2109" s="33">
        <v>0</v>
      </c>
      <c r="N2109" s="18">
        <v>0</v>
      </c>
      <c r="O2109" s="18">
        <v>0</v>
      </c>
      <c r="P2109" s="18">
        <v>0</v>
      </c>
    </row>
    <row r="2110" spans="3:16" ht="30" hidden="1" customHeight="1">
      <c r="C2110" s="97"/>
      <c r="D2110" s="107"/>
      <c r="E2110" s="108"/>
      <c r="F2110" s="109"/>
      <c r="G2110" s="109"/>
      <c r="H2110" s="74" t="s">
        <v>22</v>
      </c>
      <c r="I2110" s="33">
        <v>0</v>
      </c>
      <c r="J2110" s="33">
        <v>0</v>
      </c>
      <c r="K2110" s="33">
        <v>0</v>
      </c>
      <c r="L2110" s="33">
        <v>0</v>
      </c>
      <c r="M2110" s="33">
        <v>0</v>
      </c>
      <c r="N2110" s="18">
        <v>0</v>
      </c>
      <c r="O2110" s="18">
        <v>0</v>
      </c>
      <c r="P2110" s="18">
        <v>0</v>
      </c>
    </row>
    <row r="2111" spans="3:16" ht="15" hidden="1" customHeight="1">
      <c r="C2111" s="97"/>
      <c r="D2111" s="107"/>
      <c r="E2111" s="108"/>
      <c r="F2111" s="109"/>
      <c r="G2111" s="109"/>
      <c r="H2111" s="74" t="s">
        <v>249</v>
      </c>
      <c r="I2111" s="33">
        <v>0</v>
      </c>
      <c r="J2111" s="33">
        <v>0</v>
      </c>
      <c r="K2111" s="33">
        <v>0</v>
      </c>
      <c r="L2111" s="33">
        <v>0</v>
      </c>
      <c r="M2111" s="33">
        <v>0</v>
      </c>
      <c r="N2111" s="18">
        <v>0</v>
      </c>
      <c r="O2111" s="18">
        <v>0</v>
      </c>
      <c r="P2111" s="18">
        <v>0</v>
      </c>
    </row>
    <row r="2112" spans="3:16" ht="30" hidden="1" customHeight="1">
      <c r="C2112" s="97"/>
      <c r="D2112" s="107"/>
      <c r="E2112" s="108"/>
      <c r="F2112" s="109"/>
      <c r="G2112" s="109"/>
      <c r="H2112" s="74" t="s">
        <v>23</v>
      </c>
      <c r="I2112" s="33">
        <v>0</v>
      </c>
      <c r="J2112" s="33">
        <v>0</v>
      </c>
      <c r="K2112" s="33">
        <v>0</v>
      </c>
      <c r="L2112" s="33">
        <v>0</v>
      </c>
      <c r="M2112" s="33">
        <v>0</v>
      </c>
      <c r="N2112" s="18">
        <v>0</v>
      </c>
      <c r="O2112" s="18">
        <v>0</v>
      </c>
      <c r="P2112" s="18">
        <v>0</v>
      </c>
    </row>
    <row r="2113" spans="3:16" ht="15" hidden="1" customHeight="1">
      <c r="C2113" s="97"/>
      <c r="D2113" s="107"/>
      <c r="E2113" s="108"/>
      <c r="F2113" s="109"/>
      <c r="G2113" s="109"/>
      <c r="H2113" s="74" t="s">
        <v>250</v>
      </c>
      <c r="I2113" s="33">
        <v>0</v>
      </c>
      <c r="J2113" s="33" t="s">
        <v>247</v>
      </c>
      <c r="K2113" s="33" t="s">
        <v>247</v>
      </c>
      <c r="L2113" s="33">
        <v>0</v>
      </c>
      <c r="M2113" s="33">
        <v>0</v>
      </c>
      <c r="N2113" s="18">
        <v>0</v>
      </c>
      <c r="O2113" s="18" t="s">
        <v>247</v>
      </c>
      <c r="P2113" s="18" t="s">
        <v>247</v>
      </c>
    </row>
    <row r="2114" spans="3:16" ht="15" hidden="1" customHeight="1">
      <c r="C2114" s="98"/>
      <c r="D2114" s="107"/>
      <c r="E2114" s="108"/>
      <c r="F2114" s="109"/>
      <c r="G2114" s="109"/>
      <c r="H2114" s="74" t="s">
        <v>252</v>
      </c>
      <c r="I2114" s="33">
        <v>0</v>
      </c>
      <c r="J2114" s="33" t="s">
        <v>247</v>
      </c>
      <c r="K2114" s="33" t="s">
        <v>247</v>
      </c>
      <c r="L2114" s="33">
        <v>0</v>
      </c>
      <c r="M2114" s="33">
        <v>0</v>
      </c>
      <c r="N2114" s="18">
        <v>0</v>
      </c>
      <c r="O2114" s="18" t="s">
        <v>247</v>
      </c>
      <c r="P2114" s="18" t="s">
        <v>247</v>
      </c>
    </row>
    <row r="2115" spans="3:16" ht="15" customHeight="1">
      <c r="C2115" s="96" t="s">
        <v>104</v>
      </c>
      <c r="D2115" s="107" t="s">
        <v>20</v>
      </c>
      <c r="E2115" s="108" t="s">
        <v>146</v>
      </c>
      <c r="F2115" s="109">
        <v>2015</v>
      </c>
      <c r="G2115" s="109">
        <v>2017</v>
      </c>
      <c r="H2115" s="74" t="s">
        <v>112</v>
      </c>
      <c r="I2115" s="33">
        <v>0</v>
      </c>
      <c r="J2115" s="33" t="s">
        <v>247</v>
      </c>
      <c r="K2115" s="33" t="s">
        <v>247</v>
      </c>
      <c r="L2115" s="33">
        <v>0</v>
      </c>
      <c r="M2115" s="33">
        <v>0</v>
      </c>
      <c r="N2115" s="18">
        <v>0</v>
      </c>
      <c r="O2115" s="18" t="s">
        <v>247</v>
      </c>
      <c r="P2115" s="18" t="s">
        <v>247</v>
      </c>
    </row>
    <row r="2116" spans="3:16">
      <c r="C2116" s="97"/>
      <c r="D2116" s="107"/>
      <c r="E2116" s="108"/>
      <c r="F2116" s="109"/>
      <c r="G2116" s="109"/>
      <c r="H2116" s="74" t="s">
        <v>113</v>
      </c>
      <c r="I2116" s="33">
        <v>0</v>
      </c>
      <c r="J2116" s="33">
        <v>0</v>
      </c>
      <c r="K2116" s="33">
        <v>0</v>
      </c>
      <c r="L2116" s="33">
        <v>0</v>
      </c>
      <c r="M2116" s="33">
        <v>0</v>
      </c>
      <c r="N2116" s="18">
        <v>0</v>
      </c>
      <c r="O2116" s="18">
        <v>0</v>
      </c>
      <c r="P2116" s="18">
        <v>0</v>
      </c>
    </row>
    <row r="2117" spans="3:16" ht="30">
      <c r="C2117" s="97"/>
      <c r="D2117" s="107"/>
      <c r="E2117" s="108"/>
      <c r="F2117" s="109"/>
      <c r="G2117" s="109"/>
      <c r="H2117" s="74" t="s">
        <v>22</v>
      </c>
      <c r="I2117" s="33"/>
      <c r="J2117" s="33"/>
      <c r="K2117" s="33"/>
      <c r="L2117" s="33"/>
      <c r="M2117" s="33"/>
      <c r="N2117" s="18">
        <v>0</v>
      </c>
      <c r="O2117" s="18">
        <v>0</v>
      </c>
      <c r="P2117" s="18">
        <v>0</v>
      </c>
    </row>
    <row r="2118" spans="3:16">
      <c r="C2118" s="97"/>
      <c r="D2118" s="107"/>
      <c r="E2118" s="108"/>
      <c r="F2118" s="109"/>
      <c r="G2118" s="109"/>
      <c r="H2118" s="74" t="s">
        <v>249</v>
      </c>
      <c r="I2118" s="33">
        <v>0</v>
      </c>
      <c r="J2118" s="33">
        <v>0</v>
      </c>
      <c r="K2118" s="33">
        <v>0</v>
      </c>
      <c r="L2118" s="33">
        <v>0</v>
      </c>
      <c r="M2118" s="33">
        <v>0</v>
      </c>
      <c r="N2118" s="18">
        <v>0</v>
      </c>
      <c r="O2118" s="18">
        <v>0</v>
      </c>
      <c r="P2118" s="18">
        <v>0</v>
      </c>
    </row>
    <row r="2119" spans="3:16" ht="30">
      <c r="C2119" s="97"/>
      <c r="D2119" s="107"/>
      <c r="E2119" s="108"/>
      <c r="F2119" s="109"/>
      <c r="G2119" s="109"/>
      <c r="H2119" s="74" t="s">
        <v>23</v>
      </c>
      <c r="I2119" s="33"/>
      <c r="J2119" s="33"/>
      <c r="K2119" s="33"/>
      <c r="L2119" s="33"/>
      <c r="M2119" s="33"/>
      <c r="N2119" s="18">
        <v>0</v>
      </c>
      <c r="O2119" s="18">
        <v>0</v>
      </c>
      <c r="P2119" s="18">
        <v>0</v>
      </c>
    </row>
    <row r="2120" spans="3:16">
      <c r="C2120" s="97"/>
      <c r="D2120" s="107"/>
      <c r="E2120" s="108"/>
      <c r="F2120" s="109"/>
      <c r="G2120" s="109"/>
      <c r="H2120" s="74" t="s">
        <v>250</v>
      </c>
      <c r="I2120" s="33">
        <f>I2155</f>
        <v>0</v>
      </c>
      <c r="J2120" s="33" t="s">
        <v>247</v>
      </c>
      <c r="K2120" s="33" t="s">
        <v>247</v>
      </c>
      <c r="L2120" s="33" t="str">
        <f>L2155</f>
        <v>х</v>
      </c>
      <c r="M2120" s="33">
        <f>M2155</f>
        <v>0</v>
      </c>
      <c r="N2120" s="18">
        <v>0</v>
      </c>
      <c r="O2120" s="18" t="s">
        <v>247</v>
      </c>
      <c r="P2120" s="18" t="s">
        <v>247</v>
      </c>
    </row>
    <row r="2121" spans="3:16">
      <c r="C2121" s="98"/>
      <c r="D2121" s="107"/>
      <c r="E2121" s="108"/>
      <c r="F2121" s="109"/>
      <c r="G2121" s="109"/>
      <c r="H2121" s="74" t="s">
        <v>252</v>
      </c>
      <c r="I2121" s="33">
        <f>I2156</f>
        <v>0</v>
      </c>
      <c r="J2121" s="33" t="s">
        <v>247</v>
      </c>
      <c r="K2121" s="33" t="s">
        <v>247</v>
      </c>
      <c r="L2121" s="33" t="str">
        <f>L2156</f>
        <v>х</v>
      </c>
      <c r="M2121" s="33">
        <f>M2156</f>
        <v>0</v>
      </c>
      <c r="N2121" s="18">
        <v>0</v>
      </c>
      <c r="O2121" s="18" t="s">
        <v>247</v>
      </c>
      <c r="P2121" s="18" t="s">
        <v>247</v>
      </c>
    </row>
    <row r="2122" spans="3:16" s="1" customFormat="1" ht="15" customHeight="1">
      <c r="C2122" s="19"/>
      <c r="D2122" s="86" t="s">
        <v>269</v>
      </c>
      <c r="E2122" s="108" t="s">
        <v>25</v>
      </c>
      <c r="F2122" s="27"/>
      <c r="G2122" s="27"/>
      <c r="H2122" s="74" t="s">
        <v>112</v>
      </c>
      <c r="I2122" s="33">
        <f>I2123+I2125+I2127+I2128</f>
        <v>0</v>
      </c>
      <c r="J2122" s="33">
        <v>0</v>
      </c>
      <c r="K2122" s="33">
        <v>0</v>
      </c>
      <c r="L2122" s="33">
        <v>0</v>
      </c>
      <c r="M2122" s="33">
        <v>0</v>
      </c>
      <c r="N2122" s="16">
        <v>0</v>
      </c>
      <c r="O2122" s="16" t="s">
        <v>247</v>
      </c>
      <c r="P2122" s="16" t="s">
        <v>247</v>
      </c>
    </row>
    <row r="2123" spans="3:16" s="1" customFormat="1">
      <c r="C2123" s="19"/>
      <c r="D2123" s="86"/>
      <c r="E2123" s="108"/>
      <c r="F2123" s="27"/>
      <c r="G2123" s="27"/>
      <c r="H2123" s="74" t="s">
        <v>113</v>
      </c>
      <c r="I2123" s="33">
        <v>0</v>
      </c>
      <c r="J2123" s="33">
        <v>0</v>
      </c>
      <c r="K2123" s="33">
        <v>0</v>
      </c>
      <c r="L2123" s="33">
        <v>0</v>
      </c>
      <c r="M2123" s="33">
        <v>0</v>
      </c>
      <c r="N2123" s="16">
        <v>0</v>
      </c>
      <c r="O2123" s="16">
        <v>0</v>
      </c>
      <c r="P2123" s="16">
        <v>0</v>
      </c>
    </row>
    <row r="2124" spans="3:16" s="1" customFormat="1" ht="30">
      <c r="C2124" s="19"/>
      <c r="D2124" s="86"/>
      <c r="E2124" s="108"/>
      <c r="F2124" s="27"/>
      <c r="G2124" s="27"/>
      <c r="H2124" s="74" t="s">
        <v>22</v>
      </c>
      <c r="I2124" s="33">
        <v>0</v>
      </c>
      <c r="J2124" s="33">
        <v>0</v>
      </c>
      <c r="K2124" s="33">
        <v>0</v>
      </c>
      <c r="L2124" s="33">
        <v>0</v>
      </c>
      <c r="M2124" s="33">
        <v>0</v>
      </c>
      <c r="N2124" s="18">
        <v>0</v>
      </c>
      <c r="O2124" s="18">
        <v>0</v>
      </c>
      <c r="P2124" s="18">
        <v>0</v>
      </c>
    </row>
    <row r="2125" spans="3:16" s="1" customFormat="1">
      <c r="C2125" s="19"/>
      <c r="D2125" s="86"/>
      <c r="E2125" s="108"/>
      <c r="F2125" s="27"/>
      <c r="G2125" s="27"/>
      <c r="H2125" s="74" t="s">
        <v>249</v>
      </c>
      <c r="I2125" s="33">
        <v>0</v>
      </c>
      <c r="J2125" s="33">
        <v>0</v>
      </c>
      <c r="K2125" s="33">
        <v>0</v>
      </c>
      <c r="L2125" s="33">
        <v>0</v>
      </c>
      <c r="M2125" s="33">
        <v>0</v>
      </c>
      <c r="N2125" s="18">
        <v>0</v>
      </c>
      <c r="O2125" s="18">
        <v>0</v>
      </c>
      <c r="P2125" s="18">
        <v>0</v>
      </c>
    </row>
    <row r="2126" spans="3:16" s="1" customFormat="1" ht="30">
      <c r="C2126" s="19"/>
      <c r="D2126" s="86"/>
      <c r="E2126" s="108"/>
      <c r="F2126" s="27"/>
      <c r="G2126" s="27"/>
      <c r="H2126" s="74" t="s">
        <v>23</v>
      </c>
      <c r="I2126" s="33">
        <v>0</v>
      </c>
      <c r="J2126" s="33">
        <v>0</v>
      </c>
      <c r="K2126" s="33">
        <v>0</v>
      </c>
      <c r="L2126" s="33">
        <v>0</v>
      </c>
      <c r="M2126" s="33">
        <v>0</v>
      </c>
      <c r="N2126" s="18">
        <v>0</v>
      </c>
      <c r="O2126" s="18">
        <v>0</v>
      </c>
      <c r="P2126" s="18">
        <v>0</v>
      </c>
    </row>
    <row r="2127" spans="3:16" s="1" customFormat="1">
      <c r="C2127" s="19"/>
      <c r="D2127" s="86"/>
      <c r="E2127" s="108"/>
      <c r="F2127" s="27"/>
      <c r="G2127" s="27"/>
      <c r="H2127" s="74" t="s">
        <v>250</v>
      </c>
      <c r="I2127" s="33">
        <v>0</v>
      </c>
      <c r="J2127" s="33" t="s">
        <v>247</v>
      </c>
      <c r="K2127" s="33" t="s">
        <v>247</v>
      </c>
      <c r="L2127" s="33" t="s">
        <v>247</v>
      </c>
      <c r="M2127" s="33">
        <v>0</v>
      </c>
      <c r="N2127" s="18">
        <v>0</v>
      </c>
      <c r="O2127" s="18" t="s">
        <v>247</v>
      </c>
      <c r="P2127" s="18" t="s">
        <v>247</v>
      </c>
    </row>
    <row r="2128" spans="3:16" s="1" customFormat="1">
      <c r="C2128" s="19"/>
      <c r="D2128" s="86"/>
      <c r="E2128" s="108"/>
      <c r="F2128" s="27"/>
      <c r="G2128" s="27"/>
      <c r="H2128" s="74" t="s">
        <v>252</v>
      </c>
      <c r="I2128" s="33">
        <v>0</v>
      </c>
      <c r="J2128" s="33" t="s">
        <v>247</v>
      </c>
      <c r="K2128" s="33" t="s">
        <v>247</v>
      </c>
      <c r="L2128" s="33" t="s">
        <v>247</v>
      </c>
      <c r="M2128" s="33">
        <v>0</v>
      </c>
      <c r="N2128" s="18">
        <v>0</v>
      </c>
      <c r="O2128" s="18" t="s">
        <v>247</v>
      </c>
      <c r="P2128" s="18" t="s">
        <v>247</v>
      </c>
    </row>
    <row r="2129" spans="3:18" ht="15" customHeight="1">
      <c r="C2129" s="96" t="s">
        <v>104</v>
      </c>
      <c r="D2129" s="107" t="s">
        <v>508</v>
      </c>
      <c r="E2129" s="108" t="s">
        <v>145</v>
      </c>
      <c r="F2129" s="109">
        <v>2015</v>
      </c>
      <c r="G2129" s="109">
        <v>2017</v>
      </c>
      <c r="H2129" s="74" t="s">
        <v>112</v>
      </c>
      <c r="I2129" s="33">
        <f>I2130+I2132</f>
        <v>1400</v>
      </c>
      <c r="J2129" s="33" t="s">
        <v>247</v>
      </c>
      <c r="K2129" s="33" t="s">
        <v>247</v>
      </c>
      <c r="L2129" s="33">
        <f t="shared" ref="L2129" si="593">L2136+L2143+L2150+L2157+L2164</f>
        <v>587</v>
      </c>
      <c r="M2129" s="33">
        <f>M2130+M2132</f>
        <v>1372.6</v>
      </c>
      <c r="N2129" s="18">
        <f>L2129/I2129*100</f>
        <v>41.928571428571423</v>
      </c>
      <c r="O2129" s="18" t="s">
        <v>247</v>
      </c>
      <c r="P2129" s="18" t="s">
        <v>247</v>
      </c>
    </row>
    <row r="2130" spans="3:18">
      <c r="C2130" s="97"/>
      <c r="D2130" s="107"/>
      <c r="E2130" s="108"/>
      <c r="F2130" s="109"/>
      <c r="G2130" s="109"/>
      <c r="H2130" s="74" t="s">
        <v>113</v>
      </c>
      <c r="I2130" s="33">
        <f>I2137+I2144+I2151+I2158+I2165+I2172+I2179</f>
        <v>163</v>
      </c>
      <c r="J2130" s="33">
        <f t="shared" ref="J2130:M2130" si="594">J2137+J2144+J2151+J2158+J2165+J2172+J2179</f>
        <v>163</v>
      </c>
      <c r="K2130" s="33">
        <f t="shared" si="594"/>
        <v>163</v>
      </c>
      <c r="L2130" s="33">
        <f t="shared" si="594"/>
        <v>159.9</v>
      </c>
      <c r="M2130" s="33">
        <f t="shared" si="594"/>
        <v>159.9</v>
      </c>
      <c r="N2130" s="18">
        <f>(L2130*100)/I2130</f>
        <v>98.098159509202461</v>
      </c>
      <c r="O2130" s="18">
        <f>(L2130*100)/J2130</f>
        <v>98.098159509202461</v>
      </c>
      <c r="P2130" s="18">
        <f>(M2130*100)/K2130</f>
        <v>98.098159509202461</v>
      </c>
    </row>
    <row r="2131" spans="3:18" ht="30">
      <c r="C2131" s="97"/>
      <c r="D2131" s="107"/>
      <c r="E2131" s="108"/>
      <c r="F2131" s="109"/>
      <c r="G2131" s="109"/>
      <c r="H2131" s="74" t="s">
        <v>22</v>
      </c>
      <c r="I2131" s="33">
        <f t="shared" ref="I2131:M2133" si="595">I2138+I2145+I2152+I2159+I2166+I2173+I2180</f>
        <v>163</v>
      </c>
      <c r="J2131" s="33">
        <f t="shared" si="595"/>
        <v>163</v>
      </c>
      <c r="K2131" s="33">
        <f t="shared" si="595"/>
        <v>163</v>
      </c>
      <c r="L2131" s="33">
        <f t="shared" si="595"/>
        <v>159.9</v>
      </c>
      <c r="M2131" s="33">
        <f t="shared" si="595"/>
        <v>159.9</v>
      </c>
      <c r="N2131" s="18">
        <f>(L2131*100)/I2131</f>
        <v>98.098159509202461</v>
      </c>
      <c r="O2131" s="18">
        <f>(L2131*100)/J2131</f>
        <v>98.098159509202461</v>
      </c>
      <c r="P2131" s="18">
        <f>(M2131*100)/K2131</f>
        <v>98.098159509202461</v>
      </c>
    </row>
    <row r="2132" spans="3:18">
      <c r="C2132" s="97"/>
      <c r="D2132" s="107"/>
      <c r="E2132" s="108"/>
      <c r="F2132" s="109"/>
      <c r="G2132" s="109"/>
      <c r="H2132" s="74" t="s">
        <v>249</v>
      </c>
      <c r="I2132" s="33">
        <f t="shared" si="595"/>
        <v>1237</v>
      </c>
      <c r="J2132" s="33">
        <f t="shared" si="595"/>
        <v>1237</v>
      </c>
      <c r="K2132" s="33">
        <f t="shared" si="595"/>
        <v>1237</v>
      </c>
      <c r="L2132" s="33">
        <f t="shared" si="595"/>
        <v>1212.6999999999998</v>
      </c>
      <c r="M2132" s="33">
        <f t="shared" si="595"/>
        <v>1212.6999999999998</v>
      </c>
      <c r="N2132" s="18">
        <f>(M2132*100)/I2132</f>
        <v>98.035569927243316</v>
      </c>
      <c r="O2132" s="18">
        <f>(M2132*100)/J2132</f>
        <v>98.035569927243316</v>
      </c>
      <c r="P2132" s="18">
        <f>(L2132*100)/K2132</f>
        <v>98.035569927243316</v>
      </c>
    </row>
    <row r="2133" spans="3:18" ht="30">
      <c r="C2133" s="97"/>
      <c r="D2133" s="107"/>
      <c r="E2133" s="108"/>
      <c r="F2133" s="109"/>
      <c r="G2133" s="109"/>
      <c r="H2133" s="74" t="s">
        <v>23</v>
      </c>
      <c r="I2133" s="33">
        <f t="shared" si="595"/>
        <v>1237</v>
      </c>
      <c r="J2133" s="33">
        <f t="shared" si="595"/>
        <v>1237</v>
      </c>
      <c r="K2133" s="33">
        <f t="shared" si="595"/>
        <v>1237</v>
      </c>
      <c r="L2133" s="33">
        <f t="shared" si="595"/>
        <v>1212.6999999999998</v>
      </c>
      <c r="M2133" s="33">
        <f t="shared" si="595"/>
        <v>1212.6999999999998</v>
      </c>
      <c r="N2133" s="18">
        <f>(M2133*100)/I2133</f>
        <v>98.035569927243316</v>
      </c>
      <c r="O2133" s="18">
        <f>(M2133*100)/J2133</f>
        <v>98.035569927243316</v>
      </c>
      <c r="P2133" s="18">
        <f>(L2133*100)/K2133</f>
        <v>98.035569927243316</v>
      </c>
    </row>
    <row r="2134" spans="3:18">
      <c r="C2134" s="97"/>
      <c r="D2134" s="107"/>
      <c r="E2134" s="108"/>
      <c r="F2134" s="109"/>
      <c r="G2134" s="109"/>
      <c r="H2134" s="74" t="s">
        <v>250</v>
      </c>
      <c r="I2134" s="33"/>
      <c r="J2134" s="33" t="s">
        <v>247</v>
      </c>
      <c r="K2134" s="33" t="s">
        <v>247</v>
      </c>
      <c r="L2134" s="33" t="s">
        <v>247</v>
      </c>
      <c r="M2134" s="33">
        <f t="shared" ref="M2134:M2135" si="596">M2141+M2148+M2155+M2162+M2169</f>
        <v>0</v>
      </c>
      <c r="N2134" s="18">
        <v>0</v>
      </c>
      <c r="O2134" s="18" t="s">
        <v>247</v>
      </c>
      <c r="P2134" s="18" t="s">
        <v>247</v>
      </c>
    </row>
    <row r="2135" spans="3:18">
      <c r="C2135" s="98"/>
      <c r="D2135" s="107"/>
      <c r="E2135" s="108"/>
      <c r="F2135" s="109"/>
      <c r="G2135" s="109"/>
      <c r="H2135" s="74" t="s">
        <v>252</v>
      </c>
      <c r="I2135" s="33"/>
      <c r="J2135" s="33" t="s">
        <v>247</v>
      </c>
      <c r="K2135" s="33" t="s">
        <v>247</v>
      </c>
      <c r="L2135" s="33" t="s">
        <v>247</v>
      </c>
      <c r="M2135" s="33">
        <f t="shared" si="596"/>
        <v>0</v>
      </c>
      <c r="N2135" s="18">
        <v>0</v>
      </c>
      <c r="O2135" s="18" t="s">
        <v>247</v>
      </c>
      <c r="P2135" s="18" t="s">
        <v>247</v>
      </c>
    </row>
    <row r="2136" spans="3:18" ht="15" customHeight="1">
      <c r="C2136" s="96" t="s">
        <v>101</v>
      </c>
      <c r="D2136" s="107" t="s">
        <v>699</v>
      </c>
      <c r="E2136" s="108" t="s">
        <v>679</v>
      </c>
      <c r="F2136" s="109">
        <v>2015</v>
      </c>
      <c r="G2136" s="109">
        <v>2017</v>
      </c>
      <c r="H2136" s="74" t="s">
        <v>112</v>
      </c>
      <c r="I2136" s="31">
        <f>I2137+I2139+I2141+I2142</f>
        <v>100</v>
      </c>
      <c r="J2136" s="31">
        <f>J2137+J2139</f>
        <v>100</v>
      </c>
      <c r="K2136" s="31">
        <f>K2137+K2139</f>
        <v>100</v>
      </c>
      <c r="L2136" s="31">
        <f>L2137+L2139</f>
        <v>99</v>
      </c>
      <c r="M2136" s="31">
        <f>M2137+M2139</f>
        <v>99</v>
      </c>
      <c r="N2136" s="33">
        <f>(M2136*100)/I2136</f>
        <v>99</v>
      </c>
      <c r="O2136" s="16">
        <f>L2136/J2136*100</f>
        <v>99</v>
      </c>
      <c r="P2136" s="16">
        <f>L2136/K2136*100</f>
        <v>99</v>
      </c>
    </row>
    <row r="2137" spans="3:18" ht="14.25" customHeight="1">
      <c r="C2137" s="97"/>
      <c r="D2137" s="107"/>
      <c r="E2137" s="108"/>
      <c r="F2137" s="109"/>
      <c r="G2137" s="109"/>
      <c r="H2137" s="74" t="s">
        <v>113</v>
      </c>
      <c r="I2137" s="33">
        <v>11.6</v>
      </c>
      <c r="J2137" s="33">
        <v>11.6</v>
      </c>
      <c r="K2137" s="33">
        <v>11.6</v>
      </c>
      <c r="L2137" s="33">
        <v>11.5</v>
      </c>
      <c r="M2137" s="33">
        <v>11.5</v>
      </c>
      <c r="N2137" s="33">
        <f t="shared" ref="N2137:N2140" si="597">(M2137*100)/I2137</f>
        <v>99.137931034482762</v>
      </c>
      <c r="O2137" s="16">
        <f t="shared" ref="O2137:O2140" si="598">L2137/J2137*100</f>
        <v>99.137931034482762</v>
      </c>
      <c r="P2137" s="16">
        <f t="shared" ref="P2137:P2140" si="599">L2137/K2137*100</f>
        <v>99.137931034482762</v>
      </c>
      <c r="Q2137" s="46"/>
      <c r="R2137" s="1"/>
    </row>
    <row r="2138" spans="3:18" ht="34.5" customHeight="1">
      <c r="C2138" s="97"/>
      <c r="D2138" s="107"/>
      <c r="E2138" s="108"/>
      <c r="F2138" s="109"/>
      <c r="G2138" s="109"/>
      <c r="H2138" s="74" t="s">
        <v>22</v>
      </c>
      <c r="I2138" s="33">
        <v>11.6</v>
      </c>
      <c r="J2138" s="33">
        <v>11.6</v>
      </c>
      <c r="K2138" s="33">
        <v>11.6</v>
      </c>
      <c r="L2138" s="33">
        <v>11.5</v>
      </c>
      <c r="M2138" s="33">
        <v>11.5</v>
      </c>
      <c r="N2138" s="33">
        <f t="shared" si="597"/>
        <v>99.137931034482762</v>
      </c>
      <c r="O2138" s="16">
        <f t="shared" si="598"/>
        <v>99.137931034482762</v>
      </c>
      <c r="P2138" s="16">
        <f t="shared" si="599"/>
        <v>99.137931034482762</v>
      </c>
    </row>
    <row r="2139" spans="3:18">
      <c r="C2139" s="97"/>
      <c r="D2139" s="107"/>
      <c r="E2139" s="108"/>
      <c r="F2139" s="109"/>
      <c r="G2139" s="109"/>
      <c r="H2139" s="74" t="s">
        <v>249</v>
      </c>
      <c r="I2139" s="33">
        <v>88.4</v>
      </c>
      <c r="J2139" s="33">
        <v>88.4</v>
      </c>
      <c r="K2139" s="33">
        <v>88.4</v>
      </c>
      <c r="L2139" s="33">
        <v>87.5</v>
      </c>
      <c r="M2139" s="33">
        <v>87.5</v>
      </c>
      <c r="N2139" s="33">
        <f t="shared" si="597"/>
        <v>98.981900452488688</v>
      </c>
      <c r="O2139" s="16">
        <f t="shared" si="598"/>
        <v>98.981900452488674</v>
      </c>
      <c r="P2139" s="16">
        <f t="shared" si="599"/>
        <v>98.981900452488674</v>
      </c>
    </row>
    <row r="2140" spans="3:18" ht="28.5" customHeight="1">
      <c r="C2140" s="97"/>
      <c r="D2140" s="107"/>
      <c r="E2140" s="108"/>
      <c r="F2140" s="109"/>
      <c r="G2140" s="109"/>
      <c r="H2140" s="74" t="s">
        <v>23</v>
      </c>
      <c r="I2140" s="33">
        <v>88.4</v>
      </c>
      <c r="J2140" s="33">
        <v>88.4</v>
      </c>
      <c r="K2140" s="33">
        <v>88.4</v>
      </c>
      <c r="L2140" s="33">
        <v>87.5</v>
      </c>
      <c r="M2140" s="33">
        <v>87.5</v>
      </c>
      <c r="N2140" s="33">
        <f t="shared" si="597"/>
        <v>98.981900452488688</v>
      </c>
      <c r="O2140" s="16">
        <f t="shared" si="598"/>
        <v>98.981900452488674</v>
      </c>
      <c r="P2140" s="16">
        <f t="shared" si="599"/>
        <v>98.981900452488674</v>
      </c>
    </row>
    <row r="2141" spans="3:18">
      <c r="C2141" s="97"/>
      <c r="D2141" s="107"/>
      <c r="E2141" s="108"/>
      <c r="F2141" s="109"/>
      <c r="G2141" s="109"/>
      <c r="H2141" s="74" t="s">
        <v>250</v>
      </c>
      <c r="I2141" s="33">
        <v>0</v>
      </c>
      <c r="J2141" s="33" t="s">
        <v>247</v>
      </c>
      <c r="K2141" s="33" t="s">
        <v>247</v>
      </c>
      <c r="L2141" s="33" t="s">
        <v>247</v>
      </c>
      <c r="M2141" s="33">
        <v>0</v>
      </c>
      <c r="N2141" s="33">
        <v>0</v>
      </c>
      <c r="O2141" s="33" t="s">
        <v>247</v>
      </c>
      <c r="P2141" s="33" t="s">
        <v>247</v>
      </c>
    </row>
    <row r="2142" spans="3:18">
      <c r="C2142" s="98"/>
      <c r="D2142" s="107"/>
      <c r="E2142" s="108"/>
      <c r="F2142" s="109"/>
      <c r="G2142" s="109"/>
      <c r="H2142" s="74" t="s">
        <v>252</v>
      </c>
      <c r="I2142" s="33">
        <v>0</v>
      </c>
      <c r="J2142" s="33" t="s">
        <v>247</v>
      </c>
      <c r="K2142" s="33" t="s">
        <v>247</v>
      </c>
      <c r="L2142" s="33" t="s">
        <v>247</v>
      </c>
      <c r="M2142" s="33">
        <v>0</v>
      </c>
      <c r="N2142" s="33">
        <v>0</v>
      </c>
      <c r="O2142" s="33" t="s">
        <v>247</v>
      </c>
      <c r="P2142" s="33" t="s">
        <v>247</v>
      </c>
    </row>
    <row r="2143" spans="3:18" ht="15" customHeight="1">
      <c r="C2143" s="96" t="s">
        <v>21</v>
      </c>
      <c r="D2143" s="107" t="s">
        <v>680</v>
      </c>
      <c r="E2143" s="108" t="s">
        <v>679</v>
      </c>
      <c r="F2143" s="109">
        <v>2015</v>
      </c>
      <c r="G2143" s="109">
        <v>2017</v>
      </c>
      <c r="H2143" s="74" t="s">
        <v>112</v>
      </c>
      <c r="I2143" s="31">
        <f>I2144+I2146+I2148+I2149</f>
        <v>200</v>
      </c>
      <c r="J2143" s="31">
        <f>J2144+J2146</f>
        <v>200</v>
      </c>
      <c r="K2143" s="31">
        <f>K2144+K2146</f>
        <v>200</v>
      </c>
      <c r="L2143" s="31">
        <f>L2144+L2146</f>
        <v>198</v>
      </c>
      <c r="M2143" s="31">
        <f t="shared" ref="M2143" si="600">M2144+M2146+M2148+M2149</f>
        <v>198</v>
      </c>
      <c r="N2143" s="33">
        <f t="shared" ref="N2143:N2147" si="601">(M2143*100)/I2143</f>
        <v>99</v>
      </c>
      <c r="O2143" s="16">
        <f>L2143/J2143*100</f>
        <v>99</v>
      </c>
      <c r="P2143" s="16">
        <f>L2143/K2143*100</f>
        <v>99</v>
      </c>
    </row>
    <row r="2144" spans="3:18">
      <c r="C2144" s="97"/>
      <c r="D2144" s="107"/>
      <c r="E2144" s="108"/>
      <c r="F2144" s="109"/>
      <c r="G2144" s="109"/>
      <c r="H2144" s="74" t="s">
        <v>113</v>
      </c>
      <c r="I2144" s="33">
        <v>23.3</v>
      </c>
      <c r="J2144" s="33">
        <v>23.3</v>
      </c>
      <c r="K2144" s="33">
        <v>23.3</v>
      </c>
      <c r="L2144" s="33">
        <v>23.1</v>
      </c>
      <c r="M2144" s="33">
        <v>23.1</v>
      </c>
      <c r="N2144" s="33">
        <f t="shared" si="601"/>
        <v>99.141630901287556</v>
      </c>
      <c r="O2144" s="33">
        <f>(L2144*100)/J2144</f>
        <v>99.141630901287556</v>
      </c>
      <c r="P2144" s="33">
        <f>(M2144*100)/K2144</f>
        <v>99.141630901287556</v>
      </c>
    </row>
    <row r="2145" spans="3:18" ht="30">
      <c r="C2145" s="97"/>
      <c r="D2145" s="107"/>
      <c r="E2145" s="108"/>
      <c r="F2145" s="109"/>
      <c r="G2145" s="109"/>
      <c r="H2145" s="74" t="s">
        <v>22</v>
      </c>
      <c r="I2145" s="33">
        <v>23.3</v>
      </c>
      <c r="J2145" s="33">
        <v>23.3</v>
      </c>
      <c r="K2145" s="33">
        <v>23.3</v>
      </c>
      <c r="L2145" s="33">
        <v>23.1</v>
      </c>
      <c r="M2145" s="33">
        <v>23.1</v>
      </c>
      <c r="N2145" s="33">
        <f t="shared" si="601"/>
        <v>99.141630901287556</v>
      </c>
      <c r="O2145" s="33">
        <f>(L2145*100)/J2145</f>
        <v>99.141630901287556</v>
      </c>
      <c r="P2145" s="33">
        <f>(M2145*100)/K2145</f>
        <v>99.141630901287556</v>
      </c>
    </row>
    <row r="2146" spans="3:18">
      <c r="C2146" s="97"/>
      <c r="D2146" s="107"/>
      <c r="E2146" s="108"/>
      <c r="F2146" s="109"/>
      <c r="G2146" s="109"/>
      <c r="H2146" s="74" t="s">
        <v>249</v>
      </c>
      <c r="I2146" s="33">
        <v>176.7</v>
      </c>
      <c r="J2146" s="33">
        <v>176.7</v>
      </c>
      <c r="K2146" s="33">
        <v>176.7</v>
      </c>
      <c r="L2146" s="33">
        <v>174.9</v>
      </c>
      <c r="M2146" s="33">
        <v>174.9</v>
      </c>
      <c r="N2146" s="33">
        <f t="shared" si="601"/>
        <v>98.981324278438038</v>
      </c>
      <c r="O2146" s="33">
        <f>(M2146*100)/J2146</f>
        <v>98.981324278438038</v>
      </c>
      <c r="P2146" s="33">
        <f>(L2146*100)/K2146</f>
        <v>98.981324278438038</v>
      </c>
    </row>
    <row r="2147" spans="3:18" ht="30">
      <c r="C2147" s="97"/>
      <c r="D2147" s="107"/>
      <c r="E2147" s="108"/>
      <c r="F2147" s="109"/>
      <c r="G2147" s="109"/>
      <c r="H2147" s="74" t="s">
        <v>23</v>
      </c>
      <c r="I2147" s="33">
        <v>176.7</v>
      </c>
      <c r="J2147" s="33">
        <v>176.7</v>
      </c>
      <c r="K2147" s="33">
        <v>176.7</v>
      </c>
      <c r="L2147" s="33">
        <v>174.9</v>
      </c>
      <c r="M2147" s="33">
        <v>174.9</v>
      </c>
      <c r="N2147" s="33">
        <f t="shared" si="601"/>
        <v>98.981324278438038</v>
      </c>
      <c r="O2147" s="33">
        <f>(M2147*100)/J2147</f>
        <v>98.981324278438038</v>
      </c>
      <c r="P2147" s="33">
        <f>(L2147*100)/K2147</f>
        <v>98.981324278438038</v>
      </c>
    </row>
    <row r="2148" spans="3:18">
      <c r="C2148" s="97"/>
      <c r="D2148" s="107"/>
      <c r="E2148" s="108"/>
      <c r="F2148" s="109"/>
      <c r="G2148" s="109"/>
      <c r="H2148" s="74" t="s">
        <v>250</v>
      </c>
      <c r="I2148" s="33">
        <v>0</v>
      </c>
      <c r="J2148" s="33" t="s">
        <v>247</v>
      </c>
      <c r="K2148" s="33" t="s">
        <v>247</v>
      </c>
      <c r="L2148" s="33" t="s">
        <v>247</v>
      </c>
      <c r="M2148" s="33">
        <v>0</v>
      </c>
      <c r="N2148" s="33">
        <v>0</v>
      </c>
      <c r="O2148" s="33" t="s">
        <v>247</v>
      </c>
      <c r="P2148" s="33" t="s">
        <v>247</v>
      </c>
    </row>
    <row r="2149" spans="3:18">
      <c r="C2149" s="98"/>
      <c r="D2149" s="107"/>
      <c r="E2149" s="108"/>
      <c r="F2149" s="109"/>
      <c r="G2149" s="109"/>
      <c r="H2149" s="74" t="s">
        <v>252</v>
      </c>
      <c r="I2149" s="33">
        <v>0</v>
      </c>
      <c r="J2149" s="33" t="s">
        <v>247</v>
      </c>
      <c r="K2149" s="33" t="s">
        <v>247</v>
      </c>
      <c r="L2149" s="33" t="s">
        <v>247</v>
      </c>
      <c r="M2149" s="33">
        <v>0</v>
      </c>
      <c r="N2149" s="33">
        <v>0</v>
      </c>
      <c r="O2149" s="33" t="s">
        <v>247</v>
      </c>
      <c r="P2149" s="33" t="s">
        <v>247</v>
      </c>
    </row>
    <row r="2150" spans="3:18" s="1" customFormat="1" ht="15" customHeight="1">
      <c r="C2150" s="19"/>
      <c r="D2150" s="86" t="s">
        <v>700</v>
      </c>
      <c r="E2150" s="108" t="s">
        <v>25</v>
      </c>
      <c r="F2150" s="27"/>
      <c r="G2150" s="27"/>
      <c r="H2150" s="74" t="s">
        <v>112</v>
      </c>
      <c r="I2150" s="31">
        <f>I2151+I2153+I2155+I2156</f>
        <v>100</v>
      </c>
      <c r="J2150" s="31">
        <f>J2151+J2153</f>
        <v>100</v>
      </c>
      <c r="K2150" s="31">
        <f>K2151+K2153</f>
        <v>100</v>
      </c>
      <c r="L2150" s="31">
        <f>L2151+L2153</f>
        <v>90</v>
      </c>
      <c r="M2150" s="31">
        <f>M2151+M2153</f>
        <v>90</v>
      </c>
      <c r="N2150" s="33">
        <f t="shared" ref="N2150:N2154" si="602">(M2150*100)/I2150</f>
        <v>90</v>
      </c>
      <c r="O2150" s="16">
        <f>L2150/J2150*100</f>
        <v>90</v>
      </c>
      <c r="P2150" s="16">
        <f>L2150/K2150*100</f>
        <v>90</v>
      </c>
    </row>
    <row r="2151" spans="3:18" s="1" customFormat="1">
      <c r="C2151" s="19"/>
      <c r="D2151" s="86"/>
      <c r="E2151" s="108"/>
      <c r="F2151" s="27"/>
      <c r="G2151" s="27"/>
      <c r="H2151" s="74" t="s">
        <v>113</v>
      </c>
      <c r="I2151" s="33">
        <v>11.6</v>
      </c>
      <c r="J2151" s="33">
        <v>11.6</v>
      </c>
      <c r="K2151" s="33">
        <v>11.6</v>
      </c>
      <c r="L2151" s="33">
        <v>10.5</v>
      </c>
      <c r="M2151" s="33">
        <v>10.5</v>
      </c>
      <c r="N2151" s="33">
        <f t="shared" si="602"/>
        <v>90.517241379310349</v>
      </c>
      <c r="O2151" s="33">
        <f>(M2151*100)/J2151</f>
        <v>90.517241379310349</v>
      </c>
      <c r="P2151" s="33">
        <f>(M2151*100)/K2151</f>
        <v>90.517241379310349</v>
      </c>
    </row>
    <row r="2152" spans="3:18" s="1" customFormat="1" ht="30">
      <c r="C2152" s="19"/>
      <c r="D2152" s="86"/>
      <c r="E2152" s="108"/>
      <c r="F2152" s="27"/>
      <c r="G2152" s="27"/>
      <c r="H2152" s="74" t="s">
        <v>22</v>
      </c>
      <c r="I2152" s="33">
        <v>11.6</v>
      </c>
      <c r="J2152" s="33">
        <v>11.6</v>
      </c>
      <c r="K2152" s="33">
        <v>11.6</v>
      </c>
      <c r="L2152" s="33">
        <v>10.5</v>
      </c>
      <c r="M2152" s="33">
        <v>10.5</v>
      </c>
      <c r="N2152" s="33">
        <f t="shared" si="602"/>
        <v>90.517241379310349</v>
      </c>
      <c r="O2152" s="33">
        <f>(M2152*100)/J2152</f>
        <v>90.517241379310349</v>
      </c>
      <c r="P2152" s="33">
        <f>(M2152*100)/K2152</f>
        <v>90.517241379310349</v>
      </c>
    </row>
    <row r="2153" spans="3:18" s="1" customFormat="1">
      <c r="C2153" s="19"/>
      <c r="D2153" s="86"/>
      <c r="E2153" s="108"/>
      <c r="F2153" s="27"/>
      <c r="G2153" s="27"/>
      <c r="H2153" s="74" t="s">
        <v>249</v>
      </c>
      <c r="I2153" s="33">
        <v>88.4</v>
      </c>
      <c r="J2153" s="33">
        <v>88.4</v>
      </c>
      <c r="K2153" s="33">
        <v>88.4</v>
      </c>
      <c r="L2153" s="33">
        <v>79.5</v>
      </c>
      <c r="M2153" s="33">
        <v>79.5</v>
      </c>
      <c r="N2153" s="33">
        <f t="shared" si="602"/>
        <v>89.932126696832569</v>
      </c>
      <c r="O2153" s="33">
        <f>(M2153*100)/J2153</f>
        <v>89.932126696832569</v>
      </c>
      <c r="P2153" s="33">
        <f>(M2153*100)/K2153</f>
        <v>89.932126696832569</v>
      </c>
    </row>
    <row r="2154" spans="3:18" s="1" customFormat="1" ht="30">
      <c r="C2154" s="19"/>
      <c r="D2154" s="86"/>
      <c r="E2154" s="108"/>
      <c r="F2154" s="27"/>
      <c r="G2154" s="27"/>
      <c r="H2154" s="74" t="s">
        <v>23</v>
      </c>
      <c r="I2154" s="33">
        <v>88.4</v>
      </c>
      <c r="J2154" s="33">
        <v>88.4</v>
      </c>
      <c r="K2154" s="33">
        <v>88.4</v>
      </c>
      <c r="L2154" s="33">
        <v>79.5</v>
      </c>
      <c r="M2154" s="33">
        <v>79.5</v>
      </c>
      <c r="N2154" s="33">
        <f t="shared" si="602"/>
        <v>89.932126696832569</v>
      </c>
      <c r="O2154" s="33">
        <f>(M2154*100)/J2154</f>
        <v>89.932126696832569</v>
      </c>
      <c r="P2154" s="33">
        <f>(M2154*100)/K2154</f>
        <v>89.932126696832569</v>
      </c>
    </row>
    <row r="2155" spans="3:18" s="1" customFormat="1">
      <c r="C2155" s="19"/>
      <c r="D2155" s="86"/>
      <c r="E2155" s="108"/>
      <c r="F2155" s="27"/>
      <c r="G2155" s="27"/>
      <c r="H2155" s="74" t="s">
        <v>250</v>
      </c>
      <c r="I2155" s="33">
        <v>0</v>
      </c>
      <c r="J2155" s="33" t="s">
        <v>247</v>
      </c>
      <c r="K2155" s="33" t="s">
        <v>247</v>
      </c>
      <c r="L2155" s="33" t="s">
        <v>247</v>
      </c>
      <c r="M2155" s="33">
        <v>0</v>
      </c>
      <c r="N2155" s="33">
        <v>0</v>
      </c>
      <c r="O2155" s="33" t="s">
        <v>247</v>
      </c>
      <c r="P2155" s="33" t="s">
        <v>247</v>
      </c>
    </row>
    <row r="2156" spans="3:18" s="1" customFormat="1">
      <c r="C2156" s="19"/>
      <c r="D2156" s="86"/>
      <c r="E2156" s="108"/>
      <c r="F2156" s="27"/>
      <c r="G2156" s="27"/>
      <c r="H2156" s="74" t="s">
        <v>252</v>
      </c>
      <c r="I2156" s="33">
        <v>0</v>
      </c>
      <c r="J2156" s="33" t="s">
        <v>247</v>
      </c>
      <c r="K2156" s="33" t="s">
        <v>247</v>
      </c>
      <c r="L2156" s="33" t="s">
        <v>247</v>
      </c>
      <c r="M2156" s="33">
        <v>0</v>
      </c>
      <c r="N2156" s="33">
        <v>0</v>
      </c>
      <c r="O2156" s="33" t="s">
        <v>247</v>
      </c>
      <c r="P2156" s="33" t="s">
        <v>247</v>
      </c>
    </row>
    <row r="2157" spans="3:18" ht="15" customHeight="1">
      <c r="C2157" s="96" t="s">
        <v>101</v>
      </c>
      <c r="D2157" s="107" t="s">
        <v>701</v>
      </c>
      <c r="E2157" s="108" t="s">
        <v>272</v>
      </c>
      <c r="F2157" s="109">
        <v>2015</v>
      </c>
      <c r="G2157" s="109">
        <v>2017</v>
      </c>
      <c r="H2157" s="74" t="s">
        <v>112</v>
      </c>
      <c r="I2157" s="31">
        <f>I2158+I2160+I2162+I2163</f>
        <v>100</v>
      </c>
      <c r="J2157" s="31">
        <f>J2158+J2160</f>
        <v>100</v>
      </c>
      <c r="K2157" s="31">
        <f>K2158+K2160</f>
        <v>100</v>
      </c>
      <c r="L2157" s="31">
        <f>L2158+L2160</f>
        <v>100</v>
      </c>
      <c r="M2157" s="31">
        <f t="shared" ref="M2157" si="603">M2158+M2160+M2162+M2163</f>
        <v>100</v>
      </c>
      <c r="N2157" s="33">
        <f t="shared" ref="N2157:N2161" si="604">(M2157*100)/I2157</f>
        <v>100</v>
      </c>
      <c r="O2157" s="16">
        <f>L2157/J2157*100</f>
        <v>100</v>
      </c>
      <c r="P2157" s="16">
        <f>L2157/K2157*100</f>
        <v>100</v>
      </c>
    </row>
    <row r="2158" spans="3:18" ht="14.25" customHeight="1">
      <c r="C2158" s="97"/>
      <c r="D2158" s="107"/>
      <c r="E2158" s="108"/>
      <c r="F2158" s="109"/>
      <c r="G2158" s="109"/>
      <c r="H2158" s="74" t="s">
        <v>113</v>
      </c>
      <c r="I2158" s="33">
        <v>11.6</v>
      </c>
      <c r="J2158" s="33">
        <v>11.6</v>
      </c>
      <c r="K2158" s="33">
        <v>11.6</v>
      </c>
      <c r="L2158" s="33">
        <v>11.6</v>
      </c>
      <c r="M2158" s="33">
        <v>11.6</v>
      </c>
      <c r="N2158" s="33">
        <f t="shared" si="604"/>
        <v>100</v>
      </c>
      <c r="O2158" s="33">
        <f>(M2158*100)/J2158</f>
        <v>100</v>
      </c>
      <c r="P2158" s="33">
        <f>(M2158*100)/K2158</f>
        <v>100</v>
      </c>
      <c r="Q2158" s="47"/>
      <c r="R2158" s="1"/>
    </row>
    <row r="2159" spans="3:18" ht="30.75" customHeight="1">
      <c r="C2159" s="97"/>
      <c r="D2159" s="107"/>
      <c r="E2159" s="108"/>
      <c r="F2159" s="109"/>
      <c r="G2159" s="109"/>
      <c r="H2159" s="74" t="s">
        <v>22</v>
      </c>
      <c r="I2159" s="33">
        <v>11.6</v>
      </c>
      <c r="J2159" s="33">
        <v>11.6</v>
      </c>
      <c r="K2159" s="33">
        <v>11.6</v>
      </c>
      <c r="L2159" s="33">
        <v>11.6</v>
      </c>
      <c r="M2159" s="33">
        <v>11.6</v>
      </c>
      <c r="N2159" s="33">
        <f t="shared" si="604"/>
        <v>100</v>
      </c>
      <c r="O2159" s="33">
        <f t="shared" ref="O2159:O2160" si="605">(M2159*100)/J2159</f>
        <v>100</v>
      </c>
      <c r="P2159" s="33">
        <f t="shared" ref="P2159:P2160" si="606">(M2159*100)/K2159</f>
        <v>100</v>
      </c>
      <c r="Q2159" s="1"/>
      <c r="R2159" s="1"/>
    </row>
    <row r="2160" spans="3:18">
      <c r="C2160" s="97"/>
      <c r="D2160" s="107"/>
      <c r="E2160" s="108"/>
      <c r="F2160" s="109"/>
      <c r="G2160" s="109"/>
      <c r="H2160" s="74" t="s">
        <v>249</v>
      </c>
      <c r="I2160" s="33">
        <v>88.4</v>
      </c>
      <c r="J2160" s="33">
        <v>88.4</v>
      </c>
      <c r="K2160" s="33">
        <v>88.4</v>
      </c>
      <c r="L2160" s="33">
        <v>88.4</v>
      </c>
      <c r="M2160" s="33">
        <v>88.4</v>
      </c>
      <c r="N2160" s="33">
        <f t="shared" si="604"/>
        <v>100</v>
      </c>
      <c r="O2160" s="33">
        <f t="shared" si="605"/>
        <v>100</v>
      </c>
      <c r="P2160" s="33">
        <f t="shared" si="606"/>
        <v>100</v>
      </c>
      <c r="Q2160" s="1"/>
      <c r="R2160" s="1"/>
    </row>
    <row r="2161" spans="3:18" ht="28.5" customHeight="1">
      <c r="C2161" s="97"/>
      <c r="D2161" s="107"/>
      <c r="E2161" s="108"/>
      <c r="F2161" s="109"/>
      <c r="G2161" s="109"/>
      <c r="H2161" s="74" t="s">
        <v>23</v>
      </c>
      <c r="I2161" s="33">
        <v>88.4</v>
      </c>
      <c r="J2161" s="33">
        <v>88.4</v>
      </c>
      <c r="K2161" s="33">
        <v>88.4</v>
      </c>
      <c r="L2161" s="33">
        <v>88.4</v>
      </c>
      <c r="M2161" s="33">
        <v>88.4</v>
      </c>
      <c r="N2161" s="33">
        <f t="shared" si="604"/>
        <v>100</v>
      </c>
      <c r="O2161" s="33">
        <f t="shared" ref="O2161" si="607">(M2161*100)/J2161</f>
        <v>100</v>
      </c>
      <c r="P2161" s="33">
        <f t="shared" ref="P2161" si="608">(M2161*100)/K2161</f>
        <v>100</v>
      </c>
      <c r="Q2161" s="1"/>
      <c r="R2161" s="1"/>
    </row>
    <row r="2162" spans="3:18">
      <c r="C2162" s="97"/>
      <c r="D2162" s="107"/>
      <c r="E2162" s="108"/>
      <c r="F2162" s="109"/>
      <c r="G2162" s="109"/>
      <c r="H2162" s="74" t="s">
        <v>250</v>
      </c>
      <c r="I2162" s="33">
        <v>0</v>
      </c>
      <c r="J2162" s="33" t="s">
        <v>247</v>
      </c>
      <c r="K2162" s="33" t="s">
        <v>247</v>
      </c>
      <c r="L2162" s="33" t="s">
        <v>247</v>
      </c>
      <c r="M2162" s="33">
        <v>0</v>
      </c>
      <c r="N2162" s="33">
        <v>0</v>
      </c>
      <c r="O2162" s="33" t="s">
        <v>247</v>
      </c>
      <c r="P2162" s="33" t="s">
        <v>247</v>
      </c>
      <c r="Q2162" s="1"/>
      <c r="R2162" s="1"/>
    </row>
    <row r="2163" spans="3:18">
      <c r="C2163" s="98"/>
      <c r="D2163" s="107"/>
      <c r="E2163" s="108"/>
      <c r="F2163" s="109"/>
      <c r="G2163" s="109"/>
      <c r="H2163" s="74" t="s">
        <v>252</v>
      </c>
      <c r="I2163" s="33">
        <v>0</v>
      </c>
      <c r="J2163" s="33" t="s">
        <v>247</v>
      </c>
      <c r="K2163" s="33" t="s">
        <v>247</v>
      </c>
      <c r="L2163" s="33" t="s">
        <v>247</v>
      </c>
      <c r="M2163" s="33">
        <v>0</v>
      </c>
      <c r="N2163" s="33">
        <v>0</v>
      </c>
      <c r="O2163" s="33" t="s">
        <v>247</v>
      </c>
      <c r="P2163" s="33" t="s">
        <v>247</v>
      </c>
      <c r="Q2163" s="1"/>
      <c r="R2163" s="1"/>
    </row>
    <row r="2164" spans="3:18" ht="18.75" customHeight="1">
      <c r="C2164" s="96" t="s">
        <v>102</v>
      </c>
      <c r="D2164" s="107" t="s">
        <v>702</v>
      </c>
      <c r="E2164" s="108" t="s">
        <v>679</v>
      </c>
      <c r="F2164" s="109">
        <v>2015</v>
      </c>
      <c r="G2164" s="109">
        <v>2017</v>
      </c>
      <c r="H2164" s="74" t="s">
        <v>112</v>
      </c>
      <c r="I2164" s="31">
        <f>I2165+I2167+I2169+I2170</f>
        <v>100</v>
      </c>
      <c r="J2164" s="31">
        <f>J2165+J2167</f>
        <v>100</v>
      </c>
      <c r="K2164" s="31">
        <f>K2165+K2167</f>
        <v>100</v>
      </c>
      <c r="L2164" s="31">
        <f>L2165+L2167</f>
        <v>100</v>
      </c>
      <c r="M2164" s="31">
        <f t="shared" ref="M2164" si="609">M2165+M2167+M2169+M2170</f>
        <v>100</v>
      </c>
      <c r="N2164" s="33">
        <f t="shared" ref="N2164:N2168" si="610">(M2164*100)/I2164</f>
        <v>100</v>
      </c>
      <c r="O2164" s="16">
        <f>L2164/J2164*100</f>
        <v>100</v>
      </c>
      <c r="P2164" s="16">
        <f>L2164/K2164*100</f>
        <v>100</v>
      </c>
    </row>
    <row r="2165" spans="3:18" ht="18.75" customHeight="1">
      <c r="C2165" s="97"/>
      <c r="D2165" s="107"/>
      <c r="E2165" s="108"/>
      <c r="F2165" s="109"/>
      <c r="G2165" s="109"/>
      <c r="H2165" s="74" t="s">
        <v>113</v>
      </c>
      <c r="I2165" s="33">
        <v>11.7</v>
      </c>
      <c r="J2165" s="33">
        <v>11.7</v>
      </c>
      <c r="K2165" s="33">
        <v>11.7</v>
      </c>
      <c r="L2165" s="33">
        <v>11.7</v>
      </c>
      <c r="M2165" s="33">
        <v>11.7</v>
      </c>
      <c r="N2165" s="33">
        <f t="shared" si="610"/>
        <v>100</v>
      </c>
      <c r="O2165" s="16">
        <f t="shared" ref="O2165:O2168" si="611">L2165/J2165*100</f>
        <v>100</v>
      </c>
      <c r="P2165" s="16">
        <f t="shared" ref="P2165:P2168" si="612">L2165/K2165*100</f>
        <v>100</v>
      </c>
    </row>
    <row r="2166" spans="3:18" ht="36.75" customHeight="1">
      <c r="C2166" s="97"/>
      <c r="D2166" s="107"/>
      <c r="E2166" s="108"/>
      <c r="F2166" s="109"/>
      <c r="G2166" s="109"/>
      <c r="H2166" s="74" t="s">
        <v>22</v>
      </c>
      <c r="I2166" s="33">
        <v>11.7</v>
      </c>
      <c r="J2166" s="33">
        <v>11.7</v>
      </c>
      <c r="K2166" s="33">
        <v>11.7</v>
      </c>
      <c r="L2166" s="33">
        <v>11.7</v>
      </c>
      <c r="M2166" s="33">
        <v>11.7</v>
      </c>
      <c r="N2166" s="33">
        <f t="shared" si="610"/>
        <v>100</v>
      </c>
      <c r="O2166" s="16">
        <f t="shared" si="611"/>
        <v>100</v>
      </c>
      <c r="P2166" s="16">
        <f t="shared" si="612"/>
        <v>100</v>
      </c>
    </row>
    <row r="2167" spans="3:18" ht="19.5" customHeight="1">
      <c r="C2167" s="97"/>
      <c r="D2167" s="107"/>
      <c r="E2167" s="108"/>
      <c r="F2167" s="109"/>
      <c r="G2167" s="109"/>
      <c r="H2167" s="74" t="s">
        <v>249</v>
      </c>
      <c r="I2167" s="33">
        <v>88.3</v>
      </c>
      <c r="J2167" s="33">
        <v>88.3</v>
      </c>
      <c r="K2167" s="33">
        <v>88.3</v>
      </c>
      <c r="L2167" s="33">
        <v>88.3</v>
      </c>
      <c r="M2167" s="33">
        <v>88.3</v>
      </c>
      <c r="N2167" s="33">
        <f t="shared" si="610"/>
        <v>100</v>
      </c>
      <c r="O2167" s="16">
        <f t="shared" si="611"/>
        <v>100</v>
      </c>
      <c r="P2167" s="16">
        <f t="shared" si="612"/>
        <v>100</v>
      </c>
    </row>
    <row r="2168" spans="3:18" ht="30">
      <c r="C2168" s="97"/>
      <c r="D2168" s="107"/>
      <c r="E2168" s="108"/>
      <c r="F2168" s="109"/>
      <c r="G2168" s="109"/>
      <c r="H2168" s="74" t="s">
        <v>23</v>
      </c>
      <c r="I2168" s="33">
        <v>88.3</v>
      </c>
      <c r="J2168" s="33">
        <v>88.3</v>
      </c>
      <c r="K2168" s="33">
        <v>88.3</v>
      </c>
      <c r="L2168" s="33">
        <v>88.3</v>
      </c>
      <c r="M2168" s="33">
        <v>88.3</v>
      </c>
      <c r="N2168" s="33">
        <f t="shared" si="610"/>
        <v>100</v>
      </c>
      <c r="O2168" s="16">
        <f t="shared" si="611"/>
        <v>100</v>
      </c>
      <c r="P2168" s="16">
        <f t="shared" si="612"/>
        <v>100</v>
      </c>
    </row>
    <row r="2169" spans="3:18" ht="19.5" customHeight="1">
      <c r="C2169" s="97"/>
      <c r="D2169" s="107"/>
      <c r="E2169" s="108"/>
      <c r="F2169" s="109"/>
      <c r="G2169" s="109"/>
      <c r="H2169" s="74" t="s">
        <v>250</v>
      </c>
      <c r="I2169" s="33">
        <f t="shared" ref="I2169:M2170" si="613">I2176+I2183</f>
        <v>0</v>
      </c>
      <c r="J2169" s="33" t="s">
        <v>247</v>
      </c>
      <c r="K2169" s="33" t="s">
        <v>247</v>
      </c>
      <c r="L2169" s="33" t="s">
        <v>247</v>
      </c>
      <c r="M2169" s="33">
        <f t="shared" si="613"/>
        <v>0</v>
      </c>
      <c r="N2169" s="33">
        <v>0</v>
      </c>
      <c r="O2169" s="33" t="s">
        <v>247</v>
      </c>
      <c r="P2169" s="33" t="s">
        <v>247</v>
      </c>
    </row>
    <row r="2170" spans="3:18">
      <c r="C2170" s="98"/>
      <c r="D2170" s="107"/>
      <c r="E2170" s="108"/>
      <c r="F2170" s="109"/>
      <c r="G2170" s="109"/>
      <c r="H2170" s="74" t="s">
        <v>252</v>
      </c>
      <c r="I2170" s="33">
        <v>0</v>
      </c>
      <c r="J2170" s="33" t="s">
        <v>247</v>
      </c>
      <c r="K2170" s="33" t="s">
        <v>247</v>
      </c>
      <c r="L2170" s="33" t="s">
        <v>247</v>
      </c>
      <c r="M2170" s="33">
        <f t="shared" si="613"/>
        <v>0</v>
      </c>
      <c r="N2170" s="33">
        <v>0</v>
      </c>
      <c r="O2170" s="33" t="s">
        <v>247</v>
      </c>
      <c r="P2170" s="33" t="s">
        <v>247</v>
      </c>
    </row>
    <row r="2171" spans="3:18" ht="18" customHeight="1">
      <c r="C2171" s="96" t="s">
        <v>102</v>
      </c>
      <c r="D2171" s="107" t="s">
        <v>703</v>
      </c>
      <c r="E2171" s="108" t="s">
        <v>679</v>
      </c>
      <c r="F2171" s="109">
        <v>2015</v>
      </c>
      <c r="G2171" s="109">
        <v>2017</v>
      </c>
      <c r="H2171" s="74" t="s">
        <v>112</v>
      </c>
      <c r="I2171" s="31">
        <f>I2172+I2174+I2176+I2177</f>
        <v>500</v>
      </c>
      <c r="J2171" s="31">
        <f>J2172+J2174</f>
        <v>500</v>
      </c>
      <c r="K2171" s="31">
        <f>K2172+K2174</f>
        <v>500</v>
      </c>
      <c r="L2171" s="31">
        <f>L2172+L2174</f>
        <v>487.09999999999997</v>
      </c>
      <c r="M2171" s="31">
        <f t="shared" ref="M2171" si="614">M2172+M2174+M2176+M2177</f>
        <v>487.09999999999997</v>
      </c>
      <c r="N2171" s="33">
        <f t="shared" ref="N2171:N2175" si="615">(M2171*100)/I2171</f>
        <v>97.42</v>
      </c>
      <c r="O2171" s="16">
        <f>L2171/J2171*100</f>
        <v>97.42</v>
      </c>
      <c r="P2171" s="16">
        <f>L2171/K2171*100</f>
        <v>97.42</v>
      </c>
    </row>
    <row r="2172" spans="3:18" ht="22.5" customHeight="1">
      <c r="C2172" s="97"/>
      <c r="D2172" s="107"/>
      <c r="E2172" s="108"/>
      <c r="F2172" s="109"/>
      <c r="G2172" s="109"/>
      <c r="H2172" s="74" t="s">
        <v>113</v>
      </c>
      <c r="I2172" s="33">
        <v>58.2</v>
      </c>
      <c r="J2172" s="33">
        <v>58.2</v>
      </c>
      <c r="K2172" s="33">
        <v>58.2</v>
      </c>
      <c r="L2172" s="33">
        <v>56.7</v>
      </c>
      <c r="M2172" s="33">
        <v>56.7</v>
      </c>
      <c r="N2172" s="33">
        <f t="shared" si="615"/>
        <v>97.422680412371136</v>
      </c>
      <c r="O2172" s="16">
        <f t="shared" ref="O2172:O2175" si="616">L2172/J2172*100</f>
        <v>97.422680412371136</v>
      </c>
      <c r="P2172" s="16">
        <f t="shared" ref="P2172:P2175" si="617">L2172/K2172*100</f>
        <v>97.422680412371136</v>
      </c>
    </row>
    <row r="2173" spans="3:18" ht="30">
      <c r="C2173" s="97"/>
      <c r="D2173" s="107"/>
      <c r="E2173" s="108"/>
      <c r="F2173" s="109"/>
      <c r="G2173" s="109"/>
      <c r="H2173" s="74" t="s">
        <v>22</v>
      </c>
      <c r="I2173" s="33">
        <v>58.2</v>
      </c>
      <c r="J2173" s="33">
        <v>58.2</v>
      </c>
      <c r="K2173" s="33">
        <v>58.2</v>
      </c>
      <c r="L2173" s="33">
        <v>56.7</v>
      </c>
      <c r="M2173" s="33">
        <v>56.7</v>
      </c>
      <c r="N2173" s="33">
        <f t="shared" si="615"/>
        <v>97.422680412371136</v>
      </c>
      <c r="O2173" s="16">
        <f t="shared" si="616"/>
        <v>97.422680412371136</v>
      </c>
      <c r="P2173" s="16">
        <f t="shared" si="617"/>
        <v>97.422680412371136</v>
      </c>
    </row>
    <row r="2174" spans="3:18">
      <c r="C2174" s="97"/>
      <c r="D2174" s="107"/>
      <c r="E2174" s="108"/>
      <c r="F2174" s="109"/>
      <c r="G2174" s="109"/>
      <c r="H2174" s="74" t="s">
        <v>249</v>
      </c>
      <c r="I2174" s="33">
        <v>441.8</v>
      </c>
      <c r="J2174" s="33">
        <v>441.8</v>
      </c>
      <c r="K2174" s="33">
        <v>441.8</v>
      </c>
      <c r="L2174" s="33">
        <v>430.4</v>
      </c>
      <c r="M2174" s="33">
        <v>430.4</v>
      </c>
      <c r="N2174" s="33">
        <f t="shared" si="615"/>
        <v>97.41964689904934</v>
      </c>
      <c r="O2174" s="16">
        <f t="shared" si="616"/>
        <v>97.41964689904934</v>
      </c>
      <c r="P2174" s="16">
        <f t="shared" si="617"/>
        <v>97.41964689904934</v>
      </c>
    </row>
    <row r="2175" spans="3:18" ht="30">
      <c r="C2175" s="97"/>
      <c r="D2175" s="107"/>
      <c r="E2175" s="108"/>
      <c r="F2175" s="109"/>
      <c r="G2175" s="109"/>
      <c r="H2175" s="74" t="s">
        <v>23</v>
      </c>
      <c r="I2175" s="33">
        <v>441.8</v>
      </c>
      <c r="J2175" s="33">
        <v>441.8</v>
      </c>
      <c r="K2175" s="33">
        <v>441.8</v>
      </c>
      <c r="L2175" s="33">
        <v>430.4</v>
      </c>
      <c r="M2175" s="33">
        <v>430.4</v>
      </c>
      <c r="N2175" s="33">
        <f t="shared" si="615"/>
        <v>97.41964689904934</v>
      </c>
      <c r="O2175" s="16">
        <f t="shared" si="616"/>
        <v>97.41964689904934</v>
      </c>
      <c r="P2175" s="16">
        <f t="shared" si="617"/>
        <v>97.41964689904934</v>
      </c>
    </row>
    <row r="2176" spans="3:18">
      <c r="C2176" s="97"/>
      <c r="D2176" s="107"/>
      <c r="E2176" s="108"/>
      <c r="F2176" s="109"/>
      <c r="G2176" s="109"/>
      <c r="H2176" s="74" t="s">
        <v>250</v>
      </c>
      <c r="I2176" s="33">
        <v>0</v>
      </c>
      <c r="J2176" s="33" t="s">
        <v>247</v>
      </c>
      <c r="K2176" s="33" t="s">
        <v>247</v>
      </c>
      <c r="L2176" s="33" t="s">
        <v>247</v>
      </c>
      <c r="M2176" s="33">
        <v>0</v>
      </c>
      <c r="N2176" s="33">
        <v>0</v>
      </c>
      <c r="O2176" s="33" t="s">
        <v>247</v>
      </c>
      <c r="P2176" s="33" t="s">
        <v>247</v>
      </c>
    </row>
    <row r="2177" spans="3:16">
      <c r="C2177" s="98"/>
      <c r="D2177" s="107"/>
      <c r="E2177" s="108"/>
      <c r="F2177" s="109"/>
      <c r="G2177" s="109"/>
      <c r="H2177" s="74" t="s">
        <v>252</v>
      </c>
      <c r="I2177" s="33">
        <v>0</v>
      </c>
      <c r="J2177" s="33" t="s">
        <v>247</v>
      </c>
      <c r="K2177" s="33" t="s">
        <v>247</v>
      </c>
      <c r="L2177" s="33" t="s">
        <v>247</v>
      </c>
      <c r="M2177" s="33">
        <v>0</v>
      </c>
      <c r="N2177" s="33">
        <v>0</v>
      </c>
      <c r="O2177" s="33" t="s">
        <v>247</v>
      </c>
      <c r="P2177" s="33" t="s">
        <v>247</v>
      </c>
    </row>
    <row r="2178" spans="3:16" ht="15" customHeight="1">
      <c r="C2178" s="96" t="s">
        <v>103</v>
      </c>
      <c r="D2178" s="107" t="s">
        <v>704</v>
      </c>
      <c r="E2178" s="108" t="s">
        <v>679</v>
      </c>
      <c r="F2178" s="109">
        <v>2015</v>
      </c>
      <c r="G2178" s="109">
        <v>2017</v>
      </c>
      <c r="H2178" s="74" t="s">
        <v>112</v>
      </c>
      <c r="I2178" s="31">
        <f>I2179+I2181+I2183+I2184</f>
        <v>300</v>
      </c>
      <c r="J2178" s="31">
        <f>J2179+J2181</f>
        <v>300</v>
      </c>
      <c r="K2178" s="31">
        <f>K2179+K2181</f>
        <v>300</v>
      </c>
      <c r="L2178" s="31">
        <f>L2179+L2181</f>
        <v>298.5</v>
      </c>
      <c r="M2178" s="31">
        <f t="shared" ref="M2178" si="618">M2179+M2181+M2183+M2184</f>
        <v>298.5</v>
      </c>
      <c r="N2178" s="33">
        <f t="shared" ref="N2178:N2182" si="619">(M2178*100)/I2178</f>
        <v>99.5</v>
      </c>
      <c r="O2178" s="16">
        <f>L2178/J2178*100</f>
        <v>99.5</v>
      </c>
      <c r="P2178" s="16">
        <f>L2178/K2178*100</f>
        <v>99.5</v>
      </c>
    </row>
    <row r="2179" spans="3:16">
      <c r="C2179" s="97"/>
      <c r="D2179" s="107"/>
      <c r="E2179" s="108"/>
      <c r="F2179" s="109"/>
      <c r="G2179" s="109"/>
      <c r="H2179" s="74" t="s">
        <v>113</v>
      </c>
      <c r="I2179" s="33">
        <v>35</v>
      </c>
      <c r="J2179" s="33">
        <v>35</v>
      </c>
      <c r="K2179" s="33">
        <v>35</v>
      </c>
      <c r="L2179" s="33">
        <v>34.799999999999997</v>
      </c>
      <c r="M2179" s="33">
        <v>34.799999999999997</v>
      </c>
      <c r="N2179" s="33">
        <f t="shared" si="619"/>
        <v>99.428571428571416</v>
      </c>
      <c r="O2179" s="16">
        <f t="shared" ref="O2179:O2182" si="620">L2179/J2179*100</f>
        <v>99.428571428571416</v>
      </c>
      <c r="P2179" s="16">
        <f t="shared" ref="P2179:P2182" si="621">L2179/K2179*100</f>
        <v>99.428571428571416</v>
      </c>
    </row>
    <row r="2180" spans="3:16" ht="30">
      <c r="C2180" s="97"/>
      <c r="D2180" s="107"/>
      <c r="E2180" s="108"/>
      <c r="F2180" s="109"/>
      <c r="G2180" s="109"/>
      <c r="H2180" s="74" t="s">
        <v>22</v>
      </c>
      <c r="I2180" s="33">
        <v>35</v>
      </c>
      <c r="J2180" s="33">
        <v>35</v>
      </c>
      <c r="K2180" s="33">
        <v>35</v>
      </c>
      <c r="L2180" s="33">
        <v>34.799999999999997</v>
      </c>
      <c r="M2180" s="33">
        <v>34.799999999999997</v>
      </c>
      <c r="N2180" s="33">
        <f t="shared" si="619"/>
        <v>99.428571428571416</v>
      </c>
      <c r="O2180" s="16">
        <f t="shared" si="620"/>
        <v>99.428571428571416</v>
      </c>
      <c r="P2180" s="16">
        <f t="shared" si="621"/>
        <v>99.428571428571416</v>
      </c>
    </row>
    <row r="2181" spans="3:16">
      <c r="C2181" s="97"/>
      <c r="D2181" s="107"/>
      <c r="E2181" s="108"/>
      <c r="F2181" s="109"/>
      <c r="G2181" s="109"/>
      <c r="H2181" s="74" t="s">
        <v>249</v>
      </c>
      <c r="I2181" s="33">
        <v>265</v>
      </c>
      <c r="J2181" s="33">
        <v>265</v>
      </c>
      <c r="K2181" s="33">
        <v>265</v>
      </c>
      <c r="L2181" s="33">
        <v>263.7</v>
      </c>
      <c r="M2181" s="33">
        <v>263.7</v>
      </c>
      <c r="N2181" s="33">
        <f t="shared" si="619"/>
        <v>99.509433962264154</v>
      </c>
      <c r="O2181" s="16">
        <f t="shared" si="620"/>
        <v>99.509433962264154</v>
      </c>
      <c r="P2181" s="16">
        <f t="shared" si="621"/>
        <v>99.509433962264154</v>
      </c>
    </row>
    <row r="2182" spans="3:16" ht="30">
      <c r="C2182" s="97"/>
      <c r="D2182" s="107"/>
      <c r="E2182" s="108"/>
      <c r="F2182" s="109"/>
      <c r="G2182" s="109"/>
      <c r="H2182" s="74" t="s">
        <v>23</v>
      </c>
      <c r="I2182" s="33">
        <v>265</v>
      </c>
      <c r="J2182" s="33">
        <v>265</v>
      </c>
      <c r="K2182" s="33">
        <v>265</v>
      </c>
      <c r="L2182" s="33">
        <v>263.7</v>
      </c>
      <c r="M2182" s="33">
        <v>263.7</v>
      </c>
      <c r="N2182" s="33">
        <f t="shared" si="619"/>
        <v>99.509433962264154</v>
      </c>
      <c r="O2182" s="16">
        <f t="shared" si="620"/>
        <v>99.509433962264154</v>
      </c>
      <c r="P2182" s="16">
        <f t="shared" si="621"/>
        <v>99.509433962264154</v>
      </c>
    </row>
    <row r="2183" spans="3:16" ht="24" customHeight="1">
      <c r="C2183" s="97"/>
      <c r="D2183" s="107"/>
      <c r="E2183" s="108"/>
      <c r="F2183" s="109"/>
      <c r="G2183" s="109"/>
      <c r="H2183" s="74" t="s">
        <v>250</v>
      </c>
      <c r="I2183" s="33">
        <v>0</v>
      </c>
      <c r="J2183" s="33" t="s">
        <v>247</v>
      </c>
      <c r="K2183" s="33" t="s">
        <v>247</v>
      </c>
      <c r="L2183" s="33" t="s">
        <v>247</v>
      </c>
      <c r="M2183" s="33">
        <v>0</v>
      </c>
      <c r="N2183" s="33">
        <v>0</v>
      </c>
      <c r="O2183" s="33" t="s">
        <v>247</v>
      </c>
      <c r="P2183" s="33" t="s">
        <v>247</v>
      </c>
    </row>
    <row r="2184" spans="3:16" ht="29.25" customHeight="1">
      <c r="C2184" s="98"/>
      <c r="D2184" s="107"/>
      <c r="E2184" s="108"/>
      <c r="F2184" s="109"/>
      <c r="G2184" s="109"/>
      <c r="H2184" s="74" t="s">
        <v>252</v>
      </c>
      <c r="I2184" s="33">
        <v>0</v>
      </c>
      <c r="J2184" s="33" t="s">
        <v>247</v>
      </c>
      <c r="K2184" s="33" t="s">
        <v>247</v>
      </c>
      <c r="L2184" s="33" t="s">
        <v>247</v>
      </c>
      <c r="M2184" s="33">
        <v>0</v>
      </c>
      <c r="N2184" s="33">
        <v>0</v>
      </c>
      <c r="O2184" s="33" t="s">
        <v>247</v>
      </c>
      <c r="P2184" s="33" t="s">
        <v>247</v>
      </c>
    </row>
    <row r="2185" spans="3:16" ht="15" customHeight="1">
      <c r="C2185" s="96" t="s">
        <v>104</v>
      </c>
      <c r="D2185" s="107" t="s">
        <v>681</v>
      </c>
      <c r="E2185" s="108" t="s">
        <v>679</v>
      </c>
      <c r="F2185" s="109">
        <v>2015</v>
      </c>
      <c r="G2185" s="109">
        <v>2017</v>
      </c>
      <c r="H2185" s="74" t="s">
        <v>112</v>
      </c>
      <c r="I2185" s="33">
        <f>I2186+I2188</f>
        <v>950</v>
      </c>
      <c r="J2185" s="33" t="s">
        <v>247</v>
      </c>
      <c r="K2185" s="33" t="s">
        <v>247</v>
      </c>
      <c r="L2185" s="33">
        <f>L2186+L2188</f>
        <v>0</v>
      </c>
      <c r="M2185" s="33">
        <f>M2186+M2188</f>
        <v>0</v>
      </c>
      <c r="N2185" s="18">
        <f>L2185/I2185*100</f>
        <v>0</v>
      </c>
      <c r="O2185" s="18" t="s">
        <v>247</v>
      </c>
      <c r="P2185" s="18" t="s">
        <v>247</v>
      </c>
    </row>
    <row r="2186" spans="3:16" ht="27" customHeight="1">
      <c r="C2186" s="97"/>
      <c r="D2186" s="107"/>
      <c r="E2186" s="108"/>
      <c r="F2186" s="109"/>
      <c r="G2186" s="109"/>
      <c r="H2186" s="74" t="s">
        <v>113</v>
      </c>
      <c r="I2186" s="33">
        <f>I2193+I2200+I2207+I2214</f>
        <v>110.7</v>
      </c>
      <c r="J2186" s="33">
        <f t="shared" ref="I2186:M2191" si="622">J2193+J2200+J2207+J2214</f>
        <v>110.7</v>
      </c>
      <c r="K2186" s="33">
        <f t="shared" si="622"/>
        <v>110.7</v>
      </c>
      <c r="L2186" s="33">
        <f t="shared" si="622"/>
        <v>0</v>
      </c>
      <c r="M2186" s="33">
        <f t="shared" si="622"/>
        <v>0</v>
      </c>
      <c r="N2186" s="33">
        <f t="shared" ref="N2186:N2189" si="623">(M2186*100)/I2186</f>
        <v>0</v>
      </c>
      <c r="O2186" s="18">
        <f>(L2186*100)/J2186</f>
        <v>0</v>
      </c>
      <c r="P2186" s="18">
        <f>(M2186*100)/K2186</f>
        <v>0</v>
      </c>
    </row>
    <row r="2187" spans="3:16" ht="30">
      <c r="C2187" s="97"/>
      <c r="D2187" s="107"/>
      <c r="E2187" s="108"/>
      <c r="F2187" s="109"/>
      <c r="G2187" s="109"/>
      <c r="H2187" s="74" t="s">
        <v>22</v>
      </c>
      <c r="I2187" s="33">
        <f>I2194+I2201+I2208+I2215</f>
        <v>110.7</v>
      </c>
      <c r="J2187" s="33">
        <f t="shared" si="622"/>
        <v>110.7</v>
      </c>
      <c r="K2187" s="33">
        <f t="shared" si="622"/>
        <v>110.7</v>
      </c>
      <c r="L2187" s="33">
        <f t="shared" si="622"/>
        <v>0</v>
      </c>
      <c r="M2187" s="33">
        <f t="shared" si="622"/>
        <v>0</v>
      </c>
      <c r="N2187" s="33">
        <f t="shared" si="623"/>
        <v>0</v>
      </c>
      <c r="O2187" s="18">
        <v>0</v>
      </c>
      <c r="P2187" s="18">
        <v>0</v>
      </c>
    </row>
    <row r="2188" spans="3:16">
      <c r="C2188" s="97"/>
      <c r="D2188" s="107"/>
      <c r="E2188" s="108"/>
      <c r="F2188" s="109"/>
      <c r="G2188" s="109"/>
      <c r="H2188" s="74" t="s">
        <v>249</v>
      </c>
      <c r="I2188" s="33">
        <f t="shared" si="622"/>
        <v>839.3</v>
      </c>
      <c r="J2188" s="33">
        <f t="shared" si="622"/>
        <v>839.3</v>
      </c>
      <c r="K2188" s="33">
        <f t="shared" si="622"/>
        <v>839.3</v>
      </c>
      <c r="L2188" s="33">
        <f t="shared" si="622"/>
        <v>0</v>
      </c>
      <c r="M2188" s="33">
        <f t="shared" si="622"/>
        <v>0</v>
      </c>
      <c r="N2188" s="33">
        <f t="shared" si="623"/>
        <v>0</v>
      </c>
      <c r="O2188" s="18">
        <f>(M2188*100)/J2188</f>
        <v>0</v>
      </c>
      <c r="P2188" s="18">
        <f>(L2188*100)/K2188</f>
        <v>0</v>
      </c>
    </row>
    <row r="2189" spans="3:16" ht="30">
      <c r="C2189" s="97"/>
      <c r="D2189" s="107"/>
      <c r="E2189" s="108"/>
      <c r="F2189" s="109"/>
      <c r="G2189" s="109"/>
      <c r="H2189" s="74" t="s">
        <v>23</v>
      </c>
      <c r="I2189" s="33">
        <f t="shared" si="622"/>
        <v>839.3</v>
      </c>
      <c r="J2189" s="33">
        <f t="shared" si="622"/>
        <v>839.3</v>
      </c>
      <c r="K2189" s="33">
        <f t="shared" si="622"/>
        <v>839.3</v>
      </c>
      <c r="L2189" s="33">
        <f t="shared" si="622"/>
        <v>0</v>
      </c>
      <c r="M2189" s="33">
        <f t="shared" si="622"/>
        <v>0</v>
      </c>
      <c r="N2189" s="33">
        <f t="shared" si="623"/>
        <v>0</v>
      </c>
      <c r="O2189" s="18">
        <v>0</v>
      </c>
      <c r="P2189" s="18">
        <v>0</v>
      </c>
    </row>
    <row r="2190" spans="3:16">
      <c r="C2190" s="97"/>
      <c r="D2190" s="107"/>
      <c r="E2190" s="108"/>
      <c r="F2190" s="109"/>
      <c r="G2190" s="109"/>
      <c r="H2190" s="74" t="s">
        <v>250</v>
      </c>
      <c r="I2190" s="33">
        <f t="shared" si="622"/>
        <v>0</v>
      </c>
      <c r="J2190" s="33" t="s">
        <v>247</v>
      </c>
      <c r="K2190" s="33" t="s">
        <v>247</v>
      </c>
      <c r="L2190" s="33" t="s">
        <v>247</v>
      </c>
      <c r="M2190" s="33">
        <f t="shared" si="622"/>
        <v>0</v>
      </c>
      <c r="N2190" s="18">
        <v>0</v>
      </c>
      <c r="O2190" s="18" t="s">
        <v>247</v>
      </c>
      <c r="P2190" s="18" t="s">
        <v>247</v>
      </c>
    </row>
    <row r="2191" spans="3:16" ht="24.75" customHeight="1">
      <c r="C2191" s="98"/>
      <c r="D2191" s="107"/>
      <c r="E2191" s="108"/>
      <c r="F2191" s="109"/>
      <c r="G2191" s="109"/>
      <c r="H2191" s="74" t="s">
        <v>252</v>
      </c>
      <c r="I2191" s="33">
        <f t="shared" si="622"/>
        <v>0</v>
      </c>
      <c r="J2191" s="33" t="s">
        <v>247</v>
      </c>
      <c r="K2191" s="33" t="s">
        <v>247</v>
      </c>
      <c r="L2191" s="33" t="s">
        <v>247</v>
      </c>
      <c r="M2191" s="33">
        <f t="shared" si="622"/>
        <v>0</v>
      </c>
      <c r="N2191" s="18">
        <v>0</v>
      </c>
      <c r="O2191" s="18" t="s">
        <v>247</v>
      </c>
      <c r="P2191" s="18" t="s">
        <v>247</v>
      </c>
    </row>
    <row r="2192" spans="3:16" ht="15" customHeight="1">
      <c r="C2192" s="96" t="s">
        <v>101</v>
      </c>
      <c r="D2192" s="107" t="s">
        <v>694</v>
      </c>
      <c r="E2192" s="108" t="s">
        <v>679</v>
      </c>
      <c r="F2192" s="109">
        <v>2015</v>
      </c>
      <c r="G2192" s="109">
        <v>2017</v>
      </c>
      <c r="H2192" s="74" t="s">
        <v>112</v>
      </c>
      <c r="I2192" s="31">
        <f>I2193+I2195+I2197+I2198</f>
        <v>150</v>
      </c>
      <c r="J2192" s="31">
        <f>J2193+J2195</f>
        <v>150</v>
      </c>
      <c r="K2192" s="31">
        <f>K2193+K2195</f>
        <v>150</v>
      </c>
      <c r="L2192" s="31">
        <f>L2193+L2195</f>
        <v>0</v>
      </c>
      <c r="M2192" s="31">
        <f t="shared" ref="M2192" si="624">M2193+M2195+M2197+M2198</f>
        <v>0</v>
      </c>
      <c r="N2192" s="33">
        <f t="shared" ref="N2192:N2196" si="625">(M2192*100)/I2192</f>
        <v>0</v>
      </c>
      <c r="O2192" s="16">
        <f>L2192/J2192*100</f>
        <v>0</v>
      </c>
      <c r="P2192" s="16">
        <f>L2192/K2192*100</f>
        <v>0</v>
      </c>
    </row>
    <row r="2193" spans="3:18" ht="14.25" customHeight="1">
      <c r="C2193" s="97"/>
      <c r="D2193" s="107"/>
      <c r="E2193" s="108"/>
      <c r="F2193" s="109"/>
      <c r="G2193" s="109"/>
      <c r="H2193" s="74" t="s">
        <v>113</v>
      </c>
      <c r="I2193" s="33">
        <v>17.5</v>
      </c>
      <c r="J2193" s="33">
        <v>17.5</v>
      </c>
      <c r="K2193" s="33">
        <v>17.5</v>
      </c>
      <c r="L2193" s="33">
        <v>0</v>
      </c>
      <c r="M2193" s="33">
        <v>0</v>
      </c>
      <c r="N2193" s="33">
        <f t="shared" si="625"/>
        <v>0</v>
      </c>
      <c r="O2193" s="33">
        <f>(M2193*100)/K2193</f>
        <v>0</v>
      </c>
      <c r="P2193" s="33">
        <f>(M2193*100)/K2193</f>
        <v>0</v>
      </c>
      <c r="Q2193" s="46"/>
      <c r="R2193" s="1"/>
    </row>
    <row r="2194" spans="3:18" ht="30.75" customHeight="1">
      <c r="C2194" s="97"/>
      <c r="D2194" s="107"/>
      <c r="E2194" s="108"/>
      <c r="F2194" s="109"/>
      <c r="G2194" s="109"/>
      <c r="H2194" s="74" t="s">
        <v>22</v>
      </c>
      <c r="I2194" s="33">
        <v>17.5</v>
      </c>
      <c r="J2194" s="33">
        <v>17.5</v>
      </c>
      <c r="K2194" s="33">
        <v>17.5</v>
      </c>
      <c r="L2194" s="33">
        <v>0</v>
      </c>
      <c r="M2194" s="33">
        <v>0</v>
      </c>
      <c r="N2194" s="33">
        <f t="shared" si="625"/>
        <v>0</v>
      </c>
      <c r="O2194" s="33">
        <v>0</v>
      </c>
      <c r="P2194" s="33">
        <v>0</v>
      </c>
    </row>
    <row r="2195" spans="3:18">
      <c r="C2195" s="97"/>
      <c r="D2195" s="107"/>
      <c r="E2195" s="108"/>
      <c r="F2195" s="109"/>
      <c r="G2195" s="109"/>
      <c r="H2195" s="74" t="s">
        <v>249</v>
      </c>
      <c r="I2195" s="33">
        <v>132.5</v>
      </c>
      <c r="J2195" s="33">
        <v>132.5</v>
      </c>
      <c r="K2195" s="33">
        <v>132.5</v>
      </c>
      <c r="L2195" s="33">
        <v>0</v>
      </c>
      <c r="M2195" s="33">
        <v>0</v>
      </c>
      <c r="N2195" s="33">
        <f t="shared" si="625"/>
        <v>0</v>
      </c>
      <c r="O2195" s="33">
        <f>(M2195*100)/K2195</f>
        <v>0</v>
      </c>
      <c r="P2195" s="33">
        <f>(M2195*100)/K2195</f>
        <v>0</v>
      </c>
    </row>
    <row r="2196" spans="3:18" ht="28.5" customHeight="1">
      <c r="C2196" s="97"/>
      <c r="D2196" s="107"/>
      <c r="E2196" s="108"/>
      <c r="F2196" s="109"/>
      <c r="G2196" s="109"/>
      <c r="H2196" s="74" t="s">
        <v>23</v>
      </c>
      <c r="I2196" s="33">
        <v>132.5</v>
      </c>
      <c r="J2196" s="33">
        <v>132.5</v>
      </c>
      <c r="K2196" s="33">
        <v>132.5</v>
      </c>
      <c r="L2196" s="33">
        <v>0</v>
      </c>
      <c r="M2196" s="33">
        <v>0</v>
      </c>
      <c r="N2196" s="33">
        <f t="shared" si="625"/>
        <v>0</v>
      </c>
      <c r="O2196" s="33">
        <v>0</v>
      </c>
      <c r="P2196" s="33">
        <v>0</v>
      </c>
    </row>
    <row r="2197" spans="3:18">
      <c r="C2197" s="97"/>
      <c r="D2197" s="107"/>
      <c r="E2197" s="108"/>
      <c r="F2197" s="109"/>
      <c r="G2197" s="109"/>
      <c r="H2197" s="74" t="s">
        <v>250</v>
      </c>
      <c r="I2197" s="33">
        <v>0</v>
      </c>
      <c r="J2197" s="33" t="s">
        <v>247</v>
      </c>
      <c r="K2197" s="33" t="s">
        <v>247</v>
      </c>
      <c r="L2197" s="33" t="s">
        <v>247</v>
      </c>
      <c r="M2197" s="33">
        <v>0</v>
      </c>
      <c r="N2197" s="33">
        <v>0</v>
      </c>
      <c r="O2197" s="33" t="s">
        <v>247</v>
      </c>
      <c r="P2197" s="33" t="s">
        <v>247</v>
      </c>
    </row>
    <row r="2198" spans="3:18" ht="18.75" customHeight="1">
      <c r="C2198" s="98"/>
      <c r="D2198" s="107"/>
      <c r="E2198" s="108"/>
      <c r="F2198" s="109"/>
      <c r="G2198" s="109"/>
      <c r="H2198" s="74" t="s">
        <v>252</v>
      </c>
      <c r="I2198" s="33">
        <v>0</v>
      </c>
      <c r="J2198" s="33" t="s">
        <v>247</v>
      </c>
      <c r="K2198" s="33" t="s">
        <v>247</v>
      </c>
      <c r="L2198" s="33" t="s">
        <v>247</v>
      </c>
      <c r="M2198" s="33">
        <v>0</v>
      </c>
      <c r="N2198" s="33">
        <v>0</v>
      </c>
      <c r="O2198" s="33" t="s">
        <v>247</v>
      </c>
      <c r="P2198" s="33" t="s">
        <v>247</v>
      </c>
    </row>
    <row r="2199" spans="3:18" ht="15" customHeight="1">
      <c r="C2199" s="96" t="s">
        <v>101</v>
      </c>
      <c r="D2199" s="107" t="s">
        <v>682</v>
      </c>
      <c r="E2199" s="108" t="s">
        <v>679</v>
      </c>
      <c r="F2199" s="109">
        <v>2015</v>
      </c>
      <c r="G2199" s="109">
        <v>2017</v>
      </c>
      <c r="H2199" s="74" t="s">
        <v>112</v>
      </c>
      <c r="I2199" s="31">
        <f>I2200+I2202+I2204+I2205</f>
        <v>800</v>
      </c>
      <c r="J2199" s="31">
        <f>J2200+J2202</f>
        <v>800</v>
      </c>
      <c r="K2199" s="31">
        <f>K2200+K2202</f>
        <v>800</v>
      </c>
      <c r="L2199" s="31">
        <f>L2200+L2202</f>
        <v>0</v>
      </c>
      <c r="M2199" s="31">
        <f t="shared" ref="M2199" si="626">M2200+M2202+M2204+M2205</f>
        <v>0</v>
      </c>
      <c r="N2199" s="33">
        <f t="shared" ref="N2199:N2203" si="627">(M2199*100)/I2199</f>
        <v>0</v>
      </c>
      <c r="O2199" s="16">
        <f>L2199/J2199*100</f>
        <v>0</v>
      </c>
      <c r="P2199" s="16">
        <f>L2199/K2199*100</f>
        <v>0</v>
      </c>
    </row>
    <row r="2200" spans="3:18" ht="14.25" customHeight="1">
      <c r="C2200" s="97"/>
      <c r="D2200" s="107"/>
      <c r="E2200" s="108"/>
      <c r="F2200" s="109"/>
      <c r="G2200" s="109"/>
      <c r="H2200" s="74" t="s">
        <v>113</v>
      </c>
      <c r="I2200" s="33">
        <v>93.2</v>
      </c>
      <c r="J2200" s="33">
        <v>93.2</v>
      </c>
      <c r="K2200" s="33">
        <v>93.2</v>
      </c>
      <c r="L2200" s="33">
        <v>0</v>
      </c>
      <c r="M2200" s="33">
        <v>0</v>
      </c>
      <c r="N2200" s="33">
        <f t="shared" si="627"/>
        <v>0</v>
      </c>
      <c r="O2200" s="33">
        <f>(M2200*100)/J2200</f>
        <v>0</v>
      </c>
      <c r="P2200" s="33">
        <f>(M2200*100)/K2200</f>
        <v>0</v>
      </c>
      <c r="Q2200" s="46"/>
      <c r="R2200" s="1"/>
    </row>
    <row r="2201" spans="3:18" ht="30.75" customHeight="1">
      <c r="C2201" s="97"/>
      <c r="D2201" s="107"/>
      <c r="E2201" s="108"/>
      <c r="F2201" s="109"/>
      <c r="G2201" s="109"/>
      <c r="H2201" s="74" t="s">
        <v>22</v>
      </c>
      <c r="I2201" s="33">
        <v>93.2</v>
      </c>
      <c r="J2201" s="33">
        <v>93.2</v>
      </c>
      <c r="K2201" s="33">
        <v>93.2</v>
      </c>
      <c r="L2201" s="33">
        <v>0</v>
      </c>
      <c r="M2201" s="33">
        <v>0</v>
      </c>
      <c r="N2201" s="33">
        <f t="shared" si="627"/>
        <v>0</v>
      </c>
      <c r="O2201" s="33">
        <v>0</v>
      </c>
      <c r="P2201" s="33">
        <v>0</v>
      </c>
    </row>
    <row r="2202" spans="3:18">
      <c r="C2202" s="97"/>
      <c r="D2202" s="107"/>
      <c r="E2202" s="108"/>
      <c r="F2202" s="109"/>
      <c r="G2202" s="109"/>
      <c r="H2202" s="74" t="s">
        <v>249</v>
      </c>
      <c r="I2202" s="33">
        <v>706.8</v>
      </c>
      <c r="J2202" s="33">
        <v>706.8</v>
      </c>
      <c r="K2202" s="33">
        <v>706.8</v>
      </c>
      <c r="L2202" s="33">
        <v>0</v>
      </c>
      <c r="M2202" s="33">
        <v>0</v>
      </c>
      <c r="N2202" s="33">
        <f t="shared" si="627"/>
        <v>0</v>
      </c>
      <c r="O2202" s="33">
        <f>(M2202*100)/J2202</f>
        <v>0</v>
      </c>
      <c r="P2202" s="33">
        <f>(M2202*100)/K2202</f>
        <v>0</v>
      </c>
    </row>
    <row r="2203" spans="3:18" ht="28.5" customHeight="1">
      <c r="C2203" s="97"/>
      <c r="D2203" s="107"/>
      <c r="E2203" s="108"/>
      <c r="F2203" s="109"/>
      <c r="G2203" s="109"/>
      <c r="H2203" s="74" t="s">
        <v>23</v>
      </c>
      <c r="I2203" s="33">
        <v>706.8</v>
      </c>
      <c r="J2203" s="33">
        <v>706.8</v>
      </c>
      <c r="K2203" s="33">
        <v>706.8</v>
      </c>
      <c r="L2203" s="33">
        <v>0</v>
      </c>
      <c r="M2203" s="33">
        <v>0</v>
      </c>
      <c r="N2203" s="33">
        <f t="shared" si="627"/>
        <v>0</v>
      </c>
      <c r="O2203" s="33">
        <v>0</v>
      </c>
      <c r="P2203" s="33">
        <v>0</v>
      </c>
    </row>
    <row r="2204" spans="3:18">
      <c r="C2204" s="97"/>
      <c r="D2204" s="107"/>
      <c r="E2204" s="108"/>
      <c r="F2204" s="109"/>
      <c r="G2204" s="109"/>
      <c r="H2204" s="74" t="s">
        <v>250</v>
      </c>
      <c r="I2204" s="33">
        <v>0</v>
      </c>
      <c r="J2204" s="33" t="s">
        <v>247</v>
      </c>
      <c r="K2204" s="33" t="s">
        <v>247</v>
      </c>
      <c r="L2204" s="33" t="s">
        <v>247</v>
      </c>
      <c r="M2204" s="33">
        <v>0</v>
      </c>
      <c r="N2204" s="33">
        <v>0</v>
      </c>
      <c r="O2204" s="33" t="s">
        <v>247</v>
      </c>
      <c r="P2204" s="33" t="s">
        <v>247</v>
      </c>
    </row>
    <row r="2205" spans="3:18">
      <c r="C2205" s="98"/>
      <c r="D2205" s="107"/>
      <c r="E2205" s="108"/>
      <c r="F2205" s="109"/>
      <c r="G2205" s="109"/>
      <c r="H2205" s="74" t="s">
        <v>252</v>
      </c>
      <c r="I2205" s="33">
        <v>0</v>
      </c>
      <c r="J2205" s="33" t="s">
        <v>247</v>
      </c>
      <c r="K2205" s="33" t="s">
        <v>247</v>
      </c>
      <c r="L2205" s="33" t="s">
        <v>247</v>
      </c>
      <c r="M2205" s="33">
        <v>0</v>
      </c>
      <c r="N2205" s="33">
        <v>0</v>
      </c>
      <c r="O2205" s="33" t="s">
        <v>247</v>
      </c>
      <c r="P2205" s="33" t="s">
        <v>247</v>
      </c>
    </row>
    <row r="2206" spans="3:18" s="1" customFormat="1">
      <c r="C2206" s="19"/>
    </row>
    <row r="2207" spans="3:18" s="1" customFormat="1">
      <c r="C2207" s="19"/>
    </row>
    <row r="2208" spans="3:18" s="1" customFormat="1">
      <c r="C2208" s="19"/>
    </row>
    <row r="2209" spans="3:3" s="1" customFormat="1">
      <c r="C2209" s="19"/>
    </row>
    <row r="2210" spans="3:3" s="1" customFormat="1">
      <c r="C2210" s="19"/>
    </row>
    <row r="2211" spans="3:3" s="1" customFormat="1">
      <c r="C2211" s="19"/>
    </row>
    <row r="2212" spans="3:3" s="1" customFormat="1">
      <c r="C2212" s="19"/>
    </row>
    <row r="2213" spans="3:3" s="1" customFormat="1">
      <c r="C2213" s="19"/>
    </row>
    <row r="2214" spans="3:3" s="1" customFormat="1">
      <c r="C2214" s="19"/>
    </row>
    <row r="2215" spans="3:3" s="1" customFormat="1">
      <c r="C2215" s="19"/>
    </row>
    <row r="2216" spans="3:3" s="1" customFormat="1">
      <c r="C2216" s="19"/>
    </row>
    <row r="2217" spans="3:3" s="1" customFormat="1">
      <c r="C2217" s="19"/>
    </row>
    <row r="2218" spans="3:3" s="1" customFormat="1">
      <c r="C2218" s="19"/>
    </row>
    <row r="2219" spans="3:3" s="1" customFormat="1">
      <c r="C2219" s="19"/>
    </row>
    <row r="2220" spans="3:3" s="1" customFormat="1">
      <c r="C2220" s="19"/>
    </row>
    <row r="2221" spans="3:3" s="1" customFormat="1">
      <c r="C2221" s="19"/>
    </row>
    <row r="2222" spans="3:3" s="1" customFormat="1">
      <c r="C2222" s="19"/>
    </row>
    <row r="2223" spans="3:3" s="1" customFormat="1">
      <c r="C2223" s="19"/>
    </row>
    <row r="2224" spans="3:3" s="1" customFormat="1">
      <c r="C2224" s="19"/>
    </row>
    <row r="2225" spans="3:3" s="1" customFormat="1">
      <c r="C2225" s="19"/>
    </row>
    <row r="2226" spans="3:3" s="1" customFormat="1">
      <c r="C2226" s="19"/>
    </row>
    <row r="2227" spans="3:3" s="1" customFormat="1">
      <c r="C2227" s="19"/>
    </row>
    <row r="2228" spans="3:3" s="1" customFormat="1">
      <c r="C2228" s="19"/>
    </row>
    <row r="2229" spans="3:3" s="1" customFormat="1">
      <c r="C2229" s="19"/>
    </row>
    <row r="2230" spans="3:3" s="1" customFormat="1">
      <c r="C2230" s="19"/>
    </row>
    <row r="2231" spans="3:3" s="1" customFormat="1">
      <c r="C2231" s="19"/>
    </row>
    <row r="2232" spans="3:3" s="1" customFormat="1">
      <c r="C2232" s="19"/>
    </row>
    <row r="2233" spans="3:3" s="1" customFormat="1">
      <c r="C2233" s="19"/>
    </row>
    <row r="2234" spans="3:3" s="1" customFormat="1">
      <c r="C2234" s="19"/>
    </row>
    <row r="2235" spans="3:3" s="1" customFormat="1">
      <c r="C2235" s="19"/>
    </row>
    <row r="2236" spans="3:3" s="1" customFormat="1">
      <c r="C2236" s="19"/>
    </row>
    <row r="2237" spans="3:3" s="1" customFormat="1">
      <c r="C2237" s="19"/>
    </row>
    <row r="2238" spans="3:3" s="1" customFormat="1">
      <c r="C2238" s="19"/>
    </row>
    <row r="2239" spans="3:3" s="1" customFormat="1">
      <c r="C2239" s="19"/>
    </row>
    <row r="2240" spans="3:3" s="1" customFormat="1">
      <c r="C2240" s="19"/>
    </row>
    <row r="2241" spans="3:3" s="1" customFormat="1">
      <c r="C2241" s="19"/>
    </row>
    <row r="2242" spans="3:3" s="1" customFormat="1">
      <c r="C2242" s="19"/>
    </row>
    <row r="2243" spans="3:3" s="1" customFormat="1">
      <c r="C2243" s="19"/>
    </row>
    <row r="2244" spans="3:3" s="1" customFormat="1">
      <c r="C2244" s="19"/>
    </row>
    <row r="2245" spans="3:3" s="1" customFormat="1">
      <c r="C2245" s="19"/>
    </row>
    <row r="2246" spans="3:3" s="1" customFormat="1">
      <c r="C2246" s="19"/>
    </row>
    <row r="2247" spans="3:3" s="1" customFormat="1">
      <c r="C2247" s="19"/>
    </row>
    <row r="2248" spans="3:3" s="1" customFormat="1">
      <c r="C2248" s="19"/>
    </row>
    <row r="2249" spans="3:3" s="1" customFormat="1">
      <c r="C2249" s="19"/>
    </row>
    <row r="2250" spans="3:3" s="1" customFormat="1">
      <c r="C2250" s="19"/>
    </row>
    <row r="2251" spans="3:3" s="1" customFormat="1">
      <c r="C2251" s="19"/>
    </row>
    <row r="2252" spans="3:3" s="1" customFormat="1">
      <c r="C2252" s="19"/>
    </row>
    <row r="2253" spans="3:3" s="1" customFormat="1">
      <c r="C2253" s="19"/>
    </row>
    <row r="2254" spans="3:3" s="1" customFormat="1">
      <c r="C2254" s="19"/>
    </row>
    <row r="2255" spans="3:3" s="1" customFormat="1">
      <c r="C2255" s="19"/>
    </row>
    <row r="2256" spans="3:3" s="1" customFormat="1">
      <c r="C2256" s="19"/>
    </row>
    <row r="2257" spans="3:3" s="1" customFormat="1">
      <c r="C2257" s="19"/>
    </row>
    <row r="2258" spans="3:3" s="1" customFormat="1">
      <c r="C2258" s="19"/>
    </row>
    <row r="2259" spans="3:3" s="1" customFormat="1">
      <c r="C2259" s="19"/>
    </row>
    <row r="2260" spans="3:3" s="1" customFormat="1">
      <c r="C2260" s="19"/>
    </row>
    <row r="2261" spans="3:3" s="1" customFormat="1">
      <c r="C2261" s="19"/>
    </row>
    <row r="2262" spans="3:3" s="1" customFormat="1">
      <c r="C2262" s="19"/>
    </row>
    <row r="2263" spans="3:3" s="1" customFormat="1">
      <c r="C2263" s="19"/>
    </row>
    <row r="2264" spans="3:3" s="1" customFormat="1">
      <c r="C2264" s="19"/>
    </row>
    <row r="2265" spans="3:3" s="1" customFormat="1">
      <c r="C2265" s="19"/>
    </row>
    <row r="2266" spans="3:3" s="1" customFormat="1">
      <c r="C2266" s="19"/>
    </row>
    <row r="2267" spans="3:3" s="1" customFormat="1">
      <c r="C2267" s="19"/>
    </row>
    <row r="2268" spans="3:3" s="1" customFormat="1">
      <c r="C2268" s="19"/>
    </row>
    <row r="2269" spans="3:3" s="1" customFormat="1">
      <c r="C2269" s="19"/>
    </row>
    <row r="2270" spans="3:3" s="1" customFormat="1">
      <c r="C2270" s="19"/>
    </row>
    <row r="2271" spans="3:3" s="1" customFormat="1">
      <c r="C2271" s="19"/>
    </row>
    <row r="2272" spans="3:3" s="1" customFormat="1">
      <c r="C2272" s="19"/>
    </row>
    <row r="2273" spans="3:3" s="1" customFormat="1">
      <c r="C2273" s="19"/>
    </row>
    <row r="2274" spans="3:3" s="1" customFormat="1">
      <c r="C2274" s="19"/>
    </row>
    <row r="2275" spans="3:3" s="1" customFormat="1">
      <c r="C2275" s="19"/>
    </row>
    <row r="2276" spans="3:3" s="1" customFormat="1">
      <c r="C2276" s="19"/>
    </row>
    <row r="2277" spans="3:3" s="1" customFormat="1">
      <c r="C2277" s="19"/>
    </row>
    <row r="2278" spans="3:3" s="1" customFormat="1">
      <c r="C2278" s="19"/>
    </row>
    <row r="2279" spans="3:3" s="1" customFormat="1">
      <c r="C2279" s="19"/>
    </row>
    <row r="2280" spans="3:3" s="1" customFormat="1">
      <c r="C2280" s="19"/>
    </row>
    <row r="2281" spans="3:3" s="1" customFormat="1">
      <c r="C2281" s="19"/>
    </row>
    <row r="2282" spans="3:3" s="1" customFormat="1">
      <c r="C2282" s="19"/>
    </row>
    <row r="2283" spans="3:3" s="1" customFormat="1">
      <c r="C2283" s="19"/>
    </row>
    <row r="2284" spans="3:3" s="1" customFormat="1">
      <c r="C2284" s="19"/>
    </row>
    <row r="2285" spans="3:3" s="1" customFormat="1">
      <c r="C2285" s="19"/>
    </row>
    <row r="2286" spans="3:3" s="1" customFormat="1">
      <c r="C2286" s="19"/>
    </row>
    <row r="2287" spans="3:3" s="1" customFormat="1">
      <c r="C2287" s="19"/>
    </row>
    <row r="2288" spans="3:3" s="1" customFormat="1">
      <c r="C2288" s="19"/>
    </row>
    <row r="2289" spans="3:3" s="1" customFormat="1">
      <c r="C2289" s="19"/>
    </row>
    <row r="2290" spans="3:3" s="1" customFormat="1">
      <c r="C2290" s="19"/>
    </row>
    <row r="2291" spans="3:3" s="1" customFormat="1">
      <c r="C2291" s="19"/>
    </row>
    <row r="2292" spans="3:3" s="1" customFormat="1">
      <c r="C2292" s="19"/>
    </row>
    <row r="2293" spans="3:3" s="1" customFormat="1">
      <c r="C2293" s="19"/>
    </row>
    <row r="2294" spans="3:3" s="1" customFormat="1">
      <c r="C2294" s="19"/>
    </row>
    <row r="2295" spans="3:3" s="1" customFormat="1">
      <c r="C2295" s="19"/>
    </row>
    <row r="2296" spans="3:3" s="1" customFormat="1">
      <c r="C2296" s="19"/>
    </row>
    <row r="2297" spans="3:3" s="1" customFormat="1">
      <c r="C2297" s="19"/>
    </row>
    <row r="2298" spans="3:3" s="1" customFormat="1">
      <c r="C2298" s="19"/>
    </row>
    <row r="2299" spans="3:3" s="1" customFormat="1">
      <c r="C2299" s="19"/>
    </row>
    <row r="2300" spans="3:3" s="1" customFormat="1">
      <c r="C2300" s="19"/>
    </row>
    <row r="2301" spans="3:3" s="1" customFormat="1">
      <c r="C2301" s="19"/>
    </row>
    <row r="2302" spans="3:3" s="1" customFormat="1">
      <c r="C2302" s="19"/>
    </row>
    <row r="2303" spans="3:3" s="1" customFormat="1">
      <c r="C2303" s="19"/>
    </row>
    <row r="2304" spans="3:3" s="1" customFormat="1">
      <c r="C2304" s="19"/>
    </row>
    <row r="2305" spans="3:3" s="1" customFormat="1">
      <c r="C2305" s="19"/>
    </row>
    <row r="2306" spans="3:3" s="1" customFormat="1">
      <c r="C2306" s="19"/>
    </row>
    <row r="2307" spans="3:3" s="1" customFormat="1">
      <c r="C2307" s="19"/>
    </row>
    <row r="2308" spans="3:3" s="1" customFormat="1">
      <c r="C2308" s="19"/>
    </row>
    <row r="2309" spans="3:3" s="1" customFormat="1">
      <c r="C2309" s="19"/>
    </row>
    <row r="2310" spans="3:3" s="1" customFormat="1">
      <c r="C2310" s="19"/>
    </row>
    <row r="2311" spans="3:3" s="1" customFormat="1">
      <c r="C2311" s="19"/>
    </row>
    <row r="2312" spans="3:3" s="1" customFormat="1">
      <c r="C2312" s="19"/>
    </row>
    <row r="2313" spans="3:3" s="1" customFormat="1">
      <c r="C2313" s="19"/>
    </row>
    <row r="2314" spans="3:3" s="1" customFormat="1">
      <c r="C2314" s="19"/>
    </row>
    <row r="2315" spans="3:3" s="1" customFormat="1">
      <c r="C2315" s="19"/>
    </row>
    <row r="2316" spans="3:3" s="1" customFormat="1">
      <c r="C2316" s="19"/>
    </row>
    <row r="2317" spans="3:3" s="1" customFormat="1">
      <c r="C2317" s="19"/>
    </row>
    <row r="2318" spans="3:3" s="1" customFormat="1">
      <c r="C2318" s="19"/>
    </row>
    <row r="2319" spans="3:3" s="1" customFormat="1">
      <c r="C2319" s="19"/>
    </row>
    <row r="2320" spans="3:3" s="1" customFormat="1">
      <c r="C2320" s="19"/>
    </row>
    <row r="2321" spans="3:3" s="1" customFormat="1">
      <c r="C2321" s="19"/>
    </row>
    <row r="2322" spans="3:3" s="1" customFormat="1">
      <c r="C2322" s="19"/>
    </row>
    <row r="2323" spans="3:3" s="1" customFormat="1">
      <c r="C2323" s="19"/>
    </row>
    <row r="2324" spans="3:3" s="1" customFormat="1">
      <c r="C2324" s="19"/>
    </row>
    <row r="2325" spans="3:3" s="1" customFormat="1">
      <c r="C2325" s="19"/>
    </row>
    <row r="2326" spans="3:3" s="1" customFormat="1">
      <c r="C2326" s="19"/>
    </row>
    <row r="2327" spans="3:3" s="1" customFormat="1">
      <c r="C2327" s="19"/>
    </row>
    <row r="2328" spans="3:3" s="1" customFormat="1">
      <c r="C2328" s="19"/>
    </row>
    <row r="2329" spans="3:3" s="1" customFormat="1">
      <c r="C2329" s="19"/>
    </row>
    <row r="2330" spans="3:3" s="1" customFormat="1">
      <c r="C2330" s="19"/>
    </row>
    <row r="2331" spans="3:3" s="1" customFormat="1">
      <c r="C2331" s="19"/>
    </row>
    <row r="2332" spans="3:3" s="1" customFormat="1">
      <c r="C2332" s="19"/>
    </row>
    <row r="2333" spans="3:3" s="1" customFormat="1">
      <c r="C2333" s="19"/>
    </row>
    <row r="2334" spans="3:3" s="1" customFormat="1">
      <c r="C2334" s="19"/>
    </row>
    <row r="2335" spans="3:3" s="1" customFormat="1">
      <c r="C2335" s="19"/>
    </row>
    <row r="2336" spans="3:3" s="1" customFormat="1">
      <c r="C2336" s="19"/>
    </row>
    <row r="2337" spans="3:3" s="1" customFormat="1">
      <c r="C2337" s="19"/>
    </row>
    <row r="2338" spans="3:3" s="1" customFormat="1">
      <c r="C2338" s="19"/>
    </row>
    <row r="2339" spans="3:3" s="1" customFormat="1">
      <c r="C2339" s="19"/>
    </row>
    <row r="2340" spans="3:3" s="1" customFormat="1">
      <c r="C2340" s="19"/>
    </row>
    <row r="2341" spans="3:3" s="1" customFormat="1">
      <c r="C2341" s="19"/>
    </row>
    <row r="2342" spans="3:3" s="1" customFormat="1">
      <c r="C2342" s="19"/>
    </row>
    <row r="2343" spans="3:3" s="1" customFormat="1">
      <c r="C2343" s="19"/>
    </row>
    <row r="2344" spans="3:3" s="1" customFormat="1">
      <c r="C2344" s="19"/>
    </row>
    <row r="2345" spans="3:3" s="1" customFormat="1">
      <c r="C2345" s="19"/>
    </row>
    <row r="2346" spans="3:3" s="1" customFormat="1">
      <c r="C2346" s="19"/>
    </row>
    <row r="2347" spans="3:3" s="1" customFormat="1">
      <c r="C2347" s="19"/>
    </row>
    <row r="2348" spans="3:3" s="1" customFormat="1">
      <c r="C2348" s="19"/>
    </row>
    <row r="2349" spans="3:3" s="1" customFormat="1">
      <c r="C2349" s="19"/>
    </row>
    <row r="2350" spans="3:3" s="1" customFormat="1">
      <c r="C2350" s="19"/>
    </row>
    <row r="2351" spans="3:3" s="1" customFormat="1">
      <c r="C2351" s="19"/>
    </row>
    <row r="2352" spans="3:3" s="1" customFormat="1">
      <c r="C2352" s="19"/>
    </row>
    <row r="2353" spans="3:3" s="1" customFormat="1">
      <c r="C2353" s="19"/>
    </row>
    <row r="2354" spans="3:3" s="1" customFormat="1">
      <c r="C2354" s="19"/>
    </row>
    <row r="2355" spans="3:3" s="1" customFormat="1">
      <c r="C2355" s="19"/>
    </row>
    <row r="2356" spans="3:3" s="1" customFormat="1">
      <c r="C2356" s="19"/>
    </row>
    <row r="2357" spans="3:3" s="1" customFormat="1">
      <c r="C2357" s="19"/>
    </row>
    <row r="2358" spans="3:3" s="1" customFormat="1">
      <c r="C2358" s="19"/>
    </row>
    <row r="2359" spans="3:3" s="1" customFormat="1">
      <c r="C2359" s="19"/>
    </row>
    <row r="2360" spans="3:3" s="1" customFormat="1">
      <c r="C2360" s="19"/>
    </row>
    <row r="2361" spans="3:3" s="1" customFormat="1">
      <c r="C2361" s="19"/>
    </row>
    <row r="2362" spans="3:3" s="1" customFormat="1">
      <c r="C2362" s="19"/>
    </row>
    <row r="2363" spans="3:3" s="1" customFormat="1">
      <c r="C2363" s="19"/>
    </row>
    <row r="2364" spans="3:3" s="1" customFormat="1">
      <c r="C2364" s="19"/>
    </row>
    <row r="2365" spans="3:3" s="1" customFormat="1">
      <c r="C2365" s="19"/>
    </row>
    <row r="2366" spans="3:3" s="1" customFormat="1">
      <c r="C2366" s="19"/>
    </row>
    <row r="2367" spans="3:3" s="1" customFormat="1">
      <c r="C2367" s="19"/>
    </row>
    <row r="2368" spans="3:3" s="1" customFormat="1">
      <c r="C2368" s="19"/>
    </row>
    <row r="2369" spans="3:3" s="1" customFormat="1">
      <c r="C2369" s="19"/>
    </row>
    <row r="2370" spans="3:3" s="1" customFormat="1">
      <c r="C2370" s="19"/>
    </row>
    <row r="2371" spans="3:3" s="1" customFormat="1">
      <c r="C2371" s="19"/>
    </row>
    <row r="2372" spans="3:3" s="1" customFormat="1">
      <c r="C2372" s="19"/>
    </row>
    <row r="2373" spans="3:3" s="1" customFormat="1">
      <c r="C2373" s="19"/>
    </row>
    <row r="2374" spans="3:3" s="1" customFormat="1">
      <c r="C2374" s="19"/>
    </row>
    <row r="2375" spans="3:3" s="1" customFormat="1">
      <c r="C2375" s="19"/>
    </row>
    <row r="2376" spans="3:3" s="1" customFormat="1">
      <c r="C2376" s="19"/>
    </row>
    <row r="2377" spans="3:3" s="1" customFormat="1">
      <c r="C2377" s="19"/>
    </row>
    <row r="2378" spans="3:3" s="1" customFormat="1">
      <c r="C2378" s="19"/>
    </row>
    <row r="2379" spans="3:3" s="1" customFormat="1">
      <c r="C2379" s="19"/>
    </row>
    <row r="2380" spans="3:3" s="1" customFormat="1">
      <c r="C2380" s="19"/>
    </row>
    <row r="2381" spans="3:3" s="1" customFormat="1">
      <c r="C2381" s="19"/>
    </row>
    <row r="2382" spans="3:3" s="1" customFormat="1">
      <c r="C2382" s="19"/>
    </row>
    <row r="2383" spans="3:3" s="1" customFormat="1">
      <c r="C2383" s="19"/>
    </row>
    <row r="2384" spans="3:3" s="1" customFormat="1">
      <c r="C2384" s="19"/>
    </row>
    <row r="2385" spans="3:3" s="1" customFormat="1">
      <c r="C2385" s="19"/>
    </row>
    <row r="2386" spans="3:3" s="1" customFormat="1">
      <c r="C2386" s="19"/>
    </row>
    <row r="2387" spans="3:3" s="1" customFormat="1">
      <c r="C2387" s="19"/>
    </row>
    <row r="2388" spans="3:3" s="1" customFormat="1">
      <c r="C2388" s="19"/>
    </row>
    <row r="2389" spans="3:3" s="1" customFormat="1">
      <c r="C2389" s="19"/>
    </row>
    <row r="2390" spans="3:3" s="1" customFormat="1">
      <c r="C2390" s="19"/>
    </row>
    <row r="2391" spans="3:3" s="1" customFormat="1">
      <c r="C2391" s="19"/>
    </row>
    <row r="2392" spans="3:3" s="1" customFormat="1">
      <c r="C2392" s="19"/>
    </row>
    <row r="2393" spans="3:3" s="1" customFormat="1">
      <c r="C2393" s="19"/>
    </row>
    <row r="2394" spans="3:3" s="1" customFormat="1">
      <c r="C2394" s="19"/>
    </row>
    <row r="2395" spans="3:3" s="1" customFormat="1">
      <c r="C2395" s="19"/>
    </row>
    <row r="2396" spans="3:3" s="1" customFormat="1">
      <c r="C2396" s="19"/>
    </row>
    <row r="2397" spans="3:3" s="1" customFormat="1">
      <c r="C2397" s="19"/>
    </row>
    <row r="2398" spans="3:3" s="1" customFormat="1">
      <c r="C2398" s="19"/>
    </row>
    <row r="2399" spans="3:3" s="1" customFormat="1">
      <c r="C2399" s="19"/>
    </row>
    <row r="2400" spans="3:3" s="1" customFormat="1">
      <c r="C2400" s="19"/>
    </row>
    <row r="2401" spans="3:3" s="1" customFormat="1">
      <c r="C2401" s="19"/>
    </row>
    <row r="2402" spans="3:3" s="1" customFormat="1">
      <c r="C2402" s="19"/>
    </row>
    <row r="2403" spans="3:3" s="1" customFormat="1">
      <c r="C2403" s="19"/>
    </row>
    <row r="2404" spans="3:3" s="1" customFormat="1">
      <c r="C2404" s="19"/>
    </row>
    <row r="2405" spans="3:3" s="1" customFormat="1">
      <c r="C2405" s="19"/>
    </row>
    <row r="2406" spans="3:3" s="1" customFormat="1">
      <c r="C2406" s="19"/>
    </row>
    <row r="2407" spans="3:3" s="1" customFormat="1">
      <c r="C2407" s="19"/>
    </row>
    <row r="2408" spans="3:3" s="1" customFormat="1">
      <c r="C2408" s="19"/>
    </row>
    <row r="2409" spans="3:3" s="1" customFormat="1">
      <c r="C2409" s="19"/>
    </row>
    <row r="2410" spans="3:3" s="1" customFormat="1">
      <c r="C2410" s="19"/>
    </row>
    <row r="2411" spans="3:3" s="1" customFormat="1">
      <c r="C2411" s="19"/>
    </row>
    <row r="2412" spans="3:3" s="1" customFormat="1">
      <c r="C2412" s="19"/>
    </row>
    <row r="2413" spans="3:3" s="1" customFormat="1">
      <c r="C2413" s="19"/>
    </row>
    <row r="2414" spans="3:3" s="1" customFormat="1">
      <c r="C2414" s="19"/>
    </row>
    <row r="2415" spans="3:3" s="1" customFormat="1">
      <c r="C2415" s="19"/>
    </row>
    <row r="2416" spans="3:3" s="1" customFormat="1">
      <c r="C2416" s="19"/>
    </row>
    <row r="2417" spans="3:3" s="1" customFormat="1">
      <c r="C2417" s="19"/>
    </row>
    <row r="2418" spans="3:3" s="1" customFormat="1">
      <c r="C2418" s="19"/>
    </row>
    <row r="2419" spans="3:3" s="1" customFormat="1">
      <c r="C2419" s="19"/>
    </row>
    <row r="2420" spans="3:3" s="1" customFormat="1">
      <c r="C2420" s="19"/>
    </row>
    <row r="2421" spans="3:3" s="1" customFormat="1">
      <c r="C2421" s="19"/>
    </row>
    <row r="2422" spans="3:3" s="1" customFormat="1">
      <c r="C2422" s="19"/>
    </row>
    <row r="2423" spans="3:3" s="1" customFormat="1">
      <c r="C2423" s="19"/>
    </row>
    <row r="2424" spans="3:3" s="1" customFormat="1">
      <c r="C2424" s="19"/>
    </row>
    <row r="2425" spans="3:3" s="1" customFormat="1">
      <c r="C2425" s="19"/>
    </row>
    <row r="2426" spans="3:3" s="1" customFormat="1">
      <c r="C2426" s="19"/>
    </row>
    <row r="2427" spans="3:3" s="1" customFormat="1">
      <c r="C2427" s="19"/>
    </row>
    <row r="2428" spans="3:3" s="1" customFormat="1">
      <c r="C2428" s="19"/>
    </row>
    <row r="2429" spans="3:3" s="1" customFormat="1">
      <c r="C2429" s="19"/>
    </row>
    <row r="2430" spans="3:3" s="1" customFormat="1">
      <c r="C2430" s="19"/>
    </row>
    <row r="2431" spans="3:3" s="1" customFormat="1">
      <c r="C2431" s="19"/>
    </row>
    <row r="2432" spans="3:3" s="1" customFormat="1">
      <c r="C2432" s="19"/>
    </row>
    <row r="2433" spans="3:3" s="1" customFormat="1">
      <c r="C2433" s="19"/>
    </row>
    <row r="2434" spans="3:3" s="1" customFormat="1">
      <c r="C2434" s="19"/>
    </row>
    <row r="2435" spans="3:3" s="1" customFormat="1">
      <c r="C2435" s="19"/>
    </row>
    <row r="2436" spans="3:3" s="1" customFormat="1">
      <c r="C2436" s="19"/>
    </row>
    <row r="2437" spans="3:3" s="1" customFormat="1">
      <c r="C2437" s="19"/>
    </row>
    <row r="2438" spans="3:3" s="1" customFormat="1">
      <c r="C2438" s="19"/>
    </row>
    <row r="2439" spans="3:3" s="1" customFormat="1">
      <c r="C2439" s="19"/>
    </row>
    <row r="2440" spans="3:3" s="1" customFormat="1">
      <c r="C2440" s="19"/>
    </row>
    <row r="2441" spans="3:3" s="1" customFormat="1">
      <c r="C2441" s="19"/>
    </row>
    <row r="2442" spans="3:3" s="1" customFormat="1">
      <c r="C2442" s="19"/>
    </row>
    <row r="2443" spans="3:3" s="1" customFormat="1">
      <c r="C2443" s="19"/>
    </row>
    <row r="2444" spans="3:3" s="1" customFormat="1">
      <c r="C2444" s="19"/>
    </row>
    <row r="2445" spans="3:3" s="1" customFormat="1">
      <c r="C2445" s="19"/>
    </row>
    <row r="2446" spans="3:3" s="1" customFormat="1">
      <c r="C2446" s="19"/>
    </row>
    <row r="2447" spans="3:3" s="1" customFormat="1">
      <c r="C2447" s="19"/>
    </row>
    <row r="2448" spans="3:3" s="1" customFormat="1">
      <c r="C2448" s="19"/>
    </row>
    <row r="2449" spans="3:3" s="1" customFormat="1">
      <c r="C2449" s="19"/>
    </row>
    <row r="2450" spans="3:3" s="1" customFormat="1">
      <c r="C2450" s="19"/>
    </row>
    <row r="2451" spans="3:3" s="1" customFormat="1">
      <c r="C2451" s="19"/>
    </row>
    <row r="2452" spans="3:3" s="1" customFormat="1">
      <c r="C2452" s="19"/>
    </row>
    <row r="2453" spans="3:3" s="1" customFormat="1">
      <c r="C2453" s="19"/>
    </row>
    <row r="2454" spans="3:3" s="1" customFormat="1">
      <c r="C2454" s="19"/>
    </row>
    <row r="2455" spans="3:3" s="1" customFormat="1">
      <c r="C2455" s="19"/>
    </row>
    <row r="2456" spans="3:3" s="1" customFormat="1">
      <c r="C2456" s="19"/>
    </row>
    <row r="2457" spans="3:3" s="1" customFormat="1">
      <c r="C2457" s="19"/>
    </row>
    <row r="2458" spans="3:3" s="1" customFormat="1">
      <c r="C2458" s="19"/>
    </row>
    <row r="2459" spans="3:3" s="1" customFormat="1">
      <c r="C2459" s="19"/>
    </row>
    <row r="2460" spans="3:3" s="1" customFormat="1">
      <c r="C2460" s="19"/>
    </row>
    <row r="2461" spans="3:3" s="1" customFormat="1">
      <c r="C2461" s="19"/>
    </row>
    <row r="2462" spans="3:3" s="1" customFormat="1">
      <c r="C2462" s="19"/>
    </row>
    <row r="2463" spans="3:3" s="1" customFormat="1">
      <c r="C2463" s="19"/>
    </row>
    <row r="2464" spans="3:3" s="1" customFormat="1">
      <c r="C2464" s="19"/>
    </row>
    <row r="2465" spans="3:3" s="1" customFormat="1">
      <c r="C2465" s="19"/>
    </row>
    <row r="2466" spans="3:3" s="1" customFormat="1">
      <c r="C2466" s="19"/>
    </row>
    <row r="2467" spans="3:3" s="1" customFormat="1">
      <c r="C2467" s="19"/>
    </row>
    <row r="2468" spans="3:3" s="1" customFormat="1">
      <c r="C2468" s="19"/>
    </row>
    <row r="2469" spans="3:3" s="1" customFormat="1">
      <c r="C2469" s="19"/>
    </row>
    <row r="2470" spans="3:3" s="1" customFormat="1">
      <c r="C2470" s="19"/>
    </row>
    <row r="2471" spans="3:3" s="1" customFormat="1">
      <c r="C2471" s="19"/>
    </row>
    <row r="2472" spans="3:3" s="1" customFormat="1">
      <c r="C2472" s="19"/>
    </row>
    <row r="2473" spans="3:3" s="1" customFormat="1">
      <c r="C2473" s="19"/>
    </row>
    <row r="2474" spans="3:3" s="1" customFormat="1">
      <c r="C2474" s="19"/>
    </row>
    <row r="2475" spans="3:3" s="1" customFormat="1">
      <c r="C2475" s="19"/>
    </row>
    <row r="2476" spans="3:3" s="1" customFormat="1">
      <c r="C2476" s="19"/>
    </row>
    <row r="2477" spans="3:3" s="1" customFormat="1">
      <c r="C2477" s="19"/>
    </row>
    <row r="2478" spans="3:3" s="1" customFormat="1">
      <c r="C2478" s="19"/>
    </row>
    <row r="2479" spans="3:3" s="1" customFormat="1">
      <c r="C2479" s="19"/>
    </row>
    <row r="2480" spans="3:3" s="1" customFormat="1">
      <c r="C2480" s="19"/>
    </row>
    <row r="2481" spans="3:3" s="1" customFormat="1">
      <c r="C2481" s="19"/>
    </row>
    <row r="2482" spans="3:3" s="1" customFormat="1">
      <c r="C2482" s="19"/>
    </row>
    <row r="2483" spans="3:3" s="1" customFormat="1">
      <c r="C2483" s="19"/>
    </row>
    <row r="2484" spans="3:3" s="1" customFormat="1">
      <c r="C2484" s="19"/>
    </row>
    <row r="2485" spans="3:3" s="1" customFormat="1">
      <c r="C2485" s="19"/>
    </row>
    <row r="2486" spans="3:3" s="1" customFormat="1">
      <c r="C2486" s="19"/>
    </row>
    <row r="2487" spans="3:3" s="1" customFormat="1">
      <c r="C2487" s="19"/>
    </row>
    <row r="2488" spans="3:3" s="1" customFormat="1">
      <c r="C2488" s="19"/>
    </row>
    <row r="2489" spans="3:3" s="1" customFormat="1">
      <c r="C2489" s="19"/>
    </row>
    <row r="2490" spans="3:3" s="1" customFormat="1">
      <c r="C2490" s="19"/>
    </row>
    <row r="2491" spans="3:3" s="1" customFormat="1">
      <c r="C2491" s="19"/>
    </row>
    <row r="2492" spans="3:3" s="1" customFormat="1">
      <c r="C2492" s="19"/>
    </row>
    <row r="2493" spans="3:3" s="1" customFormat="1">
      <c r="C2493" s="19"/>
    </row>
    <row r="2494" spans="3:3" s="1" customFormat="1">
      <c r="C2494" s="19"/>
    </row>
    <row r="2495" spans="3:3" s="1" customFormat="1">
      <c r="C2495" s="19"/>
    </row>
    <row r="2496" spans="3:3" s="1" customFormat="1">
      <c r="C2496" s="19"/>
    </row>
    <row r="2497" spans="3:3" s="1" customFormat="1">
      <c r="C2497" s="19"/>
    </row>
    <row r="2498" spans="3:3" s="1" customFormat="1">
      <c r="C2498" s="19"/>
    </row>
    <row r="2499" spans="3:3" s="1" customFormat="1">
      <c r="C2499" s="19"/>
    </row>
    <row r="2500" spans="3:3" s="1" customFormat="1">
      <c r="C2500" s="19"/>
    </row>
    <row r="2501" spans="3:3" s="1" customFormat="1">
      <c r="C2501" s="19"/>
    </row>
    <row r="2502" spans="3:3" s="1" customFormat="1">
      <c r="C2502" s="19"/>
    </row>
    <row r="2503" spans="3:3" s="1" customFormat="1">
      <c r="C2503" s="19"/>
    </row>
    <row r="2504" spans="3:3" s="1" customFormat="1">
      <c r="C2504" s="19"/>
    </row>
    <row r="2505" spans="3:3" s="1" customFormat="1">
      <c r="C2505" s="19"/>
    </row>
    <row r="2506" spans="3:3" s="1" customFormat="1">
      <c r="C2506" s="19"/>
    </row>
    <row r="2507" spans="3:3" s="1" customFormat="1">
      <c r="C2507" s="19"/>
    </row>
    <row r="2508" spans="3:3" s="1" customFormat="1">
      <c r="C2508" s="19"/>
    </row>
    <row r="2509" spans="3:3" s="1" customFormat="1">
      <c r="C2509" s="19"/>
    </row>
    <row r="2510" spans="3:3" s="1" customFormat="1">
      <c r="C2510" s="19"/>
    </row>
    <row r="2511" spans="3:3" s="1" customFormat="1">
      <c r="C2511" s="19"/>
    </row>
    <row r="2512" spans="3:3" s="1" customFormat="1">
      <c r="C2512" s="19"/>
    </row>
    <row r="2513" spans="3:3" s="1" customFormat="1">
      <c r="C2513" s="19"/>
    </row>
    <row r="2514" spans="3:3" s="1" customFormat="1">
      <c r="C2514" s="19"/>
    </row>
    <row r="2515" spans="3:3" s="1" customFormat="1">
      <c r="C2515" s="19"/>
    </row>
    <row r="2516" spans="3:3" s="1" customFormat="1">
      <c r="C2516" s="19"/>
    </row>
    <row r="2517" spans="3:3" s="1" customFormat="1">
      <c r="C2517" s="19"/>
    </row>
    <row r="2518" spans="3:3" s="1" customFormat="1">
      <c r="C2518" s="19"/>
    </row>
    <row r="2519" spans="3:3" s="1" customFormat="1">
      <c r="C2519" s="19"/>
    </row>
    <row r="2520" spans="3:3" s="1" customFormat="1">
      <c r="C2520" s="19"/>
    </row>
    <row r="2521" spans="3:3" s="1" customFormat="1">
      <c r="C2521" s="19"/>
    </row>
    <row r="2522" spans="3:3" s="1" customFormat="1">
      <c r="C2522" s="19"/>
    </row>
    <row r="2523" spans="3:3" s="1" customFormat="1">
      <c r="C2523" s="19"/>
    </row>
    <row r="2524" spans="3:3" s="1" customFormat="1">
      <c r="C2524" s="19"/>
    </row>
    <row r="2525" spans="3:3" s="1" customFormat="1">
      <c r="C2525" s="19"/>
    </row>
    <row r="2526" spans="3:3" s="1" customFormat="1">
      <c r="C2526" s="19"/>
    </row>
    <row r="2527" spans="3:3" s="1" customFormat="1">
      <c r="C2527" s="19"/>
    </row>
    <row r="2528" spans="3:3" s="1" customFormat="1">
      <c r="C2528" s="19"/>
    </row>
    <row r="2529" spans="3:3" s="1" customFormat="1">
      <c r="C2529" s="19"/>
    </row>
    <row r="2530" spans="3:3" s="1" customFormat="1">
      <c r="C2530" s="19"/>
    </row>
    <row r="2531" spans="3:3" s="1" customFormat="1">
      <c r="C2531" s="19"/>
    </row>
    <row r="2532" spans="3:3" s="1" customFormat="1">
      <c r="C2532" s="19"/>
    </row>
    <row r="2533" spans="3:3" s="1" customFormat="1">
      <c r="C2533" s="19"/>
    </row>
    <row r="2534" spans="3:3" s="1" customFormat="1">
      <c r="C2534" s="19"/>
    </row>
    <row r="2535" spans="3:3" s="1" customFormat="1">
      <c r="C2535" s="19"/>
    </row>
    <row r="2536" spans="3:3" s="1" customFormat="1">
      <c r="C2536" s="19"/>
    </row>
    <row r="2537" spans="3:3" s="1" customFormat="1">
      <c r="C2537" s="19"/>
    </row>
    <row r="2538" spans="3:3" s="1" customFormat="1">
      <c r="C2538" s="19"/>
    </row>
    <row r="2539" spans="3:3" s="1" customFormat="1">
      <c r="C2539" s="19"/>
    </row>
    <row r="2540" spans="3:3" s="1" customFormat="1">
      <c r="C2540" s="19"/>
    </row>
    <row r="2541" spans="3:3" s="1" customFormat="1">
      <c r="C2541" s="19"/>
    </row>
    <row r="2542" spans="3:3" s="1" customFormat="1">
      <c r="C2542" s="19"/>
    </row>
    <row r="2543" spans="3:3" s="1" customFormat="1">
      <c r="C2543" s="19"/>
    </row>
    <row r="2544" spans="3:3" s="1" customFormat="1">
      <c r="C2544" s="19"/>
    </row>
    <row r="2545" spans="3:3" s="1" customFormat="1">
      <c r="C2545" s="19"/>
    </row>
    <row r="2546" spans="3:3" s="1" customFormat="1">
      <c r="C2546" s="19"/>
    </row>
    <row r="2547" spans="3:3" s="1" customFormat="1">
      <c r="C2547" s="19"/>
    </row>
    <row r="2548" spans="3:3" s="1" customFormat="1">
      <c r="C2548" s="19"/>
    </row>
    <row r="2549" spans="3:3" s="1" customFormat="1">
      <c r="C2549" s="19"/>
    </row>
    <row r="2550" spans="3:3" s="1" customFormat="1">
      <c r="C2550" s="19"/>
    </row>
    <row r="2551" spans="3:3" s="1" customFormat="1">
      <c r="C2551" s="19"/>
    </row>
    <row r="2552" spans="3:3" s="1" customFormat="1">
      <c r="C2552" s="19"/>
    </row>
    <row r="2553" spans="3:3" s="1" customFormat="1">
      <c r="C2553" s="19"/>
    </row>
    <row r="2554" spans="3:3" s="1" customFormat="1">
      <c r="C2554" s="19"/>
    </row>
    <row r="2555" spans="3:3" s="1" customFormat="1">
      <c r="C2555" s="19"/>
    </row>
    <row r="2556" spans="3:3" s="1" customFormat="1">
      <c r="C2556" s="19"/>
    </row>
    <row r="2557" spans="3:3" s="1" customFormat="1">
      <c r="C2557" s="19"/>
    </row>
    <row r="2558" spans="3:3" s="1" customFormat="1">
      <c r="C2558" s="19"/>
    </row>
    <row r="2559" spans="3:3" s="1" customFormat="1">
      <c r="C2559" s="19"/>
    </row>
    <row r="2560" spans="3:3" s="1" customFormat="1">
      <c r="C2560" s="19"/>
    </row>
    <row r="2561" spans="3:3" s="1" customFormat="1">
      <c r="C2561" s="19"/>
    </row>
    <row r="2562" spans="3:3" s="1" customFormat="1">
      <c r="C2562" s="19"/>
    </row>
    <row r="2563" spans="3:3" s="1" customFormat="1">
      <c r="C2563" s="19"/>
    </row>
    <row r="2564" spans="3:3" s="1" customFormat="1">
      <c r="C2564" s="19"/>
    </row>
    <row r="2565" spans="3:3" s="1" customFormat="1">
      <c r="C2565" s="19"/>
    </row>
    <row r="2566" spans="3:3" s="1" customFormat="1">
      <c r="C2566" s="19"/>
    </row>
    <row r="2567" spans="3:3" s="1" customFormat="1">
      <c r="C2567" s="19"/>
    </row>
    <row r="2568" spans="3:3" s="1" customFormat="1">
      <c r="C2568" s="19"/>
    </row>
    <row r="2569" spans="3:3" s="1" customFormat="1">
      <c r="C2569" s="19"/>
    </row>
    <row r="2570" spans="3:3" s="1" customFormat="1">
      <c r="C2570" s="19"/>
    </row>
    <row r="2571" spans="3:3" s="1" customFormat="1">
      <c r="C2571" s="19"/>
    </row>
    <row r="2572" spans="3:3" s="1" customFormat="1">
      <c r="C2572" s="19"/>
    </row>
    <row r="2573" spans="3:3" s="1" customFormat="1">
      <c r="C2573" s="19"/>
    </row>
    <row r="2574" spans="3:3" s="1" customFormat="1">
      <c r="C2574" s="19"/>
    </row>
    <row r="2575" spans="3:3" s="1" customFormat="1">
      <c r="C2575" s="19"/>
    </row>
    <row r="2576" spans="3:3" s="1" customFormat="1">
      <c r="C2576" s="19"/>
    </row>
    <row r="2577" spans="3:3" s="1" customFormat="1">
      <c r="C2577" s="19"/>
    </row>
    <row r="2578" spans="3:3" s="1" customFormat="1">
      <c r="C2578" s="19"/>
    </row>
    <row r="2579" spans="3:3" s="1" customFormat="1">
      <c r="C2579" s="19"/>
    </row>
    <row r="2580" spans="3:3" s="1" customFormat="1">
      <c r="C2580" s="19"/>
    </row>
    <row r="2581" spans="3:3" s="1" customFormat="1">
      <c r="C2581" s="19"/>
    </row>
    <row r="2582" spans="3:3" s="1" customFormat="1">
      <c r="C2582" s="19"/>
    </row>
    <row r="2583" spans="3:3" s="1" customFormat="1">
      <c r="C2583" s="19"/>
    </row>
    <row r="2584" spans="3:3" s="1" customFormat="1">
      <c r="C2584" s="19"/>
    </row>
    <row r="2585" spans="3:3" s="1" customFormat="1">
      <c r="C2585" s="19"/>
    </row>
    <row r="2586" spans="3:3" s="1" customFormat="1">
      <c r="C2586" s="19"/>
    </row>
    <row r="2587" spans="3:3" s="1" customFormat="1">
      <c r="C2587" s="19"/>
    </row>
    <row r="2588" spans="3:3" s="1" customFormat="1">
      <c r="C2588" s="19"/>
    </row>
    <row r="2589" spans="3:3" s="1" customFormat="1">
      <c r="C2589" s="19"/>
    </row>
    <row r="2590" spans="3:3" s="1" customFormat="1">
      <c r="C2590" s="19"/>
    </row>
    <row r="2591" spans="3:3" s="1" customFormat="1">
      <c r="C2591" s="19"/>
    </row>
    <row r="2592" spans="3:3" s="1" customFormat="1">
      <c r="C2592" s="19"/>
    </row>
    <row r="2593" spans="3:3" s="1" customFormat="1">
      <c r="C2593" s="19"/>
    </row>
    <row r="2594" spans="3:3" s="1" customFormat="1">
      <c r="C2594" s="19"/>
    </row>
    <row r="2595" spans="3:3" s="1" customFormat="1">
      <c r="C2595" s="19"/>
    </row>
    <row r="2596" spans="3:3" s="1" customFormat="1">
      <c r="C2596" s="19"/>
    </row>
    <row r="2597" spans="3:3" s="1" customFormat="1">
      <c r="C2597" s="19"/>
    </row>
    <row r="2598" spans="3:3" s="1" customFormat="1">
      <c r="C2598" s="19"/>
    </row>
    <row r="2599" spans="3:3" s="1" customFormat="1">
      <c r="C2599" s="19"/>
    </row>
    <row r="2600" spans="3:3" s="1" customFormat="1">
      <c r="C2600" s="19"/>
    </row>
    <row r="2601" spans="3:3" s="1" customFormat="1">
      <c r="C2601" s="19"/>
    </row>
    <row r="2602" spans="3:3" s="1" customFormat="1">
      <c r="C2602" s="19"/>
    </row>
    <row r="2603" spans="3:3" s="1" customFormat="1">
      <c r="C2603" s="19"/>
    </row>
    <row r="2604" spans="3:3" s="1" customFormat="1">
      <c r="C2604" s="19"/>
    </row>
    <row r="2605" spans="3:3" s="1" customFormat="1">
      <c r="C2605" s="19"/>
    </row>
    <row r="2606" spans="3:3" s="1" customFormat="1">
      <c r="C2606" s="19"/>
    </row>
    <row r="2607" spans="3:3" s="1" customFormat="1">
      <c r="C2607" s="19"/>
    </row>
    <row r="2608" spans="3:3" s="1" customFormat="1">
      <c r="C2608" s="19"/>
    </row>
    <row r="2609" spans="3:3" s="1" customFormat="1">
      <c r="C2609" s="19"/>
    </row>
    <row r="2610" spans="3:3" s="1" customFormat="1">
      <c r="C2610" s="19"/>
    </row>
    <row r="2611" spans="3:3" s="1" customFormat="1">
      <c r="C2611" s="19"/>
    </row>
    <row r="2612" spans="3:3" s="1" customFormat="1">
      <c r="C2612" s="19"/>
    </row>
    <row r="2613" spans="3:3" s="1" customFormat="1">
      <c r="C2613" s="19"/>
    </row>
    <row r="2614" spans="3:3" s="1" customFormat="1">
      <c r="C2614" s="19"/>
    </row>
    <row r="2615" spans="3:3" s="1" customFormat="1">
      <c r="C2615" s="19"/>
    </row>
    <row r="2616" spans="3:3" s="1" customFormat="1">
      <c r="C2616" s="19"/>
    </row>
    <row r="2617" spans="3:3" s="1" customFormat="1">
      <c r="C2617" s="19"/>
    </row>
    <row r="2618" spans="3:3" s="1" customFormat="1">
      <c r="C2618" s="19"/>
    </row>
    <row r="2619" spans="3:3" s="1" customFormat="1">
      <c r="C2619" s="19"/>
    </row>
    <row r="2620" spans="3:3" s="1" customFormat="1">
      <c r="C2620" s="19"/>
    </row>
    <row r="2621" spans="3:3" s="1" customFormat="1">
      <c r="C2621" s="19"/>
    </row>
    <row r="2622" spans="3:3" s="1" customFormat="1">
      <c r="C2622" s="19"/>
    </row>
    <row r="2623" spans="3:3" s="1" customFormat="1">
      <c r="C2623" s="19"/>
    </row>
    <row r="2624" spans="3:3" s="1" customFormat="1">
      <c r="C2624" s="19"/>
    </row>
    <row r="2625" spans="3:3" s="1" customFormat="1">
      <c r="C2625" s="19"/>
    </row>
    <row r="2626" spans="3:3" s="1" customFormat="1">
      <c r="C2626" s="19"/>
    </row>
    <row r="2627" spans="3:3" s="1" customFormat="1">
      <c r="C2627" s="19"/>
    </row>
    <row r="2628" spans="3:3" s="1" customFormat="1">
      <c r="C2628" s="19"/>
    </row>
    <row r="2629" spans="3:3" s="1" customFormat="1">
      <c r="C2629" s="19"/>
    </row>
    <row r="2630" spans="3:3" s="1" customFormat="1">
      <c r="C2630" s="19"/>
    </row>
    <row r="2631" spans="3:3" s="1" customFormat="1">
      <c r="C2631" s="19"/>
    </row>
    <row r="2632" spans="3:3" s="1" customFormat="1">
      <c r="C2632" s="19"/>
    </row>
    <row r="2633" spans="3:3" s="1" customFormat="1">
      <c r="C2633" s="19"/>
    </row>
    <row r="2634" spans="3:3" s="1" customFormat="1">
      <c r="C2634" s="19"/>
    </row>
    <row r="2635" spans="3:3" s="1" customFormat="1">
      <c r="C2635" s="19"/>
    </row>
    <row r="2636" spans="3:3" s="1" customFormat="1">
      <c r="C2636" s="19"/>
    </row>
    <row r="2637" spans="3:3" s="1" customFormat="1">
      <c r="C2637" s="19"/>
    </row>
    <row r="2638" spans="3:3" s="1" customFormat="1">
      <c r="C2638" s="19"/>
    </row>
    <row r="2639" spans="3:3" s="1" customFormat="1">
      <c r="C2639" s="19"/>
    </row>
    <row r="2640" spans="3:3" s="1" customFormat="1">
      <c r="C2640" s="19"/>
    </row>
    <row r="2641" spans="3:3" s="1" customFormat="1">
      <c r="C2641" s="19"/>
    </row>
    <row r="2642" spans="3:3" s="1" customFormat="1">
      <c r="C2642" s="19"/>
    </row>
    <row r="2643" spans="3:3" s="1" customFormat="1">
      <c r="C2643" s="19"/>
    </row>
    <row r="2644" spans="3:3" s="1" customFormat="1">
      <c r="C2644" s="19"/>
    </row>
    <row r="2645" spans="3:3" s="1" customFormat="1">
      <c r="C2645" s="19"/>
    </row>
    <row r="2646" spans="3:3" s="1" customFormat="1">
      <c r="C2646" s="19"/>
    </row>
    <row r="2647" spans="3:3" s="1" customFormat="1">
      <c r="C2647" s="19"/>
    </row>
    <row r="2648" spans="3:3" s="1" customFormat="1">
      <c r="C2648" s="19"/>
    </row>
    <row r="2649" spans="3:3" s="1" customFormat="1">
      <c r="C2649" s="19"/>
    </row>
    <row r="2650" spans="3:3" s="1" customFormat="1">
      <c r="C2650" s="19"/>
    </row>
    <row r="2651" spans="3:3" s="1" customFormat="1">
      <c r="C2651" s="19"/>
    </row>
    <row r="2652" spans="3:3" s="1" customFormat="1">
      <c r="C2652" s="19"/>
    </row>
    <row r="2653" spans="3:3" s="1" customFormat="1">
      <c r="C2653" s="19"/>
    </row>
    <row r="2654" spans="3:3" s="1" customFormat="1">
      <c r="C2654" s="19"/>
    </row>
    <row r="2655" spans="3:3" s="1" customFormat="1">
      <c r="C2655" s="19"/>
    </row>
    <row r="2656" spans="3:3" s="1" customFormat="1">
      <c r="C2656" s="19"/>
    </row>
    <row r="2657" spans="3:3" s="1" customFormat="1">
      <c r="C2657" s="19"/>
    </row>
    <row r="2658" spans="3:3" s="1" customFormat="1">
      <c r="C2658" s="19"/>
    </row>
    <row r="2659" spans="3:3" s="1" customFormat="1">
      <c r="C2659" s="19"/>
    </row>
    <row r="2660" spans="3:3" s="1" customFormat="1">
      <c r="C2660" s="19"/>
    </row>
    <row r="2661" spans="3:3" s="1" customFormat="1">
      <c r="C2661" s="19"/>
    </row>
    <row r="2662" spans="3:3" s="1" customFormat="1">
      <c r="C2662" s="19"/>
    </row>
    <row r="2663" spans="3:3" s="1" customFormat="1">
      <c r="C2663" s="19"/>
    </row>
    <row r="2664" spans="3:3" s="1" customFormat="1">
      <c r="C2664" s="19"/>
    </row>
    <row r="2665" spans="3:3" s="1" customFormat="1">
      <c r="C2665" s="19"/>
    </row>
    <row r="2666" spans="3:3" s="1" customFormat="1">
      <c r="C2666" s="19"/>
    </row>
    <row r="2667" spans="3:3" s="1" customFormat="1">
      <c r="C2667" s="19"/>
    </row>
    <row r="2668" spans="3:3" s="1" customFormat="1">
      <c r="C2668" s="19"/>
    </row>
    <row r="2669" spans="3:3" s="1" customFormat="1">
      <c r="C2669" s="19"/>
    </row>
    <row r="2670" spans="3:3" s="1" customFormat="1">
      <c r="C2670" s="19"/>
    </row>
    <row r="2671" spans="3:3" s="1" customFormat="1">
      <c r="C2671" s="19"/>
    </row>
    <row r="2672" spans="3:3" s="1" customFormat="1">
      <c r="C2672" s="19"/>
    </row>
    <row r="2673" spans="3:3" s="1" customFormat="1">
      <c r="C2673" s="19"/>
    </row>
    <row r="2674" spans="3:3" s="1" customFormat="1">
      <c r="C2674" s="19"/>
    </row>
    <row r="2675" spans="3:3" s="1" customFormat="1">
      <c r="C2675" s="19"/>
    </row>
    <row r="2676" spans="3:3" s="1" customFormat="1">
      <c r="C2676" s="19"/>
    </row>
    <row r="2677" spans="3:3" s="1" customFormat="1">
      <c r="C2677" s="19"/>
    </row>
    <row r="2678" spans="3:3" s="1" customFormat="1">
      <c r="C2678" s="19"/>
    </row>
    <row r="2679" spans="3:3" s="1" customFormat="1">
      <c r="C2679" s="19"/>
    </row>
    <row r="2680" spans="3:3" s="1" customFormat="1">
      <c r="C2680" s="19"/>
    </row>
    <row r="2681" spans="3:3" s="1" customFormat="1">
      <c r="C2681" s="19"/>
    </row>
    <row r="2682" spans="3:3" s="1" customFormat="1">
      <c r="C2682" s="19"/>
    </row>
    <row r="2683" spans="3:3" s="1" customFormat="1">
      <c r="C2683" s="19"/>
    </row>
    <row r="2684" spans="3:3" s="1" customFormat="1">
      <c r="C2684" s="19"/>
    </row>
    <row r="2685" spans="3:3" s="1" customFormat="1">
      <c r="C2685" s="19"/>
    </row>
    <row r="2686" spans="3:3" s="1" customFormat="1">
      <c r="C2686" s="19"/>
    </row>
    <row r="2687" spans="3:3" s="1" customFormat="1">
      <c r="C2687" s="19"/>
    </row>
    <row r="2688" spans="3:3" s="1" customFormat="1">
      <c r="C2688" s="19"/>
    </row>
    <row r="2689" spans="3:3" s="1" customFormat="1">
      <c r="C2689" s="19"/>
    </row>
    <row r="2690" spans="3:3" s="1" customFormat="1">
      <c r="C2690" s="19"/>
    </row>
    <row r="2691" spans="3:3" s="1" customFormat="1">
      <c r="C2691" s="19"/>
    </row>
    <row r="2692" spans="3:3" s="1" customFormat="1">
      <c r="C2692" s="19"/>
    </row>
    <row r="2693" spans="3:3" s="1" customFormat="1">
      <c r="C2693" s="19"/>
    </row>
    <row r="2694" spans="3:3" s="1" customFormat="1">
      <c r="C2694" s="19"/>
    </row>
    <row r="2695" spans="3:3" s="1" customFormat="1">
      <c r="C2695" s="19"/>
    </row>
    <row r="2696" spans="3:3" s="1" customFormat="1">
      <c r="C2696" s="19"/>
    </row>
    <row r="2697" spans="3:3" s="1" customFormat="1">
      <c r="C2697" s="19"/>
    </row>
    <row r="2698" spans="3:3" s="1" customFormat="1">
      <c r="C2698" s="19"/>
    </row>
    <row r="2699" spans="3:3" s="1" customFormat="1">
      <c r="C2699" s="19"/>
    </row>
    <row r="2700" spans="3:3" s="1" customFormat="1">
      <c r="C2700" s="19"/>
    </row>
    <row r="2701" spans="3:3" s="1" customFormat="1">
      <c r="C2701" s="19"/>
    </row>
    <row r="2702" spans="3:3" s="1" customFormat="1">
      <c r="C2702" s="19"/>
    </row>
    <row r="2703" spans="3:3" s="1" customFormat="1">
      <c r="C2703" s="19"/>
    </row>
    <row r="2704" spans="3:3" s="1" customFormat="1">
      <c r="C2704" s="19"/>
    </row>
    <row r="2705" spans="3:3" s="1" customFormat="1">
      <c r="C2705" s="19"/>
    </row>
    <row r="2706" spans="3:3" s="1" customFormat="1">
      <c r="C2706" s="19"/>
    </row>
    <row r="2707" spans="3:3" s="1" customFormat="1">
      <c r="C2707" s="19"/>
    </row>
    <row r="2708" spans="3:3" s="1" customFormat="1">
      <c r="C2708" s="19"/>
    </row>
    <row r="2709" spans="3:3" s="1" customFormat="1">
      <c r="C2709" s="19"/>
    </row>
    <row r="2710" spans="3:3" s="1" customFormat="1">
      <c r="C2710" s="19"/>
    </row>
    <row r="2711" spans="3:3" s="1" customFormat="1">
      <c r="C2711" s="19"/>
    </row>
    <row r="2712" spans="3:3" s="1" customFormat="1">
      <c r="C2712" s="19"/>
    </row>
    <row r="2713" spans="3:3" s="1" customFormat="1">
      <c r="C2713" s="19"/>
    </row>
    <row r="2714" spans="3:3" s="1" customFormat="1">
      <c r="C2714" s="19"/>
    </row>
    <row r="2715" spans="3:3" s="1" customFormat="1">
      <c r="C2715" s="19"/>
    </row>
    <row r="2716" spans="3:3" s="1" customFormat="1">
      <c r="C2716" s="19"/>
    </row>
    <row r="2717" spans="3:3" s="1" customFormat="1">
      <c r="C2717" s="19"/>
    </row>
    <row r="2718" spans="3:3" s="1" customFormat="1">
      <c r="C2718" s="19"/>
    </row>
    <row r="2719" spans="3:3" s="1" customFormat="1">
      <c r="C2719" s="19"/>
    </row>
    <row r="2720" spans="3:3" s="1" customFormat="1">
      <c r="C2720" s="19"/>
    </row>
    <row r="2721" spans="3:3" s="1" customFormat="1">
      <c r="C2721" s="19"/>
    </row>
    <row r="2722" spans="3:3" s="1" customFormat="1">
      <c r="C2722" s="19"/>
    </row>
    <row r="2723" spans="3:3" s="1" customFormat="1">
      <c r="C2723" s="19"/>
    </row>
    <row r="2724" spans="3:3" s="1" customFormat="1">
      <c r="C2724" s="19"/>
    </row>
    <row r="2725" spans="3:3" s="1" customFormat="1">
      <c r="C2725" s="19"/>
    </row>
    <row r="2726" spans="3:3" s="1" customFormat="1">
      <c r="C2726" s="19"/>
    </row>
    <row r="2727" spans="3:3" s="1" customFormat="1">
      <c r="C2727" s="19"/>
    </row>
    <row r="2728" spans="3:3" s="1" customFormat="1">
      <c r="C2728" s="19"/>
    </row>
    <row r="2729" spans="3:3" s="1" customFormat="1">
      <c r="C2729" s="19"/>
    </row>
    <row r="2730" spans="3:3" s="1" customFormat="1">
      <c r="C2730" s="19"/>
    </row>
    <row r="2731" spans="3:3" s="1" customFormat="1">
      <c r="C2731" s="19"/>
    </row>
    <row r="2732" spans="3:3" s="1" customFormat="1">
      <c r="C2732" s="19"/>
    </row>
    <row r="2733" spans="3:3" s="1" customFormat="1">
      <c r="C2733" s="19"/>
    </row>
    <row r="2734" spans="3:3" s="1" customFormat="1">
      <c r="C2734" s="19"/>
    </row>
    <row r="2735" spans="3:3" s="1" customFormat="1">
      <c r="C2735" s="19"/>
    </row>
    <row r="2736" spans="3:3" s="1" customFormat="1">
      <c r="C2736" s="19"/>
    </row>
    <row r="2737" spans="3:3" s="1" customFormat="1">
      <c r="C2737" s="19"/>
    </row>
    <row r="2738" spans="3:3" s="1" customFormat="1">
      <c r="C2738" s="19"/>
    </row>
    <row r="2739" spans="3:3" s="1" customFormat="1">
      <c r="C2739" s="19"/>
    </row>
    <row r="2740" spans="3:3" s="1" customFormat="1">
      <c r="C2740" s="19"/>
    </row>
    <row r="2741" spans="3:3" s="1" customFormat="1">
      <c r="C2741" s="19"/>
    </row>
    <row r="2742" spans="3:3" s="1" customFormat="1">
      <c r="C2742" s="19"/>
    </row>
    <row r="2743" spans="3:3" s="1" customFormat="1">
      <c r="C2743" s="19"/>
    </row>
    <row r="2744" spans="3:3" s="1" customFormat="1">
      <c r="C2744" s="19"/>
    </row>
    <row r="2745" spans="3:3" s="1" customFormat="1">
      <c r="C2745" s="19"/>
    </row>
    <row r="2746" spans="3:3" s="1" customFormat="1">
      <c r="C2746" s="19"/>
    </row>
    <row r="2747" spans="3:3" s="1" customFormat="1">
      <c r="C2747" s="19"/>
    </row>
    <row r="2748" spans="3:3" s="1" customFormat="1">
      <c r="C2748" s="19"/>
    </row>
    <row r="2749" spans="3:3" s="1" customFormat="1">
      <c r="C2749" s="19"/>
    </row>
    <row r="2750" spans="3:3" s="1" customFormat="1">
      <c r="C2750" s="19"/>
    </row>
    <row r="2751" spans="3:3" s="1" customFormat="1">
      <c r="C2751" s="19"/>
    </row>
    <row r="2752" spans="3:3" s="1" customFormat="1">
      <c r="C2752" s="19"/>
    </row>
    <row r="2753" spans="3:3" s="1" customFormat="1">
      <c r="C2753" s="19"/>
    </row>
    <row r="2754" spans="3:3" s="1" customFormat="1">
      <c r="C2754" s="19"/>
    </row>
    <row r="2755" spans="3:3" s="1" customFormat="1">
      <c r="C2755" s="19"/>
    </row>
    <row r="2756" spans="3:3" s="1" customFormat="1">
      <c r="C2756" s="19"/>
    </row>
    <row r="2757" spans="3:3" s="1" customFormat="1">
      <c r="C2757" s="19"/>
    </row>
    <row r="2758" spans="3:3" s="1" customFormat="1">
      <c r="C2758" s="19"/>
    </row>
    <row r="2759" spans="3:3" s="1" customFormat="1">
      <c r="C2759" s="19"/>
    </row>
    <row r="2760" spans="3:3" s="1" customFormat="1">
      <c r="C2760" s="19"/>
    </row>
    <row r="2761" spans="3:3" s="1" customFormat="1">
      <c r="C2761" s="19"/>
    </row>
    <row r="2762" spans="3:3" s="1" customFormat="1">
      <c r="C2762" s="19"/>
    </row>
    <row r="2763" spans="3:3" s="1" customFormat="1">
      <c r="C2763" s="19"/>
    </row>
    <row r="2764" spans="3:3" s="1" customFormat="1">
      <c r="C2764" s="19"/>
    </row>
    <row r="2765" spans="3:3" s="1" customFormat="1">
      <c r="C2765" s="19"/>
    </row>
    <row r="2766" spans="3:3" s="1" customFormat="1">
      <c r="C2766" s="19"/>
    </row>
    <row r="2767" spans="3:3" s="1" customFormat="1">
      <c r="C2767" s="19"/>
    </row>
    <row r="2768" spans="3:3" s="1" customFormat="1">
      <c r="C2768" s="19"/>
    </row>
    <row r="2769" spans="3:15" s="1" customFormat="1">
      <c r="C2769" s="19"/>
    </row>
    <row r="2770" spans="3:15" s="1" customFormat="1">
      <c r="C2770" s="19"/>
    </row>
    <row r="2771" spans="3:15" s="1" customFormat="1">
      <c r="C2771" s="19"/>
    </row>
    <row r="2772" spans="3:15" s="1" customFormat="1">
      <c r="C2772" s="19"/>
    </row>
    <row r="2773" spans="3:15" s="1" customFormat="1">
      <c r="C2773" s="19"/>
    </row>
    <row r="2774" spans="3:15" s="1" customFormat="1">
      <c r="C2774" s="19"/>
    </row>
    <row r="2775" spans="3:15" s="1" customFormat="1">
      <c r="C2775" s="19"/>
    </row>
    <row r="2776" spans="3:15">
      <c r="D2776" s="1"/>
      <c r="E2776" s="1"/>
      <c r="F2776" s="1"/>
      <c r="G2776" s="1"/>
      <c r="H2776" s="1"/>
      <c r="I2776" s="1"/>
      <c r="J2776" s="1"/>
      <c r="K2776" s="1"/>
      <c r="L2776" s="1"/>
      <c r="M2776" s="1"/>
      <c r="N2776" s="1"/>
      <c r="O2776" s="1"/>
    </row>
    <row r="2777" spans="3:15">
      <c r="D2777" s="1"/>
      <c r="E2777" s="1"/>
      <c r="F2777" s="1"/>
      <c r="G2777" s="1"/>
      <c r="H2777" s="1"/>
      <c r="I2777" s="1"/>
      <c r="J2777" s="1"/>
      <c r="K2777" s="1"/>
      <c r="L2777" s="1"/>
      <c r="M2777" s="1"/>
      <c r="N2777" s="1"/>
      <c r="O2777" s="1"/>
    </row>
    <row r="2778" spans="3:15">
      <c r="D2778" s="1"/>
      <c r="E2778" s="1"/>
      <c r="F2778" s="1"/>
      <c r="G2778" s="1"/>
      <c r="H2778" s="1"/>
      <c r="I2778" s="1"/>
      <c r="J2778" s="1"/>
      <c r="K2778" s="1"/>
      <c r="L2778" s="1"/>
      <c r="M2778" s="1"/>
      <c r="N2778" s="1"/>
      <c r="O2778" s="1"/>
    </row>
    <row r="2779" spans="3:15">
      <c r="D2779" s="1"/>
      <c r="E2779" s="1"/>
      <c r="F2779" s="1"/>
      <c r="G2779" s="1"/>
      <c r="H2779" s="1"/>
      <c r="I2779" s="1"/>
      <c r="J2779" s="1"/>
      <c r="K2779" s="1"/>
      <c r="L2779" s="1"/>
      <c r="M2779" s="1"/>
      <c r="N2779" s="1"/>
      <c r="O2779" s="1"/>
    </row>
    <row r="2780" spans="3:15">
      <c r="D2780" s="1"/>
      <c r="E2780" s="1"/>
      <c r="F2780" s="1"/>
      <c r="G2780" s="1"/>
      <c r="H2780" s="1"/>
      <c r="I2780" s="1"/>
      <c r="J2780" s="1"/>
      <c r="K2780" s="1"/>
      <c r="L2780" s="1"/>
      <c r="M2780" s="1"/>
      <c r="N2780" s="1"/>
      <c r="O2780" s="1"/>
    </row>
    <row r="2781" spans="3:15">
      <c r="D2781" s="1"/>
      <c r="E2781" s="1"/>
      <c r="F2781" s="1"/>
      <c r="G2781" s="1"/>
      <c r="H2781" s="1"/>
      <c r="I2781" s="1"/>
      <c r="J2781" s="1"/>
      <c r="K2781" s="1"/>
      <c r="L2781" s="1"/>
      <c r="M2781" s="1"/>
      <c r="N2781" s="1"/>
      <c r="O2781" s="1"/>
    </row>
    <row r="2782" spans="3:15">
      <c r="D2782" s="1"/>
      <c r="E2782" s="1"/>
      <c r="F2782" s="1"/>
      <c r="G2782" s="1"/>
      <c r="H2782" s="1"/>
      <c r="I2782" s="1"/>
      <c r="J2782" s="1"/>
      <c r="K2782" s="1"/>
      <c r="L2782" s="1"/>
      <c r="M2782" s="1"/>
      <c r="N2782" s="1"/>
      <c r="O2782" s="1"/>
    </row>
  </sheetData>
  <mergeCells count="1538">
    <mergeCell ref="E45:E52"/>
    <mergeCell ref="D45:D52"/>
    <mergeCell ref="E1083:E1090"/>
    <mergeCell ref="E1122:E1129"/>
    <mergeCell ref="E1092:E1098"/>
    <mergeCell ref="F1092:F1098"/>
    <mergeCell ref="G1092:G1098"/>
    <mergeCell ref="C1093:C1098"/>
    <mergeCell ref="F1099:F1105"/>
    <mergeCell ref="G1099:G1105"/>
    <mergeCell ref="C1100:C1105"/>
    <mergeCell ref="E1099:E1106"/>
    <mergeCell ref="D1099:D1106"/>
    <mergeCell ref="D1092:D1098"/>
    <mergeCell ref="E1114:E1121"/>
    <mergeCell ref="D1652:D1659"/>
    <mergeCell ref="E1652:E1659"/>
    <mergeCell ref="D1322:D1329"/>
    <mergeCell ref="E1322:E1329"/>
    <mergeCell ref="C1374:C1380"/>
    <mergeCell ref="F1374:F1380"/>
    <mergeCell ref="G1374:G1380"/>
    <mergeCell ref="C1382:C1388"/>
    <mergeCell ref="F1382:F1388"/>
    <mergeCell ref="G1382:G1388"/>
    <mergeCell ref="D1366:D1373"/>
    <mergeCell ref="D1374:D1381"/>
    <mergeCell ref="D1382:D1389"/>
    <mergeCell ref="E1366:E1373"/>
    <mergeCell ref="E1374:E1381"/>
    <mergeCell ref="E1382:E1389"/>
    <mergeCell ref="D1337:D1344"/>
    <mergeCell ref="E1337:E1344"/>
    <mergeCell ref="C313:C319"/>
    <mergeCell ref="D313:D319"/>
    <mergeCell ref="E313:E319"/>
    <mergeCell ref="F313:F319"/>
    <mergeCell ref="G313:G319"/>
    <mergeCell ref="C481:C487"/>
    <mergeCell ref="D481:D487"/>
    <mergeCell ref="E481:E487"/>
    <mergeCell ref="F481:F487"/>
    <mergeCell ref="G481:G487"/>
    <mergeCell ref="C1076:C1082"/>
    <mergeCell ref="D1076:D1082"/>
    <mergeCell ref="E1076:E1082"/>
    <mergeCell ref="F1076:F1082"/>
    <mergeCell ref="G1076:G1082"/>
    <mergeCell ref="C1366:C1372"/>
    <mergeCell ref="F1366:F1372"/>
    <mergeCell ref="G1366:G1372"/>
    <mergeCell ref="D635:D641"/>
    <mergeCell ref="E635:E641"/>
    <mergeCell ref="F635:F641"/>
    <mergeCell ref="G635:G641"/>
    <mergeCell ref="C957:C963"/>
    <mergeCell ref="D957:D963"/>
    <mergeCell ref="E957:E963"/>
    <mergeCell ref="F957:F963"/>
    <mergeCell ref="G957:G963"/>
    <mergeCell ref="C1013:C1019"/>
    <mergeCell ref="D1013:D1019"/>
    <mergeCell ref="E1013:E1019"/>
    <mergeCell ref="F1013:F1019"/>
    <mergeCell ref="C1425:C1431"/>
    <mergeCell ref="D1425:D1431"/>
    <mergeCell ref="E1425:E1431"/>
    <mergeCell ref="F1425:F1431"/>
    <mergeCell ref="G1425:G1431"/>
    <mergeCell ref="C2199:C2205"/>
    <mergeCell ref="D2199:D2205"/>
    <mergeCell ref="E2199:E2205"/>
    <mergeCell ref="F2199:F2205"/>
    <mergeCell ref="G2199:G2205"/>
    <mergeCell ref="C1674:C1680"/>
    <mergeCell ref="D1674:D1680"/>
    <mergeCell ref="E1674:E1680"/>
    <mergeCell ref="F1674:F1680"/>
    <mergeCell ref="G1674:G1680"/>
    <mergeCell ref="C1681:C1687"/>
    <mergeCell ref="D1681:D1687"/>
    <mergeCell ref="E1681:E1687"/>
    <mergeCell ref="F1681:F1687"/>
    <mergeCell ref="G1681:G1687"/>
    <mergeCell ref="C1786:C1792"/>
    <mergeCell ref="D1786:D1792"/>
    <mergeCell ref="E1786:E1792"/>
    <mergeCell ref="F1786:F1792"/>
    <mergeCell ref="G1786:G1792"/>
    <mergeCell ref="D1814:D1820"/>
    <mergeCell ref="E1814:E1820"/>
    <mergeCell ref="F1814:F1820"/>
    <mergeCell ref="G1814:G1820"/>
    <mergeCell ref="F1779:F1785"/>
    <mergeCell ref="G1779:G1785"/>
    <mergeCell ref="C1772:C1778"/>
    <mergeCell ref="D1772:D1778"/>
    <mergeCell ref="E1772:E1778"/>
    <mergeCell ref="F1772:F1778"/>
    <mergeCell ref="G1772:G1778"/>
    <mergeCell ref="C1800:C1806"/>
    <mergeCell ref="F1505:F1511"/>
    <mergeCell ref="G1505:G1511"/>
    <mergeCell ref="C2185:C2191"/>
    <mergeCell ref="D2185:D2191"/>
    <mergeCell ref="E2185:E2191"/>
    <mergeCell ref="F2185:F2191"/>
    <mergeCell ref="G2185:G2191"/>
    <mergeCell ref="C2192:C2198"/>
    <mergeCell ref="D2192:D2198"/>
    <mergeCell ref="E2192:E2198"/>
    <mergeCell ref="F2192:F2198"/>
    <mergeCell ref="G2192:G2198"/>
    <mergeCell ref="G1737:G1743"/>
    <mergeCell ref="C1723:C1729"/>
    <mergeCell ref="C1793:C1799"/>
    <mergeCell ref="D1793:D1799"/>
    <mergeCell ref="E1793:E1799"/>
    <mergeCell ref="F1793:F1799"/>
    <mergeCell ref="G1793:G1799"/>
    <mergeCell ref="C1758:C1764"/>
    <mergeCell ref="D1758:D1764"/>
    <mergeCell ref="E1758:E1764"/>
    <mergeCell ref="F1758:F1764"/>
    <mergeCell ref="G1758:G1764"/>
    <mergeCell ref="C1765:C1771"/>
    <mergeCell ref="D1765:D1771"/>
    <mergeCell ref="E1765:E1771"/>
    <mergeCell ref="F1765:F1771"/>
    <mergeCell ref="G1765:G1771"/>
    <mergeCell ref="C1617:C1623"/>
    <mergeCell ref="D1617:D1623"/>
    <mergeCell ref="E1617:E1623"/>
    <mergeCell ref="F1617:F1623"/>
    <mergeCell ref="G1617:G1623"/>
    <mergeCell ref="C1624:C1630"/>
    <mergeCell ref="D1624:D1630"/>
    <mergeCell ref="E1624:E1630"/>
    <mergeCell ref="F1624:F1630"/>
    <mergeCell ref="G1624:G1630"/>
    <mergeCell ref="C1660:C1666"/>
    <mergeCell ref="D1660:D1666"/>
    <mergeCell ref="E1660:E1666"/>
    <mergeCell ref="F1660:F1666"/>
    <mergeCell ref="G1660:G1666"/>
    <mergeCell ref="C1667:C1673"/>
    <mergeCell ref="D1667:D1673"/>
    <mergeCell ref="E1667:E1673"/>
    <mergeCell ref="F1667:F1673"/>
    <mergeCell ref="G1667:G1673"/>
    <mergeCell ref="F1631:F1637"/>
    <mergeCell ref="G1631:G1637"/>
    <mergeCell ref="C1638:C1644"/>
    <mergeCell ref="D1638:D1644"/>
    <mergeCell ref="E1638:E1644"/>
    <mergeCell ref="F1638:F1644"/>
    <mergeCell ref="G1638:G1644"/>
    <mergeCell ref="D1631:D1637"/>
    <mergeCell ref="E1631:E1637"/>
    <mergeCell ref="C1702:C1708"/>
    <mergeCell ref="G1013:G1019"/>
    <mergeCell ref="C985:C991"/>
    <mergeCell ref="D985:D991"/>
    <mergeCell ref="E985:E991"/>
    <mergeCell ref="F985:F991"/>
    <mergeCell ref="G985:G991"/>
    <mergeCell ref="C992:C998"/>
    <mergeCell ref="D992:D998"/>
    <mergeCell ref="E992:E998"/>
    <mergeCell ref="F992:F998"/>
    <mergeCell ref="G992:G998"/>
    <mergeCell ref="C999:C1005"/>
    <mergeCell ref="D999:D1005"/>
    <mergeCell ref="E999:E1005"/>
    <mergeCell ref="F999:F1005"/>
    <mergeCell ref="G999:G1005"/>
    <mergeCell ref="C1006:C1012"/>
    <mergeCell ref="D1006:D1012"/>
    <mergeCell ref="E1006:E1012"/>
    <mergeCell ref="F1006:F1012"/>
    <mergeCell ref="G1006:G1012"/>
    <mergeCell ref="C1610:C1616"/>
    <mergeCell ref="D1610:D1616"/>
    <mergeCell ref="E1610:E1616"/>
    <mergeCell ref="F1610:F1616"/>
    <mergeCell ref="G1610:G1616"/>
    <mergeCell ref="C1582:C1588"/>
    <mergeCell ref="D1582:D1588"/>
    <mergeCell ref="E1582:E1588"/>
    <mergeCell ref="F1582:F1588"/>
    <mergeCell ref="G1582:G1588"/>
    <mergeCell ref="C1596:C1602"/>
    <mergeCell ref="D1596:D1602"/>
    <mergeCell ref="E1596:E1602"/>
    <mergeCell ref="F1596:F1602"/>
    <mergeCell ref="G1596:G1602"/>
    <mergeCell ref="C1603:C1609"/>
    <mergeCell ref="D1603:D1609"/>
    <mergeCell ref="C1547:C1553"/>
    <mergeCell ref="D1547:D1553"/>
    <mergeCell ref="E1547:E1553"/>
    <mergeCell ref="F1547:F1553"/>
    <mergeCell ref="G1547:G1553"/>
    <mergeCell ref="E1603:E1609"/>
    <mergeCell ref="F1603:F1609"/>
    <mergeCell ref="G1603:G1609"/>
    <mergeCell ref="C1554:C1560"/>
    <mergeCell ref="D1554:D1560"/>
    <mergeCell ref="E1554:E1560"/>
    <mergeCell ref="F1554:F1560"/>
    <mergeCell ref="G1554:G1560"/>
    <mergeCell ref="C1575:C1581"/>
    <mergeCell ref="D1575:D1581"/>
    <mergeCell ref="E1575:E1581"/>
    <mergeCell ref="F1575:F1581"/>
    <mergeCell ref="G1575:G1581"/>
    <mergeCell ref="D1589:D1595"/>
    <mergeCell ref="E1589:E1595"/>
    <mergeCell ref="F1589:F1595"/>
    <mergeCell ref="G1589:G1595"/>
    <mergeCell ref="C1568:C1574"/>
    <mergeCell ref="D1568:D1574"/>
    <mergeCell ref="E1568:E1574"/>
    <mergeCell ref="F1568:F1574"/>
    <mergeCell ref="G1568:G1574"/>
    <mergeCell ref="D1461:D1467"/>
    <mergeCell ref="E1461:E1467"/>
    <mergeCell ref="F1461:F1467"/>
    <mergeCell ref="G1461:G1467"/>
    <mergeCell ref="C1468:C1474"/>
    <mergeCell ref="D1468:D1474"/>
    <mergeCell ref="C1519:C1525"/>
    <mergeCell ref="D1519:D1525"/>
    <mergeCell ref="E1519:E1525"/>
    <mergeCell ref="F1519:F1525"/>
    <mergeCell ref="G1519:G1525"/>
    <mergeCell ref="C1432:C1438"/>
    <mergeCell ref="C1512:C1518"/>
    <mergeCell ref="D1512:D1518"/>
    <mergeCell ref="E1512:E1518"/>
    <mergeCell ref="F1512:F1518"/>
    <mergeCell ref="G1512:G1518"/>
    <mergeCell ref="C1505:C1511"/>
    <mergeCell ref="D1505:D1511"/>
    <mergeCell ref="E1505:E1511"/>
    <mergeCell ref="C1048:C1054"/>
    <mergeCell ref="D1048:D1054"/>
    <mergeCell ref="E1048:E1054"/>
    <mergeCell ref="F1048:F1054"/>
    <mergeCell ref="G1048:G1054"/>
    <mergeCell ref="C1055:C1061"/>
    <mergeCell ref="D1055:D1061"/>
    <mergeCell ref="E1055:E1061"/>
    <mergeCell ref="F1055:F1061"/>
    <mergeCell ref="G1055:G1061"/>
    <mergeCell ref="C1062:C1068"/>
    <mergeCell ref="D1062:D1068"/>
    <mergeCell ref="E1062:E1068"/>
    <mergeCell ref="F1062:F1068"/>
    <mergeCell ref="G1062:G1068"/>
    <mergeCell ref="C1069:C1075"/>
    <mergeCell ref="D1069:D1075"/>
    <mergeCell ref="E1069:E1075"/>
    <mergeCell ref="F1069:F1075"/>
    <mergeCell ref="G1069:G1075"/>
    <mergeCell ref="C1020:C1026"/>
    <mergeCell ref="D1020:D1026"/>
    <mergeCell ref="E1020:E1026"/>
    <mergeCell ref="F1020:F1026"/>
    <mergeCell ref="G1020:G1026"/>
    <mergeCell ref="C1027:C1033"/>
    <mergeCell ref="D1027:D1033"/>
    <mergeCell ref="E1027:E1033"/>
    <mergeCell ref="F1027:F1033"/>
    <mergeCell ref="G1027:G1033"/>
    <mergeCell ref="C1034:C1040"/>
    <mergeCell ref="D1034:D1040"/>
    <mergeCell ref="E1034:E1040"/>
    <mergeCell ref="F1034:F1040"/>
    <mergeCell ref="G1034:G1040"/>
    <mergeCell ref="C1041:C1047"/>
    <mergeCell ref="D1041:D1047"/>
    <mergeCell ref="E1041:E1047"/>
    <mergeCell ref="F1041:F1047"/>
    <mergeCell ref="G1041:G1047"/>
    <mergeCell ref="C964:C970"/>
    <mergeCell ref="D964:D970"/>
    <mergeCell ref="E964:E970"/>
    <mergeCell ref="F964:F970"/>
    <mergeCell ref="G964:G970"/>
    <mergeCell ref="C971:C977"/>
    <mergeCell ref="D971:D977"/>
    <mergeCell ref="E971:E977"/>
    <mergeCell ref="F971:F977"/>
    <mergeCell ref="G971:G977"/>
    <mergeCell ref="C978:C984"/>
    <mergeCell ref="D978:D984"/>
    <mergeCell ref="E978:E984"/>
    <mergeCell ref="F978:F984"/>
    <mergeCell ref="G978:G984"/>
    <mergeCell ref="C943:C949"/>
    <mergeCell ref="D943:D949"/>
    <mergeCell ref="E943:E949"/>
    <mergeCell ref="F943:F949"/>
    <mergeCell ref="G943:G949"/>
    <mergeCell ref="C950:C956"/>
    <mergeCell ref="D950:D956"/>
    <mergeCell ref="E950:E956"/>
    <mergeCell ref="F950:F956"/>
    <mergeCell ref="G950:G956"/>
    <mergeCell ref="C915:C921"/>
    <mergeCell ref="D915:D921"/>
    <mergeCell ref="E915:E921"/>
    <mergeCell ref="F915:F921"/>
    <mergeCell ref="G915:G921"/>
    <mergeCell ref="C922:C928"/>
    <mergeCell ref="D922:D928"/>
    <mergeCell ref="E922:E928"/>
    <mergeCell ref="F922:F928"/>
    <mergeCell ref="G922:G928"/>
    <mergeCell ref="C929:C935"/>
    <mergeCell ref="D929:D935"/>
    <mergeCell ref="E929:E935"/>
    <mergeCell ref="F929:F935"/>
    <mergeCell ref="G929:G935"/>
    <mergeCell ref="G887:G893"/>
    <mergeCell ref="C894:C900"/>
    <mergeCell ref="D894:D900"/>
    <mergeCell ref="E894:E900"/>
    <mergeCell ref="F894:F900"/>
    <mergeCell ref="G894:G900"/>
    <mergeCell ref="C901:C907"/>
    <mergeCell ref="D901:D907"/>
    <mergeCell ref="E901:E907"/>
    <mergeCell ref="F901:F907"/>
    <mergeCell ref="G901:G907"/>
    <mergeCell ref="C908:C914"/>
    <mergeCell ref="D908:D914"/>
    <mergeCell ref="C936:C942"/>
    <mergeCell ref="D936:D942"/>
    <mergeCell ref="E936:E942"/>
    <mergeCell ref="F936:F942"/>
    <mergeCell ref="G936:G942"/>
    <mergeCell ref="C852:C858"/>
    <mergeCell ref="D852:D858"/>
    <mergeCell ref="E852:E858"/>
    <mergeCell ref="F852:F858"/>
    <mergeCell ref="G852:G858"/>
    <mergeCell ref="E908:E914"/>
    <mergeCell ref="F908:F914"/>
    <mergeCell ref="G908:G914"/>
    <mergeCell ref="C859:C865"/>
    <mergeCell ref="D859:D865"/>
    <mergeCell ref="E859:E865"/>
    <mergeCell ref="F859:F865"/>
    <mergeCell ref="G859:G865"/>
    <mergeCell ref="C866:C872"/>
    <mergeCell ref="D866:D872"/>
    <mergeCell ref="E866:E872"/>
    <mergeCell ref="F866:F872"/>
    <mergeCell ref="G866:G872"/>
    <mergeCell ref="C873:C879"/>
    <mergeCell ref="D873:D879"/>
    <mergeCell ref="E873:E879"/>
    <mergeCell ref="F873:F879"/>
    <mergeCell ref="G873:G879"/>
    <mergeCell ref="C880:C886"/>
    <mergeCell ref="D880:D886"/>
    <mergeCell ref="E880:E886"/>
    <mergeCell ref="F880:F886"/>
    <mergeCell ref="G880:G886"/>
    <mergeCell ref="C887:C893"/>
    <mergeCell ref="D887:D893"/>
    <mergeCell ref="E887:E893"/>
    <mergeCell ref="F887:F893"/>
    <mergeCell ref="C824:C830"/>
    <mergeCell ref="D824:D830"/>
    <mergeCell ref="E824:E830"/>
    <mergeCell ref="F824:F830"/>
    <mergeCell ref="G824:G830"/>
    <mergeCell ref="C831:C837"/>
    <mergeCell ref="D831:D837"/>
    <mergeCell ref="E831:E837"/>
    <mergeCell ref="F831:F837"/>
    <mergeCell ref="G831:G837"/>
    <mergeCell ref="C838:C844"/>
    <mergeCell ref="D838:D844"/>
    <mergeCell ref="E838:E844"/>
    <mergeCell ref="F838:F844"/>
    <mergeCell ref="G838:G844"/>
    <mergeCell ref="C845:C851"/>
    <mergeCell ref="D845:D851"/>
    <mergeCell ref="E845:E851"/>
    <mergeCell ref="F845:F851"/>
    <mergeCell ref="G845:G851"/>
    <mergeCell ref="C803:C809"/>
    <mergeCell ref="D803:D809"/>
    <mergeCell ref="E803:E809"/>
    <mergeCell ref="F803:F809"/>
    <mergeCell ref="G803:G809"/>
    <mergeCell ref="C810:C816"/>
    <mergeCell ref="D810:D816"/>
    <mergeCell ref="E810:E816"/>
    <mergeCell ref="F810:F816"/>
    <mergeCell ref="G810:G816"/>
    <mergeCell ref="C817:C823"/>
    <mergeCell ref="D817:D823"/>
    <mergeCell ref="E817:E823"/>
    <mergeCell ref="F817:F823"/>
    <mergeCell ref="G817:G823"/>
    <mergeCell ref="E747:E753"/>
    <mergeCell ref="F747:F753"/>
    <mergeCell ref="C782:C788"/>
    <mergeCell ref="D782:D788"/>
    <mergeCell ref="E782:E788"/>
    <mergeCell ref="F782:F788"/>
    <mergeCell ref="G782:G788"/>
    <mergeCell ref="C789:C795"/>
    <mergeCell ref="D789:D795"/>
    <mergeCell ref="E789:E795"/>
    <mergeCell ref="F789:F795"/>
    <mergeCell ref="G789:G795"/>
    <mergeCell ref="C796:C802"/>
    <mergeCell ref="D796:D802"/>
    <mergeCell ref="E796:E802"/>
    <mergeCell ref="F796:F802"/>
    <mergeCell ref="G796:G802"/>
    <mergeCell ref="C726:C732"/>
    <mergeCell ref="D726:D732"/>
    <mergeCell ref="E726:E732"/>
    <mergeCell ref="F726:F732"/>
    <mergeCell ref="G726:G732"/>
    <mergeCell ref="C754:C760"/>
    <mergeCell ref="D754:D760"/>
    <mergeCell ref="E754:E760"/>
    <mergeCell ref="F754:F760"/>
    <mergeCell ref="G754:G760"/>
    <mergeCell ref="C761:C767"/>
    <mergeCell ref="D761:D767"/>
    <mergeCell ref="E761:E767"/>
    <mergeCell ref="F761:F767"/>
    <mergeCell ref="G761:G767"/>
    <mergeCell ref="C733:C739"/>
    <mergeCell ref="D733:D739"/>
    <mergeCell ref="E733:E739"/>
    <mergeCell ref="F733:F739"/>
    <mergeCell ref="G733:G739"/>
    <mergeCell ref="C740:C746"/>
    <mergeCell ref="D740:D746"/>
    <mergeCell ref="E740:E746"/>
    <mergeCell ref="F740:F746"/>
    <mergeCell ref="G740:G746"/>
    <mergeCell ref="C747:C753"/>
    <mergeCell ref="D747:D753"/>
    <mergeCell ref="C691:C697"/>
    <mergeCell ref="D691:D697"/>
    <mergeCell ref="E691:E697"/>
    <mergeCell ref="F691:F697"/>
    <mergeCell ref="G691:G697"/>
    <mergeCell ref="C698:C704"/>
    <mergeCell ref="D698:D704"/>
    <mergeCell ref="E698:E704"/>
    <mergeCell ref="F698:F704"/>
    <mergeCell ref="G698:G704"/>
    <mergeCell ref="C705:C711"/>
    <mergeCell ref="D705:D711"/>
    <mergeCell ref="E705:E711"/>
    <mergeCell ref="F705:F711"/>
    <mergeCell ref="G705:G711"/>
    <mergeCell ref="C719:C725"/>
    <mergeCell ref="D719:D725"/>
    <mergeCell ref="E719:E725"/>
    <mergeCell ref="F719:F725"/>
    <mergeCell ref="G719:G725"/>
    <mergeCell ref="C663:C669"/>
    <mergeCell ref="D663:D669"/>
    <mergeCell ref="E663:E669"/>
    <mergeCell ref="F663:F669"/>
    <mergeCell ref="G663:G669"/>
    <mergeCell ref="C670:C676"/>
    <mergeCell ref="D670:D676"/>
    <mergeCell ref="E670:E676"/>
    <mergeCell ref="F670:F676"/>
    <mergeCell ref="G670:G676"/>
    <mergeCell ref="C677:C683"/>
    <mergeCell ref="D677:D683"/>
    <mergeCell ref="E677:E683"/>
    <mergeCell ref="F677:F683"/>
    <mergeCell ref="G677:G683"/>
    <mergeCell ref="C684:C690"/>
    <mergeCell ref="D684:D690"/>
    <mergeCell ref="E684:E690"/>
    <mergeCell ref="F684:F690"/>
    <mergeCell ref="G684:G690"/>
    <mergeCell ref="C649:C655"/>
    <mergeCell ref="D649:D655"/>
    <mergeCell ref="E649:E655"/>
    <mergeCell ref="F649:F655"/>
    <mergeCell ref="G649:G655"/>
    <mergeCell ref="C656:C662"/>
    <mergeCell ref="D656:D662"/>
    <mergeCell ref="E656:E662"/>
    <mergeCell ref="F656:F662"/>
    <mergeCell ref="G656:G662"/>
    <mergeCell ref="G579:G585"/>
    <mergeCell ref="C621:C627"/>
    <mergeCell ref="D621:D627"/>
    <mergeCell ref="E621:E627"/>
    <mergeCell ref="F621:F627"/>
    <mergeCell ref="G621:G627"/>
    <mergeCell ref="C628:C634"/>
    <mergeCell ref="D628:D634"/>
    <mergeCell ref="E628:E634"/>
    <mergeCell ref="F628:F634"/>
    <mergeCell ref="G628:G634"/>
    <mergeCell ref="C642:C648"/>
    <mergeCell ref="D642:D648"/>
    <mergeCell ref="E642:E648"/>
    <mergeCell ref="F642:F648"/>
    <mergeCell ref="G642:G648"/>
    <mergeCell ref="C600:C606"/>
    <mergeCell ref="D600:D606"/>
    <mergeCell ref="E600:E606"/>
    <mergeCell ref="F600:F606"/>
    <mergeCell ref="G600:G606"/>
    <mergeCell ref="C635:C641"/>
    <mergeCell ref="C593:C599"/>
    <mergeCell ref="D593:D599"/>
    <mergeCell ref="E593:E599"/>
    <mergeCell ref="F593:F599"/>
    <mergeCell ref="G593:G599"/>
    <mergeCell ref="C607:C613"/>
    <mergeCell ref="E614:E620"/>
    <mergeCell ref="F614:F620"/>
    <mergeCell ref="G614:G620"/>
    <mergeCell ref="C572:C578"/>
    <mergeCell ref="D572:D578"/>
    <mergeCell ref="E572:E578"/>
    <mergeCell ref="F572:F578"/>
    <mergeCell ref="G572:G578"/>
    <mergeCell ref="C579:C585"/>
    <mergeCell ref="D579:D585"/>
    <mergeCell ref="E579:E585"/>
    <mergeCell ref="F579:F585"/>
    <mergeCell ref="D607:D613"/>
    <mergeCell ref="E607:E613"/>
    <mergeCell ref="F607:F613"/>
    <mergeCell ref="G607:G613"/>
    <mergeCell ref="C614:C620"/>
    <mergeCell ref="D614:D620"/>
    <mergeCell ref="C551:C557"/>
    <mergeCell ref="D551:D557"/>
    <mergeCell ref="E551:E557"/>
    <mergeCell ref="F551:F557"/>
    <mergeCell ref="G551:G557"/>
    <mergeCell ref="C558:C564"/>
    <mergeCell ref="D558:D564"/>
    <mergeCell ref="E558:E564"/>
    <mergeCell ref="F558:F564"/>
    <mergeCell ref="G558:G564"/>
    <mergeCell ref="C565:C571"/>
    <mergeCell ref="D565:D571"/>
    <mergeCell ref="E565:E571"/>
    <mergeCell ref="F565:F571"/>
    <mergeCell ref="G565:G571"/>
    <mergeCell ref="C586:C592"/>
    <mergeCell ref="D586:D592"/>
    <mergeCell ref="E586:E592"/>
    <mergeCell ref="F586:F592"/>
    <mergeCell ref="G586:G592"/>
    <mergeCell ref="C530:C536"/>
    <mergeCell ref="D530:D536"/>
    <mergeCell ref="E530:E536"/>
    <mergeCell ref="F530:F536"/>
    <mergeCell ref="G530:G536"/>
    <mergeCell ref="C537:C543"/>
    <mergeCell ref="D537:D543"/>
    <mergeCell ref="E537:E543"/>
    <mergeCell ref="F537:F543"/>
    <mergeCell ref="G537:G543"/>
    <mergeCell ref="C516:C522"/>
    <mergeCell ref="D516:D522"/>
    <mergeCell ref="C544:C550"/>
    <mergeCell ref="D544:D550"/>
    <mergeCell ref="E544:E550"/>
    <mergeCell ref="F544:F550"/>
    <mergeCell ref="G544:G550"/>
    <mergeCell ref="G502:G508"/>
    <mergeCell ref="C509:C515"/>
    <mergeCell ref="D509:D515"/>
    <mergeCell ref="E509:E515"/>
    <mergeCell ref="F509:F515"/>
    <mergeCell ref="G509:G515"/>
    <mergeCell ref="C488:C494"/>
    <mergeCell ref="D488:D494"/>
    <mergeCell ref="E488:E494"/>
    <mergeCell ref="F488:F494"/>
    <mergeCell ref="G488:G494"/>
    <mergeCell ref="E516:E522"/>
    <mergeCell ref="F516:F522"/>
    <mergeCell ref="G516:G522"/>
    <mergeCell ref="C523:C529"/>
    <mergeCell ref="D523:D529"/>
    <mergeCell ref="E523:E529"/>
    <mergeCell ref="F523:F529"/>
    <mergeCell ref="G523:G529"/>
    <mergeCell ref="C376:C382"/>
    <mergeCell ref="D376:D382"/>
    <mergeCell ref="C446:C452"/>
    <mergeCell ref="D446:D452"/>
    <mergeCell ref="E446:E452"/>
    <mergeCell ref="F446:F452"/>
    <mergeCell ref="G446:G452"/>
    <mergeCell ref="C453:C459"/>
    <mergeCell ref="D453:D459"/>
    <mergeCell ref="E453:E459"/>
    <mergeCell ref="F453:F459"/>
    <mergeCell ref="G453:G459"/>
    <mergeCell ref="C460:C466"/>
    <mergeCell ref="D460:D466"/>
    <mergeCell ref="E460:E466"/>
    <mergeCell ref="F460:F466"/>
    <mergeCell ref="G460:G466"/>
    <mergeCell ref="E376:E382"/>
    <mergeCell ref="F376:F382"/>
    <mergeCell ref="G376:G382"/>
    <mergeCell ref="C383:C389"/>
    <mergeCell ref="D383:D389"/>
    <mergeCell ref="E383:E389"/>
    <mergeCell ref="F383:F389"/>
    <mergeCell ref="G383:G389"/>
    <mergeCell ref="C432:C438"/>
    <mergeCell ref="D432:D438"/>
    <mergeCell ref="E432:E438"/>
    <mergeCell ref="F432:F438"/>
    <mergeCell ref="G432:G438"/>
    <mergeCell ref="C439:C445"/>
    <mergeCell ref="D439:D445"/>
    <mergeCell ref="C348:C354"/>
    <mergeCell ref="D348:D354"/>
    <mergeCell ref="E348:E354"/>
    <mergeCell ref="F348:F354"/>
    <mergeCell ref="G348:G354"/>
    <mergeCell ref="C355:C361"/>
    <mergeCell ref="D355:D361"/>
    <mergeCell ref="E355:E361"/>
    <mergeCell ref="F355:F361"/>
    <mergeCell ref="G355:G361"/>
    <mergeCell ref="C362:C368"/>
    <mergeCell ref="D362:D368"/>
    <mergeCell ref="E362:E368"/>
    <mergeCell ref="F362:F368"/>
    <mergeCell ref="G362:G368"/>
    <mergeCell ref="C369:C375"/>
    <mergeCell ref="D369:D375"/>
    <mergeCell ref="E369:E375"/>
    <mergeCell ref="F369:F375"/>
    <mergeCell ref="G369:G375"/>
    <mergeCell ref="C320:C326"/>
    <mergeCell ref="D320:D326"/>
    <mergeCell ref="E320:E326"/>
    <mergeCell ref="F320:F326"/>
    <mergeCell ref="G320:G326"/>
    <mergeCell ref="C327:C333"/>
    <mergeCell ref="D327:D333"/>
    <mergeCell ref="E327:E333"/>
    <mergeCell ref="F327:F333"/>
    <mergeCell ref="G327:G333"/>
    <mergeCell ref="E334:E340"/>
    <mergeCell ref="F334:F340"/>
    <mergeCell ref="G334:G340"/>
    <mergeCell ref="C341:C347"/>
    <mergeCell ref="D341:D347"/>
    <mergeCell ref="E341:E347"/>
    <mergeCell ref="F341:F347"/>
    <mergeCell ref="G341:G347"/>
    <mergeCell ref="C334:C340"/>
    <mergeCell ref="D334:D340"/>
    <mergeCell ref="E278:E284"/>
    <mergeCell ref="F278:F284"/>
    <mergeCell ref="G278:G284"/>
    <mergeCell ref="E285:E291"/>
    <mergeCell ref="F285:F291"/>
    <mergeCell ref="G285:G291"/>
    <mergeCell ref="C292:C298"/>
    <mergeCell ref="D292:D298"/>
    <mergeCell ref="E292:E298"/>
    <mergeCell ref="F292:F298"/>
    <mergeCell ref="G292:G298"/>
    <mergeCell ref="C299:C305"/>
    <mergeCell ref="D299:D305"/>
    <mergeCell ref="E299:E305"/>
    <mergeCell ref="F299:F305"/>
    <mergeCell ref="G299:G305"/>
    <mergeCell ref="C306:C312"/>
    <mergeCell ref="D306:D312"/>
    <mergeCell ref="E306:E312"/>
    <mergeCell ref="F306:F312"/>
    <mergeCell ref="G306:G312"/>
    <mergeCell ref="C285:C291"/>
    <mergeCell ref="D285:D291"/>
    <mergeCell ref="C278:C284"/>
    <mergeCell ref="D278:D284"/>
    <mergeCell ref="C236:C242"/>
    <mergeCell ref="D236:D242"/>
    <mergeCell ref="E236:E242"/>
    <mergeCell ref="F236:F242"/>
    <mergeCell ref="G236:G242"/>
    <mergeCell ref="E243:E249"/>
    <mergeCell ref="F243:F249"/>
    <mergeCell ref="G243:G249"/>
    <mergeCell ref="C250:C256"/>
    <mergeCell ref="D250:D256"/>
    <mergeCell ref="E250:E256"/>
    <mergeCell ref="F250:F256"/>
    <mergeCell ref="G250:G256"/>
    <mergeCell ref="C271:C277"/>
    <mergeCell ref="D271:D277"/>
    <mergeCell ref="E271:E277"/>
    <mergeCell ref="F271:F277"/>
    <mergeCell ref="G271:G277"/>
    <mergeCell ref="C243:C249"/>
    <mergeCell ref="D243:D249"/>
    <mergeCell ref="C257:C263"/>
    <mergeCell ref="D257:D263"/>
    <mergeCell ref="E257:E263"/>
    <mergeCell ref="F257:F263"/>
    <mergeCell ref="G257:G263"/>
    <mergeCell ref="C264:C270"/>
    <mergeCell ref="D264:D270"/>
    <mergeCell ref="E264:E270"/>
    <mergeCell ref="F264:F270"/>
    <mergeCell ref="G264:G270"/>
    <mergeCell ref="C208:C214"/>
    <mergeCell ref="D208:D214"/>
    <mergeCell ref="E208:E214"/>
    <mergeCell ref="F208:F214"/>
    <mergeCell ref="G208:G214"/>
    <mergeCell ref="E215:E221"/>
    <mergeCell ref="F215:F221"/>
    <mergeCell ref="G215:G221"/>
    <mergeCell ref="C222:C228"/>
    <mergeCell ref="D222:D228"/>
    <mergeCell ref="E222:E228"/>
    <mergeCell ref="F222:F228"/>
    <mergeCell ref="G222:G228"/>
    <mergeCell ref="C215:C221"/>
    <mergeCell ref="D215:D221"/>
    <mergeCell ref="F229:F235"/>
    <mergeCell ref="G229:G235"/>
    <mergeCell ref="C229:C235"/>
    <mergeCell ref="D229:D235"/>
    <mergeCell ref="C166:C172"/>
    <mergeCell ref="D166:D172"/>
    <mergeCell ref="E166:E172"/>
    <mergeCell ref="F166:F172"/>
    <mergeCell ref="G166:G172"/>
    <mergeCell ref="E173:E179"/>
    <mergeCell ref="F173:F179"/>
    <mergeCell ref="G173:G179"/>
    <mergeCell ref="C180:C186"/>
    <mergeCell ref="D180:D186"/>
    <mergeCell ref="E180:E186"/>
    <mergeCell ref="F180:F186"/>
    <mergeCell ref="G180:G186"/>
    <mergeCell ref="C173:C179"/>
    <mergeCell ref="D173:D179"/>
    <mergeCell ref="C201:C207"/>
    <mergeCell ref="D201:D207"/>
    <mergeCell ref="E201:E207"/>
    <mergeCell ref="F201:F207"/>
    <mergeCell ref="G201:G207"/>
    <mergeCell ref="C187:C193"/>
    <mergeCell ref="D187:D193"/>
    <mergeCell ref="E187:E193"/>
    <mergeCell ref="F187:F193"/>
    <mergeCell ref="G187:G193"/>
    <mergeCell ref="C194:C200"/>
    <mergeCell ref="D194:D200"/>
    <mergeCell ref="E194:E200"/>
    <mergeCell ref="F194:F200"/>
    <mergeCell ref="G194:G200"/>
    <mergeCell ref="C61:C67"/>
    <mergeCell ref="D61:D67"/>
    <mergeCell ref="E61:E67"/>
    <mergeCell ref="F61:F67"/>
    <mergeCell ref="E96:E102"/>
    <mergeCell ref="F96:F102"/>
    <mergeCell ref="G96:G102"/>
    <mergeCell ref="C159:C165"/>
    <mergeCell ref="D159:D165"/>
    <mergeCell ref="E159:E165"/>
    <mergeCell ref="F159:F165"/>
    <mergeCell ref="G159:G165"/>
    <mergeCell ref="C89:C95"/>
    <mergeCell ref="D89:D95"/>
    <mergeCell ref="C131:C137"/>
    <mergeCell ref="D131:D137"/>
    <mergeCell ref="C138:C144"/>
    <mergeCell ref="D138:D144"/>
    <mergeCell ref="C152:C158"/>
    <mergeCell ref="D152:D158"/>
    <mergeCell ref="C145:C151"/>
    <mergeCell ref="D145:D151"/>
    <mergeCell ref="G68:G74"/>
    <mergeCell ref="C75:C81"/>
    <mergeCell ref="D75:D81"/>
    <mergeCell ref="E75:E81"/>
    <mergeCell ref="F75:F81"/>
    <mergeCell ref="G75:G81"/>
    <mergeCell ref="C82:C88"/>
    <mergeCell ref="D82:D88"/>
    <mergeCell ref="E82:E88"/>
    <mergeCell ref="F82:F88"/>
    <mergeCell ref="G82:G88"/>
    <mergeCell ref="E124:E130"/>
    <mergeCell ref="F124:F130"/>
    <mergeCell ref="G124:G130"/>
    <mergeCell ref="C124:C130"/>
    <mergeCell ref="D124:D130"/>
    <mergeCell ref="D110:D116"/>
    <mergeCell ref="C96:C102"/>
    <mergeCell ref="D96:D102"/>
    <mergeCell ref="C103:C109"/>
    <mergeCell ref="D5:O5"/>
    <mergeCell ref="D6:O6"/>
    <mergeCell ref="D7:O7"/>
    <mergeCell ref="D9:O9"/>
    <mergeCell ref="C11:C12"/>
    <mergeCell ref="D11:D12"/>
    <mergeCell ref="E11:E12"/>
    <mergeCell ref="F11:F12"/>
    <mergeCell ref="G11:G12"/>
    <mergeCell ref="H11:H12"/>
    <mergeCell ref="C38:C44"/>
    <mergeCell ref="E38:E44"/>
    <mergeCell ref="F38:F44"/>
    <mergeCell ref="G38:G44"/>
    <mergeCell ref="C45:C51"/>
    <mergeCell ref="F45:F51"/>
    <mergeCell ref="G45:G51"/>
    <mergeCell ref="E22:O22"/>
    <mergeCell ref="C23:C29"/>
    <mergeCell ref="E23:E30"/>
    <mergeCell ref="F23:F29"/>
    <mergeCell ref="G23:G29"/>
    <mergeCell ref="C31:C37"/>
    <mergeCell ref="E31:E37"/>
    <mergeCell ref="F31:F37"/>
    <mergeCell ref="G31:G37"/>
    <mergeCell ref="E117:E123"/>
    <mergeCell ref="C110:C116"/>
    <mergeCell ref="I11:I12"/>
    <mergeCell ref="J11:J12"/>
    <mergeCell ref="K11:K12"/>
    <mergeCell ref="L11:M11"/>
    <mergeCell ref="N11:P11"/>
    <mergeCell ref="C14:C20"/>
    <mergeCell ref="D14:D44"/>
    <mergeCell ref="E14:E21"/>
    <mergeCell ref="F14:F20"/>
    <mergeCell ref="G14:G20"/>
    <mergeCell ref="C54:C60"/>
    <mergeCell ref="D54:D60"/>
    <mergeCell ref="E54:E60"/>
    <mergeCell ref="F54:F60"/>
    <mergeCell ref="G54:G60"/>
    <mergeCell ref="E89:E95"/>
    <mergeCell ref="F89:F95"/>
    <mergeCell ref="G89:G95"/>
    <mergeCell ref="C117:C123"/>
    <mergeCell ref="D117:D123"/>
    <mergeCell ref="G61:G67"/>
    <mergeCell ref="C68:C74"/>
    <mergeCell ref="D68:D74"/>
    <mergeCell ref="E68:E74"/>
    <mergeCell ref="F68:F74"/>
    <mergeCell ref="E103:E109"/>
    <mergeCell ref="F103:F109"/>
    <mergeCell ref="G103:G109"/>
    <mergeCell ref="E110:E116"/>
    <mergeCell ref="F110:F116"/>
    <mergeCell ref="G110:G116"/>
    <mergeCell ref="D1249:D1255"/>
    <mergeCell ref="G1193:G1199"/>
    <mergeCell ref="F1193:F1199"/>
    <mergeCell ref="E1193:E1199"/>
    <mergeCell ref="D1193:D1199"/>
    <mergeCell ref="F1122:F1128"/>
    <mergeCell ref="G1122:G1128"/>
    <mergeCell ref="D103:D109"/>
    <mergeCell ref="F117:F123"/>
    <mergeCell ref="G117:G123"/>
    <mergeCell ref="E131:E137"/>
    <mergeCell ref="F131:F137"/>
    <mergeCell ref="G131:G137"/>
    <mergeCell ref="E138:E144"/>
    <mergeCell ref="F138:F144"/>
    <mergeCell ref="G138:G144"/>
    <mergeCell ref="E145:E151"/>
    <mergeCell ref="F145:F151"/>
    <mergeCell ref="G145:G151"/>
    <mergeCell ref="E152:E158"/>
    <mergeCell ref="F152:F158"/>
    <mergeCell ref="G152:G158"/>
    <mergeCell ref="E229:E235"/>
    <mergeCell ref="E1151:E1157"/>
    <mergeCell ref="F1151:F1157"/>
    <mergeCell ref="G1151:G1157"/>
    <mergeCell ref="F1083:F1089"/>
    <mergeCell ref="C1730:C1736"/>
    <mergeCell ref="D1730:D1736"/>
    <mergeCell ref="E1730:E1736"/>
    <mergeCell ref="F1730:F1736"/>
    <mergeCell ref="G1730:G1736"/>
    <mergeCell ref="C1863:C1869"/>
    <mergeCell ref="F1863:F1869"/>
    <mergeCell ref="G1863:G1869"/>
    <mergeCell ref="C1870:C1876"/>
    <mergeCell ref="F1870:F1876"/>
    <mergeCell ref="G1870:G1876"/>
    <mergeCell ref="C1877:C1883"/>
    <mergeCell ref="F1877:F1883"/>
    <mergeCell ref="G1877:G1883"/>
    <mergeCell ref="C1744:C1750"/>
    <mergeCell ref="D1744:D1750"/>
    <mergeCell ref="E1744:E1750"/>
    <mergeCell ref="F1744:F1750"/>
    <mergeCell ref="G1744:G1750"/>
    <mergeCell ref="C1751:C1757"/>
    <mergeCell ref="D1751:D1757"/>
    <mergeCell ref="E1751:E1757"/>
    <mergeCell ref="F1751:F1757"/>
    <mergeCell ref="G1751:G1757"/>
    <mergeCell ref="C1779:C1785"/>
    <mergeCell ref="D1779:D1785"/>
    <mergeCell ref="E1779:E1785"/>
    <mergeCell ref="C1737:C1743"/>
    <mergeCell ref="D1737:D1743"/>
    <mergeCell ref="E1737:E1743"/>
    <mergeCell ref="F1737:F1743"/>
    <mergeCell ref="D1800:D1806"/>
    <mergeCell ref="G1083:G1089"/>
    <mergeCell ref="C1084:C1089"/>
    <mergeCell ref="D1107:D1113"/>
    <mergeCell ref="E1107:E1113"/>
    <mergeCell ref="F1107:F1113"/>
    <mergeCell ref="G1107:G1113"/>
    <mergeCell ref="C1108:C1113"/>
    <mergeCell ref="C1137:C1143"/>
    <mergeCell ref="D1137:D1143"/>
    <mergeCell ref="E1137:E1143"/>
    <mergeCell ref="F1137:F1143"/>
    <mergeCell ref="G1137:G1143"/>
    <mergeCell ref="C1122:C1128"/>
    <mergeCell ref="C1130:C1136"/>
    <mergeCell ref="D1130:D1136"/>
    <mergeCell ref="E1130:E1136"/>
    <mergeCell ref="F1130:F1136"/>
    <mergeCell ref="G1130:G1136"/>
    <mergeCell ref="D1114:D1121"/>
    <mergeCell ref="D1122:D1129"/>
    <mergeCell ref="D1083:D1090"/>
    <mergeCell ref="F1144:F1150"/>
    <mergeCell ref="G1144:G1150"/>
    <mergeCell ref="C1179:C1185"/>
    <mergeCell ref="D1179:D1185"/>
    <mergeCell ref="E1179:E1185"/>
    <mergeCell ref="F1179:F1185"/>
    <mergeCell ref="G1179:G1185"/>
    <mergeCell ref="C1186:C1192"/>
    <mergeCell ref="D1186:D1192"/>
    <mergeCell ref="E1186:E1192"/>
    <mergeCell ref="F1186:F1192"/>
    <mergeCell ref="G1186:G1192"/>
    <mergeCell ref="C1165:C1171"/>
    <mergeCell ref="D1165:D1171"/>
    <mergeCell ref="E1165:E1171"/>
    <mergeCell ref="F1165:F1171"/>
    <mergeCell ref="G1165:G1171"/>
    <mergeCell ref="C1172:C1178"/>
    <mergeCell ref="D1172:D1178"/>
    <mergeCell ref="E1172:E1178"/>
    <mergeCell ref="F1172:F1178"/>
    <mergeCell ref="G1172:G1178"/>
    <mergeCell ref="C1151:C1157"/>
    <mergeCell ref="D1151:D1157"/>
    <mergeCell ref="C1158:C1164"/>
    <mergeCell ref="D1158:D1164"/>
    <mergeCell ref="E1158:E1164"/>
    <mergeCell ref="F1158:F1164"/>
    <mergeCell ref="G1158:G1164"/>
    <mergeCell ref="C1144:C1150"/>
    <mergeCell ref="D1144:D1150"/>
    <mergeCell ref="E1144:E1150"/>
    <mergeCell ref="C1214:C1220"/>
    <mergeCell ref="D1214:D1220"/>
    <mergeCell ref="E1214:E1220"/>
    <mergeCell ref="F1214:F1220"/>
    <mergeCell ref="G1214:G1220"/>
    <mergeCell ref="C1200:C1206"/>
    <mergeCell ref="D1200:D1206"/>
    <mergeCell ref="E1200:E1206"/>
    <mergeCell ref="F1200:F1206"/>
    <mergeCell ref="G1200:G1206"/>
    <mergeCell ref="C1207:C1213"/>
    <mergeCell ref="D1207:D1213"/>
    <mergeCell ref="E1207:E1213"/>
    <mergeCell ref="F1207:F1213"/>
    <mergeCell ref="G1207:G1213"/>
    <mergeCell ref="C1193:C1199"/>
    <mergeCell ref="C1228:C1234"/>
    <mergeCell ref="D1228:D1234"/>
    <mergeCell ref="E1228:E1234"/>
    <mergeCell ref="F1228:F1234"/>
    <mergeCell ref="G1228:G1234"/>
    <mergeCell ref="C1221:C1227"/>
    <mergeCell ref="D1221:D1227"/>
    <mergeCell ref="E1221:E1227"/>
    <mergeCell ref="F1221:F1227"/>
    <mergeCell ref="G1221:G1227"/>
    <mergeCell ref="C1235:C1241"/>
    <mergeCell ref="D1235:D1241"/>
    <mergeCell ref="E1235:E1241"/>
    <mergeCell ref="F1235:F1241"/>
    <mergeCell ref="G1235:G1241"/>
    <mergeCell ref="C1263:C1269"/>
    <mergeCell ref="D1263:D1269"/>
    <mergeCell ref="E1263:E1269"/>
    <mergeCell ref="F1263:F1269"/>
    <mergeCell ref="G1263:G1269"/>
    <mergeCell ref="C1270:C1276"/>
    <mergeCell ref="D1270:D1276"/>
    <mergeCell ref="E1270:E1276"/>
    <mergeCell ref="F1270:F1276"/>
    <mergeCell ref="G1270:G1276"/>
    <mergeCell ref="C1256:C1262"/>
    <mergeCell ref="E1256:E1262"/>
    <mergeCell ref="F1256:F1262"/>
    <mergeCell ref="G1256:G1262"/>
    <mergeCell ref="D1256:D1262"/>
    <mergeCell ref="C1242:C1248"/>
    <mergeCell ref="D1242:D1248"/>
    <mergeCell ref="E1242:E1248"/>
    <mergeCell ref="F1242:F1248"/>
    <mergeCell ref="G1242:G1248"/>
    <mergeCell ref="C1249:C1255"/>
    <mergeCell ref="E1249:E1255"/>
    <mergeCell ref="F1249:F1255"/>
    <mergeCell ref="G1249:G1255"/>
    <mergeCell ref="C1314:C1321"/>
    <mergeCell ref="D1314:D1321"/>
    <mergeCell ref="E1314:E1321"/>
    <mergeCell ref="F1314:F1321"/>
    <mergeCell ref="G1314:G1321"/>
    <mergeCell ref="D1291:D1297"/>
    <mergeCell ref="E1291:E1297"/>
    <mergeCell ref="D1298:D1304"/>
    <mergeCell ref="E1298:E1304"/>
    <mergeCell ref="D1305:D1312"/>
    <mergeCell ref="E1305:E1312"/>
    <mergeCell ref="C1277:C1283"/>
    <mergeCell ref="D1277:D1283"/>
    <mergeCell ref="E1277:E1283"/>
    <mergeCell ref="F1277:F1283"/>
    <mergeCell ref="G1277:G1283"/>
    <mergeCell ref="D1284:D1290"/>
    <mergeCell ref="E1284:E1290"/>
    <mergeCell ref="F1305:F1311"/>
    <mergeCell ref="G1305:G1311"/>
    <mergeCell ref="C1306:C1311"/>
    <mergeCell ref="F1352:F1358"/>
    <mergeCell ref="G1352:G1358"/>
    <mergeCell ref="C1404:C1410"/>
    <mergeCell ref="D1404:D1410"/>
    <mergeCell ref="E1404:E1410"/>
    <mergeCell ref="D1723:D1729"/>
    <mergeCell ref="E1723:E1729"/>
    <mergeCell ref="F1723:F1729"/>
    <mergeCell ref="G1723:G1729"/>
    <mergeCell ref="C1589:C1595"/>
    <mergeCell ref="C1352:C1358"/>
    <mergeCell ref="D1352:D1358"/>
    <mergeCell ref="E1352:E1358"/>
    <mergeCell ref="F1404:F1410"/>
    <mergeCell ref="G1404:G1410"/>
    <mergeCell ref="C1411:C1417"/>
    <mergeCell ref="D1411:D1417"/>
    <mergeCell ref="E1411:E1417"/>
    <mergeCell ref="F1411:F1417"/>
    <mergeCell ref="C1418:C1424"/>
    <mergeCell ref="D1418:D1424"/>
    <mergeCell ref="C1498:C1504"/>
    <mergeCell ref="E1468:E1474"/>
    <mergeCell ref="F1468:F1474"/>
    <mergeCell ref="G1468:G1474"/>
    <mergeCell ref="C1491:C1497"/>
    <mergeCell ref="D1491:D1497"/>
    <mergeCell ref="C1439:C1445"/>
    <mergeCell ref="D1540:D1546"/>
    <mergeCell ref="F1418:F1424"/>
    <mergeCell ref="G1418:G1424"/>
    <mergeCell ref="E1491:E1497"/>
    <mergeCell ref="E1800:E1806"/>
    <mergeCell ref="F1800:F1806"/>
    <mergeCell ref="G1800:G1806"/>
    <mergeCell ref="C1807:C1813"/>
    <mergeCell ref="D1807:D1813"/>
    <mergeCell ref="E1807:E1813"/>
    <mergeCell ref="F1807:F1813"/>
    <mergeCell ref="G1807:G1813"/>
    <mergeCell ref="G1856:G1862"/>
    <mergeCell ref="E1842:E1848"/>
    <mergeCell ref="F1842:F1848"/>
    <mergeCell ref="G1842:G1848"/>
    <mergeCell ref="C1849:C1855"/>
    <mergeCell ref="D1849:D1855"/>
    <mergeCell ref="E1849:E1855"/>
    <mergeCell ref="F1849:F1855"/>
    <mergeCell ref="G1849:G1855"/>
    <mergeCell ref="C1835:C1841"/>
    <mergeCell ref="D1835:D1841"/>
    <mergeCell ref="E1835:E1841"/>
    <mergeCell ref="F1835:F1841"/>
    <mergeCell ref="G1835:G1841"/>
    <mergeCell ref="C1821:C1827"/>
    <mergeCell ref="D1821:D1827"/>
    <mergeCell ref="E1821:E1827"/>
    <mergeCell ref="F1821:F1827"/>
    <mergeCell ref="G1821:G1827"/>
    <mergeCell ref="C1814:C1820"/>
    <mergeCell ref="C1828:C1834"/>
    <mergeCell ref="D1828:D1834"/>
    <mergeCell ref="E1828:E1834"/>
    <mergeCell ref="F1898:F1904"/>
    <mergeCell ref="G1898:G1904"/>
    <mergeCell ref="C1926:C1932"/>
    <mergeCell ref="C1933:C1939"/>
    <mergeCell ref="D1933:D1939"/>
    <mergeCell ref="E1933:E1939"/>
    <mergeCell ref="F1933:F1939"/>
    <mergeCell ref="G1933:G1939"/>
    <mergeCell ref="D1926:D1932"/>
    <mergeCell ref="E1926:E1932"/>
    <mergeCell ref="F1926:F1932"/>
    <mergeCell ref="G1926:G1932"/>
    <mergeCell ref="F1884:F1890"/>
    <mergeCell ref="G1884:G1890"/>
    <mergeCell ref="G1919:G1925"/>
    <mergeCell ref="G1891:G1897"/>
    <mergeCell ref="D1884:D1890"/>
    <mergeCell ref="E1884:E1890"/>
    <mergeCell ref="C1898:C1904"/>
    <mergeCell ref="C1905:C1911"/>
    <mergeCell ref="D1905:D1911"/>
    <mergeCell ref="E1905:E1911"/>
    <mergeCell ref="F1905:F1911"/>
    <mergeCell ref="G1905:G1911"/>
    <mergeCell ref="G1940:G1946"/>
    <mergeCell ref="D1863:D1869"/>
    <mergeCell ref="E1863:E1869"/>
    <mergeCell ref="C1842:C1848"/>
    <mergeCell ref="D1842:D1848"/>
    <mergeCell ref="C1912:C1918"/>
    <mergeCell ref="D1912:D1918"/>
    <mergeCell ref="E1912:E1918"/>
    <mergeCell ref="F1912:F1918"/>
    <mergeCell ref="G1912:G1918"/>
    <mergeCell ref="C1919:C1925"/>
    <mergeCell ref="D1919:D1925"/>
    <mergeCell ref="E1919:E1925"/>
    <mergeCell ref="F1919:F1925"/>
    <mergeCell ref="C1891:C1897"/>
    <mergeCell ref="D1891:D1897"/>
    <mergeCell ref="E1891:E1897"/>
    <mergeCell ref="F1891:F1897"/>
    <mergeCell ref="D1870:D1876"/>
    <mergeCell ref="E1870:E1876"/>
    <mergeCell ref="D1877:D1883"/>
    <mergeCell ref="E1877:E1883"/>
    <mergeCell ref="C1884:C1890"/>
    <mergeCell ref="C1856:C1862"/>
    <mergeCell ref="D1856:D1862"/>
    <mergeCell ref="E1856:E1862"/>
    <mergeCell ref="F1856:F1862"/>
    <mergeCell ref="D1898:D1904"/>
    <mergeCell ref="E1898:E1904"/>
    <mergeCell ref="C1940:C1946"/>
    <mergeCell ref="D1940:D1946"/>
    <mergeCell ref="E1940:E1946"/>
    <mergeCell ref="D1947:D1953"/>
    <mergeCell ref="E1947:E1953"/>
    <mergeCell ref="F1947:F1953"/>
    <mergeCell ref="G1947:G1953"/>
    <mergeCell ref="C1954:C1960"/>
    <mergeCell ref="D1954:D1960"/>
    <mergeCell ref="E1954:E1960"/>
    <mergeCell ref="F1954:F1960"/>
    <mergeCell ref="G1954:G1960"/>
    <mergeCell ref="C1968:C1974"/>
    <mergeCell ref="D1968:D1974"/>
    <mergeCell ref="E1968:E1974"/>
    <mergeCell ref="F1968:F1974"/>
    <mergeCell ref="G1968:G1974"/>
    <mergeCell ref="C1961:C1967"/>
    <mergeCell ref="D1961:D1967"/>
    <mergeCell ref="E1961:E1967"/>
    <mergeCell ref="F1961:F1967"/>
    <mergeCell ref="G1961:G1967"/>
    <mergeCell ref="F1940:F1946"/>
    <mergeCell ref="C2003:C2009"/>
    <mergeCell ref="D2003:D2009"/>
    <mergeCell ref="E2003:E2009"/>
    <mergeCell ref="F2003:F2009"/>
    <mergeCell ref="G2003:G2009"/>
    <mergeCell ref="C2010:C2016"/>
    <mergeCell ref="D2010:D2016"/>
    <mergeCell ref="E2010:E2016"/>
    <mergeCell ref="F2010:F2016"/>
    <mergeCell ref="G2010:G2016"/>
    <mergeCell ref="C1982:C1988"/>
    <mergeCell ref="D1982:D1988"/>
    <mergeCell ref="E1982:E1988"/>
    <mergeCell ref="F1982:F1988"/>
    <mergeCell ref="G1982:G1988"/>
    <mergeCell ref="C1996:C2002"/>
    <mergeCell ref="D1996:D2002"/>
    <mergeCell ref="E1996:E2002"/>
    <mergeCell ref="F1996:F2002"/>
    <mergeCell ref="G1996:G2002"/>
    <mergeCell ref="C1989:C1995"/>
    <mergeCell ref="D1989:D1995"/>
    <mergeCell ref="E1989:E1995"/>
    <mergeCell ref="F1989:F1995"/>
    <mergeCell ref="G1989:G1995"/>
    <mergeCell ref="C1975:C1981"/>
    <mergeCell ref="D1975:D1981"/>
    <mergeCell ref="E1975:E1981"/>
    <mergeCell ref="F1975:F1981"/>
    <mergeCell ref="G1975:G1981"/>
    <mergeCell ref="C1947:C1953"/>
    <mergeCell ref="E2031:E2037"/>
    <mergeCell ref="F2031:F2037"/>
    <mergeCell ref="G2031:G2037"/>
    <mergeCell ref="C2045:C2051"/>
    <mergeCell ref="D2045:D2051"/>
    <mergeCell ref="E2045:E2051"/>
    <mergeCell ref="F2045:F2051"/>
    <mergeCell ref="G2045:G2051"/>
    <mergeCell ref="C2017:C2023"/>
    <mergeCell ref="D2017:D2023"/>
    <mergeCell ref="E2017:E2023"/>
    <mergeCell ref="F2017:F2023"/>
    <mergeCell ref="G2017:G2023"/>
    <mergeCell ref="C2024:C2030"/>
    <mergeCell ref="D2024:D2030"/>
    <mergeCell ref="E2024:E2030"/>
    <mergeCell ref="F2024:F2030"/>
    <mergeCell ref="G2024:G2030"/>
    <mergeCell ref="C2038:C2044"/>
    <mergeCell ref="D2038:D2044"/>
    <mergeCell ref="E2038:E2044"/>
    <mergeCell ref="F2038:F2044"/>
    <mergeCell ref="G2038:G2044"/>
    <mergeCell ref="C2087:C2093"/>
    <mergeCell ref="D2087:D2093"/>
    <mergeCell ref="E2087:E2093"/>
    <mergeCell ref="F2087:F2093"/>
    <mergeCell ref="G2087:G2093"/>
    <mergeCell ref="D2122:D2128"/>
    <mergeCell ref="E2122:E2128"/>
    <mergeCell ref="E2115:E2121"/>
    <mergeCell ref="F2115:F2121"/>
    <mergeCell ref="G2115:G2121"/>
    <mergeCell ref="D2059:D2065"/>
    <mergeCell ref="E2059:E2065"/>
    <mergeCell ref="C2066:C2072"/>
    <mergeCell ref="D2066:D2072"/>
    <mergeCell ref="E2066:E2072"/>
    <mergeCell ref="F2066:F2072"/>
    <mergeCell ref="G2066:G2072"/>
    <mergeCell ref="C2073:C2079"/>
    <mergeCell ref="D2073:D2079"/>
    <mergeCell ref="E2073:E2079"/>
    <mergeCell ref="F2073:F2079"/>
    <mergeCell ref="G2073:G2079"/>
    <mergeCell ref="C2094:C2100"/>
    <mergeCell ref="D2094:D2100"/>
    <mergeCell ref="E2094:E2100"/>
    <mergeCell ref="F2094:F2100"/>
    <mergeCell ref="G2094:G2100"/>
    <mergeCell ref="C2115:C2121"/>
    <mergeCell ref="D2115:D2121"/>
    <mergeCell ref="C2101:C2107"/>
    <mergeCell ref="D2101:D2107"/>
    <mergeCell ref="E2101:E2107"/>
    <mergeCell ref="F2164:F2170"/>
    <mergeCell ref="C2143:C2149"/>
    <mergeCell ref="D2143:D2149"/>
    <mergeCell ref="E2143:E2149"/>
    <mergeCell ref="F2143:F2149"/>
    <mergeCell ref="G2143:G2149"/>
    <mergeCell ref="D2150:D2156"/>
    <mergeCell ref="E2150:E2156"/>
    <mergeCell ref="F2129:F2135"/>
    <mergeCell ref="G2129:G2135"/>
    <mergeCell ref="C2136:C2142"/>
    <mergeCell ref="D2136:D2142"/>
    <mergeCell ref="E2136:E2142"/>
    <mergeCell ref="F2136:F2142"/>
    <mergeCell ref="G2136:G2142"/>
    <mergeCell ref="C2157:C2163"/>
    <mergeCell ref="F2157:F2163"/>
    <mergeCell ref="G2157:G2163"/>
    <mergeCell ref="E2080:E2086"/>
    <mergeCell ref="F2080:F2086"/>
    <mergeCell ref="G2080:G2086"/>
    <mergeCell ref="C390:C396"/>
    <mergeCell ref="D390:D396"/>
    <mergeCell ref="E390:E396"/>
    <mergeCell ref="F390:F396"/>
    <mergeCell ref="G390:G396"/>
    <mergeCell ref="C411:C417"/>
    <mergeCell ref="D411:D417"/>
    <mergeCell ref="E411:E417"/>
    <mergeCell ref="F411:F417"/>
    <mergeCell ref="G411:G417"/>
    <mergeCell ref="C418:C424"/>
    <mergeCell ref="D418:D424"/>
    <mergeCell ref="E418:E424"/>
    <mergeCell ref="F418:F424"/>
    <mergeCell ref="G418:G424"/>
    <mergeCell ref="C425:C431"/>
    <mergeCell ref="D425:D431"/>
    <mergeCell ref="E425:E431"/>
    <mergeCell ref="F425:F431"/>
    <mergeCell ref="G425:G431"/>
    <mergeCell ref="C397:C403"/>
    <mergeCell ref="D397:D403"/>
    <mergeCell ref="C474:C480"/>
    <mergeCell ref="D474:D480"/>
    <mergeCell ref="E474:E480"/>
    <mergeCell ref="D2052:D2058"/>
    <mergeCell ref="E2052:E2058"/>
    <mergeCell ref="C2031:C2037"/>
    <mergeCell ref="D2031:D2037"/>
    <mergeCell ref="F474:F480"/>
    <mergeCell ref="G474:G480"/>
    <mergeCell ref="C712:C718"/>
    <mergeCell ref="D712:D718"/>
    <mergeCell ref="E712:E718"/>
    <mergeCell ref="F712:F718"/>
    <mergeCell ref="G712:G718"/>
    <mergeCell ref="E397:E403"/>
    <mergeCell ref="F397:F403"/>
    <mergeCell ref="G397:G403"/>
    <mergeCell ref="C404:C410"/>
    <mergeCell ref="D404:D410"/>
    <mergeCell ref="E404:E410"/>
    <mergeCell ref="F404:F410"/>
    <mergeCell ref="G404:G410"/>
    <mergeCell ref="E467:E473"/>
    <mergeCell ref="F467:F473"/>
    <mergeCell ref="G467:G473"/>
    <mergeCell ref="C467:C473"/>
    <mergeCell ref="D467:D473"/>
    <mergeCell ref="C495:C501"/>
    <mergeCell ref="E439:E445"/>
    <mergeCell ref="F439:F445"/>
    <mergeCell ref="G439:G445"/>
    <mergeCell ref="D495:D501"/>
    <mergeCell ref="E495:E501"/>
    <mergeCell ref="F495:F501"/>
    <mergeCell ref="G495:G501"/>
    <mergeCell ref="C502:C508"/>
    <mergeCell ref="D502:D508"/>
    <mergeCell ref="E502:E508"/>
    <mergeCell ref="F502:F508"/>
    <mergeCell ref="C2178:C2184"/>
    <mergeCell ref="D2178:D2184"/>
    <mergeCell ref="E2178:E2184"/>
    <mergeCell ref="F2178:F2184"/>
    <mergeCell ref="G2178:G2184"/>
    <mergeCell ref="D1498:D1504"/>
    <mergeCell ref="E1498:E1504"/>
    <mergeCell ref="F1498:F1504"/>
    <mergeCell ref="G1498:G1504"/>
    <mergeCell ref="C1322:C1328"/>
    <mergeCell ref="D1439:D1445"/>
    <mergeCell ref="E1439:E1445"/>
    <mergeCell ref="F1439:F1445"/>
    <mergeCell ref="G1439:G1445"/>
    <mergeCell ref="C1631:C1637"/>
    <mergeCell ref="F1322:F1328"/>
    <mergeCell ref="G1322:G1328"/>
    <mergeCell ref="C1337:C1343"/>
    <mergeCell ref="F1337:F1343"/>
    <mergeCell ref="G1337:G1343"/>
    <mergeCell ref="C1345:C1351"/>
    <mergeCell ref="D1345:D1351"/>
    <mergeCell ref="E1345:E1351"/>
    <mergeCell ref="F1345:F1351"/>
    <mergeCell ref="G1345:G1351"/>
    <mergeCell ref="G1411:G1417"/>
    <mergeCell ref="E1418:E1424"/>
    <mergeCell ref="G2164:G2170"/>
    <mergeCell ref="F1828:F1834"/>
    <mergeCell ref="G1828:G1834"/>
    <mergeCell ref="C1359:C1365"/>
    <mergeCell ref="D1359:D1365"/>
    <mergeCell ref="C768:C774"/>
    <mergeCell ref="D768:D774"/>
    <mergeCell ref="E768:E774"/>
    <mergeCell ref="F768:F774"/>
    <mergeCell ref="G768:G774"/>
    <mergeCell ref="C775:C781"/>
    <mergeCell ref="D775:D781"/>
    <mergeCell ref="E775:E781"/>
    <mergeCell ref="F775:F781"/>
    <mergeCell ref="G775:G781"/>
    <mergeCell ref="C2171:C2177"/>
    <mergeCell ref="D2171:D2177"/>
    <mergeCell ref="E2171:E2177"/>
    <mergeCell ref="F2171:F2177"/>
    <mergeCell ref="G2171:G2177"/>
    <mergeCell ref="D2157:D2163"/>
    <mergeCell ref="E2157:E2163"/>
    <mergeCell ref="C2164:C2170"/>
    <mergeCell ref="D2164:D2170"/>
    <mergeCell ref="E2164:E2170"/>
    <mergeCell ref="C2129:C2135"/>
    <mergeCell ref="D2129:D2135"/>
    <mergeCell ref="E2129:E2135"/>
    <mergeCell ref="C2108:C2114"/>
    <mergeCell ref="D2108:D2114"/>
    <mergeCell ref="E2108:E2114"/>
    <mergeCell ref="F2108:F2114"/>
    <mergeCell ref="G2108:G2114"/>
    <mergeCell ref="F2101:F2107"/>
    <mergeCell ref="G2101:G2107"/>
    <mergeCell ref="C2080:C2086"/>
    <mergeCell ref="D2080:D2086"/>
    <mergeCell ref="G1359:G1365"/>
    <mergeCell ref="C1446:C1452"/>
    <mergeCell ref="D1446:D1452"/>
    <mergeCell ref="E1446:E1452"/>
    <mergeCell ref="F1446:F1452"/>
    <mergeCell ref="G1446:G1452"/>
    <mergeCell ref="C1645:C1651"/>
    <mergeCell ref="D1645:D1651"/>
    <mergeCell ref="E1645:E1651"/>
    <mergeCell ref="F1645:F1651"/>
    <mergeCell ref="G1645:G1651"/>
    <mergeCell ref="C1688:C1694"/>
    <mergeCell ref="D1688:D1694"/>
    <mergeCell ref="E1688:E1694"/>
    <mergeCell ref="F1688:F1694"/>
    <mergeCell ref="G1688:G1694"/>
    <mergeCell ref="C1561:C1567"/>
    <mergeCell ref="D1561:D1567"/>
    <mergeCell ref="E1561:E1567"/>
    <mergeCell ref="F1561:F1567"/>
    <mergeCell ref="G1561:G1567"/>
    <mergeCell ref="F1491:F1497"/>
    <mergeCell ref="G1491:G1497"/>
    <mergeCell ref="C1533:C1539"/>
    <mergeCell ref="D1533:D1539"/>
    <mergeCell ref="E1533:E1539"/>
    <mergeCell ref="F1533:F1539"/>
    <mergeCell ref="G1533:G1539"/>
    <mergeCell ref="C1453:C1459"/>
    <mergeCell ref="F1453:F1459"/>
    <mergeCell ref="G1453:G1459"/>
    <mergeCell ref="C1461:C1467"/>
    <mergeCell ref="E1695:E1701"/>
    <mergeCell ref="F1695:F1701"/>
    <mergeCell ref="G1695:G1701"/>
    <mergeCell ref="C1330:C1336"/>
    <mergeCell ref="D1330:D1336"/>
    <mergeCell ref="E1330:E1336"/>
    <mergeCell ref="F1330:F1336"/>
    <mergeCell ref="G1330:G1336"/>
    <mergeCell ref="D1702:D1708"/>
    <mergeCell ref="E1702:E1708"/>
    <mergeCell ref="F1702:F1708"/>
    <mergeCell ref="G1702:G1708"/>
    <mergeCell ref="C1709:C1715"/>
    <mergeCell ref="D1709:D1715"/>
    <mergeCell ref="E1709:E1715"/>
    <mergeCell ref="F1709:F1715"/>
    <mergeCell ref="G1709:G1715"/>
    <mergeCell ref="C1390:C1396"/>
    <mergeCell ref="D1390:D1396"/>
    <mergeCell ref="E1390:E1396"/>
    <mergeCell ref="F1390:F1396"/>
    <mergeCell ref="G1390:G1396"/>
    <mergeCell ref="C1397:C1403"/>
    <mergeCell ref="D1397:D1403"/>
    <mergeCell ref="E1397:E1403"/>
    <mergeCell ref="F1397:F1403"/>
    <mergeCell ref="G1397:G1403"/>
    <mergeCell ref="E1526:E1532"/>
    <mergeCell ref="F1526:F1532"/>
    <mergeCell ref="G1526:G1532"/>
    <mergeCell ref="E1359:E1365"/>
    <mergeCell ref="F1359:F1365"/>
    <mergeCell ref="C1716:C1722"/>
    <mergeCell ref="D1716:D1722"/>
    <mergeCell ref="E1716:E1722"/>
    <mergeCell ref="F1716:F1722"/>
    <mergeCell ref="G1716:G1722"/>
    <mergeCell ref="C1652:C1658"/>
    <mergeCell ref="F1652:F1658"/>
    <mergeCell ref="G1652:G1658"/>
    <mergeCell ref="E1540:E1546"/>
    <mergeCell ref="F1540:F1546"/>
    <mergeCell ref="G1540:G1546"/>
    <mergeCell ref="C1540:C1546"/>
    <mergeCell ref="D1432:D1438"/>
    <mergeCell ref="E1432:E1438"/>
    <mergeCell ref="F1432:F1438"/>
    <mergeCell ref="G1432:G1438"/>
    <mergeCell ref="C1475:C1481"/>
    <mergeCell ref="D1475:D1482"/>
    <mergeCell ref="E1475:E1482"/>
    <mergeCell ref="F1475:F1481"/>
    <mergeCell ref="G1475:G1481"/>
    <mergeCell ref="C1483:C1489"/>
    <mergeCell ref="D1483:D1490"/>
    <mergeCell ref="E1483:E1490"/>
    <mergeCell ref="F1483:F1489"/>
    <mergeCell ref="G1483:G1489"/>
    <mergeCell ref="D1453:D1460"/>
    <mergeCell ref="E1453:E1460"/>
    <mergeCell ref="C1526:C1532"/>
    <mergeCell ref="D1526:D1532"/>
    <mergeCell ref="C1695:C1701"/>
    <mergeCell ref="D1695:D1701"/>
  </mergeCells>
  <pageMargins left="0.31496062992125984" right="0.31496062992125984" top="0.31496062992125984" bottom="0.23622047244094491"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9 мес..2019</vt:lpstr>
      <vt:lpstr>'9 мес..2019'!Область_печати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2017-04-20T11:00:07Z</cp:lastPrinted>
  <dcterms:created xsi:type="dcterms:W3CDTF">2006-09-28T05:33:49Z</dcterms:created>
  <dcterms:modified xsi:type="dcterms:W3CDTF">2019-10-24T12:18:22Z</dcterms:modified>
</cp:coreProperties>
</file>