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0" yWindow="0" windowWidth="15480" windowHeight="7755" tabRatio="598"/>
  </bookViews>
  <sheets>
    <sheet name="1 полуг. 20" sheetId="2" r:id="rId1"/>
  </sheets>
  <definedNames>
    <definedName name="_xlnm._FilterDatabase" localSheetId="0" hidden="1">'1 полуг. 20'!$A$55:$R$55</definedName>
    <definedName name="_xlnm.Print_Area" localSheetId="0">'1 полуг. 20'!$D$1:$P$2267</definedName>
  </definedNames>
  <calcPr calcId="125725"/>
</workbook>
</file>

<file path=xl/calcChain.xml><?xml version="1.0" encoding="utf-8"?>
<calcChain xmlns="http://schemas.openxmlformats.org/spreadsheetml/2006/main">
  <c r="P2265" i="2"/>
  <c r="O2265"/>
  <c r="N2265"/>
  <c r="P2264"/>
  <c r="O2264"/>
  <c r="N2264"/>
  <c r="P2263"/>
  <c r="O2263"/>
  <c r="N2263"/>
  <c r="P2262"/>
  <c r="O2262"/>
  <c r="N2262"/>
  <c r="M2261"/>
  <c r="N2261" s="1"/>
  <c r="L2261"/>
  <c r="O2261" s="1"/>
  <c r="K2261"/>
  <c r="J2261"/>
  <c r="I2261"/>
  <c r="P2258"/>
  <c r="O2258"/>
  <c r="N2258"/>
  <c r="P2257"/>
  <c r="O2257"/>
  <c r="N2257"/>
  <c r="P2256"/>
  <c r="O2256"/>
  <c r="N2256"/>
  <c r="P2255"/>
  <c r="O2255"/>
  <c r="N2255"/>
  <c r="M2254"/>
  <c r="N2254" s="1"/>
  <c r="L2254"/>
  <c r="O2254" s="1"/>
  <c r="K2254"/>
  <c r="J2254"/>
  <c r="I2254"/>
  <c r="M2253"/>
  <c r="I2253"/>
  <c r="M2252"/>
  <c r="I2252"/>
  <c r="M2251"/>
  <c r="O2251" s="1"/>
  <c r="L2251"/>
  <c r="K2251"/>
  <c r="J2251"/>
  <c r="I2251"/>
  <c r="M2250"/>
  <c r="O2250" s="1"/>
  <c r="L2250"/>
  <c r="K2250"/>
  <c r="J2250"/>
  <c r="I2250"/>
  <c r="M2249"/>
  <c r="P2249" s="1"/>
  <c r="L2249"/>
  <c r="O2249" s="1"/>
  <c r="K2249"/>
  <c r="J2249"/>
  <c r="I2249"/>
  <c r="M2248"/>
  <c r="P2248" s="1"/>
  <c r="L2248"/>
  <c r="O2248" s="1"/>
  <c r="K2248"/>
  <c r="J2248"/>
  <c r="I2248"/>
  <c r="O2247"/>
  <c r="M2247"/>
  <c r="P2247" s="1"/>
  <c r="L2247"/>
  <c r="N2247" s="1"/>
  <c r="K2247"/>
  <c r="J2247"/>
  <c r="I2247"/>
  <c r="P2244"/>
  <c r="O2244"/>
  <c r="N2244"/>
  <c r="P2243"/>
  <c r="O2243"/>
  <c r="N2243"/>
  <c r="P2242"/>
  <c r="O2242"/>
  <c r="N2242"/>
  <c r="P2241"/>
  <c r="O2241"/>
  <c r="N2241"/>
  <c r="M2240"/>
  <c r="N2240" s="1"/>
  <c r="L2240"/>
  <c r="O2240" s="1"/>
  <c r="K2240"/>
  <c r="J2240"/>
  <c r="I2240"/>
  <c r="P2237"/>
  <c r="O2237"/>
  <c r="N2237"/>
  <c r="P2236"/>
  <c r="O2236"/>
  <c r="N2236"/>
  <c r="P2235"/>
  <c r="O2235"/>
  <c r="N2235"/>
  <c r="P2234"/>
  <c r="O2234"/>
  <c r="N2234"/>
  <c r="M2233"/>
  <c r="N2233" s="1"/>
  <c r="L2233"/>
  <c r="O2233" s="1"/>
  <c r="K2233"/>
  <c r="J2233"/>
  <c r="I2233"/>
  <c r="M2232"/>
  <c r="M2231"/>
  <c r="I2231"/>
  <c r="P2230"/>
  <c r="O2230"/>
  <c r="N2230"/>
  <c r="P2229"/>
  <c r="O2229"/>
  <c r="N2229"/>
  <c r="P2228"/>
  <c r="O2228"/>
  <c r="N2228"/>
  <c r="P2227"/>
  <c r="O2227"/>
  <c r="N2227"/>
  <c r="M2226"/>
  <c r="N2226" s="1"/>
  <c r="L2226"/>
  <c r="P2226" s="1"/>
  <c r="K2226"/>
  <c r="J2226"/>
  <c r="I2226"/>
  <c r="P2223"/>
  <c r="O2223"/>
  <c r="N2223"/>
  <c r="P2222"/>
  <c r="O2222"/>
  <c r="N2222"/>
  <c r="P2221"/>
  <c r="O2221"/>
  <c r="N2221"/>
  <c r="P2220"/>
  <c r="O2220"/>
  <c r="N2220"/>
  <c r="M2219"/>
  <c r="N2219" s="1"/>
  <c r="L2219"/>
  <c r="P2219" s="1"/>
  <c r="K2219"/>
  <c r="J2219"/>
  <c r="I2219"/>
  <c r="P2216"/>
  <c r="O2216"/>
  <c r="N2216"/>
  <c r="P2215"/>
  <c r="O2215"/>
  <c r="N2215"/>
  <c r="P2214"/>
  <c r="O2214"/>
  <c r="N2214"/>
  <c r="P2213"/>
  <c r="O2213"/>
  <c r="N2213"/>
  <c r="M2212"/>
  <c r="N2212" s="1"/>
  <c r="L2212"/>
  <c r="P2212" s="1"/>
  <c r="K2212"/>
  <c r="J2212"/>
  <c r="I2212"/>
  <c r="P2209"/>
  <c r="O2209"/>
  <c r="N2209"/>
  <c r="P2208"/>
  <c r="O2208"/>
  <c r="N2208"/>
  <c r="P2207"/>
  <c r="O2207"/>
  <c r="N2207"/>
  <c r="P2206"/>
  <c r="O2206"/>
  <c r="N2206"/>
  <c r="M2205"/>
  <c r="N2205" s="1"/>
  <c r="L2205"/>
  <c r="P2205" s="1"/>
  <c r="K2205"/>
  <c r="J2205"/>
  <c r="I2205"/>
  <c r="P2202"/>
  <c r="O2202"/>
  <c r="N2202"/>
  <c r="P2201"/>
  <c r="O2201"/>
  <c r="N2201"/>
  <c r="P2200"/>
  <c r="O2200"/>
  <c r="N2200"/>
  <c r="P2199"/>
  <c r="O2199"/>
  <c r="N2199"/>
  <c r="M2198"/>
  <c r="N2198" s="1"/>
  <c r="L2198"/>
  <c r="P2198" s="1"/>
  <c r="K2198"/>
  <c r="J2198"/>
  <c r="I2198"/>
  <c r="K2191"/>
  <c r="J2191"/>
  <c r="I2191"/>
  <c r="M2190"/>
  <c r="M2189"/>
  <c r="M2188"/>
  <c r="O2188" s="1"/>
  <c r="L2188"/>
  <c r="P2188" s="1"/>
  <c r="K2188"/>
  <c r="J2188"/>
  <c r="I2188"/>
  <c r="M2187"/>
  <c r="O2187" s="1"/>
  <c r="L2187"/>
  <c r="P2187" s="1"/>
  <c r="K2187"/>
  <c r="J2187"/>
  <c r="I2187"/>
  <c r="M2186"/>
  <c r="P2186" s="1"/>
  <c r="L2186"/>
  <c r="N2186" s="1"/>
  <c r="K2186"/>
  <c r="J2186"/>
  <c r="O2186" s="1"/>
  <c r="I2186"/>
  <c r="M2185"/>
  <c r="P2185" s="1"/>
  <c r="L2185"/>
  <c r="N2185" s="1"/>
  <c r="K2185"/>
  <c r="J2185"/>
  <c r="O2185" s="1"/>
  <c r="I2185"/>
  <c r="O2184"/>
  <c r="M2184"/>
  <c r="P2184" s="1"/>
  <c r="L2184"/>
  <c r="N2184" s="1"/>
  <c r="K2184"/>
  <c r="J2184"/>
  <c r="I2184"/>
  <c r="I2177"/>
  <c r="M2176"/>
  <c r="L2176"/>
  <c r="I2176"/>
  <c r="M2175"/>
  <c r="L2175"/>
  <c r="I2175"/>
  <c r="M2163"/>
  <c r="L2163"/>
  <c r="I2163"/>
  <c r="M2156"/>
  <c r="L2156"/>
  <c r="I2156"/>
  <c r="M2155"/>
  <c r="L2155"/>
  <c r="M2154"/>
  <c r="L2154"/>
  <c r="I2154"/>
  <c r="M2153"/>
  <c r="L2153"/>
  <c r="K2153"/>
  <c r="J2153"/>
  <c r="I2153"/>
  <c r="M2151"/>
  <c r="L2151"/>
  <c r="K2151"/>
  <c r="J2151"/>
  <c r="I2151"/>
  <c r="M2149"/>
  <c r="L2149"/>
  <c r="I2149"/>
  <c r="N2148"/>
  <c r="P2145"/>
  <c r="O2145"/>
  <c r="N2145"/>
  <c r="P2143"/>
  <c r="O2143"/>
  <c r="N2143"/>
  <c r="M2142"/>
  <c r="L2142"/>
  <c r="N2142" s="1"/>
  <c r="I2142"/>
  <c r="P2139"/>
  <c r="O2139"/>
  <c r="N2139"/>
  <c r="P2138"/>
  <c r="O2138"/>
  <c r="N2138"/>
  <c r="P2137"/>
  <c r="O2137"/>
  <c r="N2137"/>
  <c r="P2136"/>
  <c r="O2136"/>
  <c r="N2136"/>
  <c r="M2135"/>
  <c r="N2135" s="1"/>
  <c r="L2135"/>
  <c r="O2135" s="1"/>
  <c r="K2135"/>
  <c r="J2135"/>
  <c r="I2135"/>
  <c r="I2133"/>
  <c r="M2132"/>
  <c r="L2132"/>
  <c r="P2132" s="1"/>
  <c r="K2132"/>
  <c r="J2132"/>
  <c r="I2132"/>
  <c r="M2131"/>
  <c r="L2131"/>
  <c r="P2131" s="1"/>
  <c r="K2131"/>
  <c r="J2131"/>
  <c r="I2131"/>
  <c r="M2130"/>
  <c r="L2130"/>
  <c r="P2130" s="1"/>
  <c r="K2130"/>
  <c r="J2130"/>
  <c r="I2130"/>
  <c r="M2129"/>
  <c r="L2129"/>
  <c r="P2129" s="1"/>
  <c r="K2129"/>
  <c r="J2129"/>
  <c r="I2129"/>
  <c r="M2128"/>
  <c r="L2128"/>
  <c r="N2128" s="1"/>
  <c r="I2128"/>
  <c r="M2127"/>
  <c r="I2127"/>
  <c r="M2126"/>
  <c r="I2126"/>
  <c r="M2125"/>
  <c r="P2125" s="1"/>
  <c r="L2125"/>
  <c r="K2125"/>
  <c r="J2125"/>
  <c r="I2125"/>
  <c r="M2124"/>
  <c r="P2124" s="1"/>
  <c r="L2124"/>
  <c r="K2124"/>
  <c r="J2124"/>
  <c r="I2124"/>
  <c r="M2123"/>
  <c r="N2123" s="1"/>
  <c r="L2123"/>
  <c r="P2123" s="1"/>
  <c r="K2123"/>
  <c r="J2123"/>
  <c r="I2123"/>
  <c r="M2122"/>
  <c r="N2122" s="1"/>
  <c r="L2122"/>
  <c r="P2122" s="1"/>
  <c r="K2122"/>
  <c r="J2122"/>
  <c r="I2122"/>
  <c r="M2121"/>
  <c r="N2121" s="1"/>
  <c r="L2121"/>
  <c r="P2121" s="1"/>
  <c r="K2121"/>
  <c r="J2121"/>
  <c r="I2121"/>
  <c r="M61"/>
  <c r="O2121" l="1"/>
  <c r="O2122"/>
  <c r="O2123"/>
  <c r="O2124"/>
  <c r="O2125"/>
  <c r="O2129"/>
  <c r="O2130"/>
  <c r="O2131"/>
  <c r="O2132"/>
  <c r="P2135"/>
  <c r="N2187"/>
  <c r="N2188"/>
  <c r="O2198"/>
  <c r="O2205"/>
  <c r="O2212"/>
  <c r="O2219"/>
  <c r="O2226"/>
  <c r="P2233"/>
  <c r="P2240"/>
  <c r="N2248"/>
  <c r="N2249"/>
  <c r="N2250"/>
  <c r="P2250"/>
  <c r="N2251"/>
  <c r="P2251"/>
  <c r="P2254"/>
  <c r="P2261"/>
  <c r="N2124"/>
  <c r="N2125"/>
  <c r="N2129"/>
  <c r="N2130"/>
  <c r="N2131"/>
  <c r="N2132"/>
  <c r="N980"/>
  <c r="N931"/>
  <c r="J1492"/>
  <c r="K1492"/>
  <c r="L1492"/>
  <c r="M1492"/>
  <c r="N1553"/>
  <c r="N1552" s="1"/>
  <c r="N1551" s="1"/>
  <c r="N1550" s="1"/>
  <c r="N1549" s="1"/>
  <c r="M1463"/>
  <c r="O1968"/>
  <c r="N616"/>
  <c r="N567"/>
  <c r="K202"/>
  <c r="L202"/>
  <c r="M202"/>
  <c r="N203"/>
  <c r="N84"/>
  <c r="M641"/>
  <c r="M60"/>
  <c r="J1961"/>
  <c r="K1961"/>
  <c r="L1961"/>
  <c r="M1961"/>
  <c r="I1961"/>
  <c r="M1974"/>
  <c r="L1974"/>
  <c r="K1974"/>
  <c r="J1974"/>
  <c r="I1974"/>
  <c r="M1967"/>
  <c r="L1967"/>
  <c r="K1967"/>
  <c r="J1967"/>
  <c r="I1967"/>
  <c r="M1964"/>
  <c r="L1964"/>
  <c r="K1964"/>
  <c r="J1964"/>
  <c r="I1964"/>
  <c r="M1963"/>
  <c r="L1963"/>
  <c r="K1963"/>
  <c r="J1963"/>
  <c r="I1963"/>
  <c r="M1962"/>
  <c r="L1962"/>
  <c r="K1962"/>
  <c r="J1962"/>
  <c r="I1962"/>
  <c r="M1960"/>
  <c r="L1960"/>
  <c r="K1960"/>
  <c r="J1960"/>
  <c r="I1960"/>
  <c r="L1925"/>
  <c r="J1611"/>
  <c r="M1596"/>
  <c r="J1449"/>
  <c r="K1449"/>
  <c r="L1449"/>
  <c r="M1449"/>
  <c r="I1449"/>
  <c r="P1485"/>
  <c r="O1485"/>
  <c r="M1484"/>
  <c r="L1484"/>
  <c r="K1484"/>
  <c r="J1484"/>
  <c r="I1484"/>
  <c r="J1386"/>
  <c r="K1386"/>
  <c r="L1386"/>
  <c r="M1386"/>
  <c r="I1386"/>
  <c r="I1420"/>
  <c r="I1413"/>
  <c r="K1420"/>
  <c r="K1413"/>
  <c r="M1420"/>
  <c r="L1420"/>
  <c r="J1420"/>
  <c r="M1427"/>
  <c r="L1427"/>
  <c r="K1427"/>
  <c r="J1427"/>
  <c r="I1427"/>
  <c r="L1343"/>
  <c r="K468"/>
  <c r="L468"/>
  <c r="M468"/>
  <c r="K314"/>
  <c r="L314"/>
  <c r="M314"/>
  <c r="K307"/>
  <c r="L307"/>
  <c r="M307"/>
  <c r="P1541"/>
  <c r="O1541"/>
  <c r="M1540"/>
  <c r="L1540"/>
  <c r="K1540"/>
  <c r="J1540"/>
  <c r="I1540"/>
  <c r="P1534"/>
  <c r="O1534"/>
  <c r="M1533"/>
  <c r="L1533"/>
  <c r="K1533"/>
  <c r="J1533"/>
  <c r="I1533"/>
  <c r="P1527"/>
  <c r="O1527"/>
  <c r="M1526"/>
  <c r="L1526"/>
  <c r="K1526"/>
  <c r="J1526"/>
  <c r="I1526"/>
  <c r="J1877"/>
  <c r="J651"/>
  <c r="J83"/>
  <c r="P1464"/>
  <c r="O1464"/>
  <c r="K1706"/>
  <c r="L1706"/>
  <c r="M1706"/>
  <c r="I1706"/>
  <c r="J1706"/>
  <c r="L1611"/>
  <c r="L1547" l="1"/>
  <c r="J1547"/>
  <c r="M1547"/>
  <c r="K1547"/>
  <c r="P1974"/>
  <c r="P1967"/>
  <c r="O1960"/>
  <c r="O1974"/>
  <c r="P1960"/>
  <c r="O1967"/>
  <c r="O1484"/>
  <c r="P1484"/>
  <c r="O1540"/>
  <c r="O1533"/>
  <c r="P1526"/>
  <c r="O1526"/>
  <c r="P1540"/>
  <c r="P1533"/>
  <c r="M1714"/>
  <c r="L1714"/>
  <c r="K1714"/>
  <c r="J1714"/>
  <c r="I1714"/>
  <c r="P1713"/>
  <c r="O1713"/>
  <c r="P1712"/>
  <c r="O1712"/>
  <c r="K1705"/>
  <c r="M1705"/>
  <c r="L1705"/>
  <c r="J1705"/>
  <c r="I1705"/>
  <c r="M1722"/>
  <c r="M1723"/>
  <c r="N1856"/>
  <c r="N1849"/>
  <c r="N1600"/>
  <c r="N1597"/>
  <c r="N1598"/>
  <c r="N1599"/>
  <c r="N1750"/>
  <c r="N1751"/>
  <c r="N1752"/>
  <c r="N1753"/>
  <c r="K1343"/>
  <c r="M1343"/>
  <c r="J1343"/>
  <c r="P1365"/>
  <c r="O1365"/>
  <c r="M1364"/>
  <c r="L1364"/>
  <c r="K1364"/>
  <c r="J1364"/>
  <c r="I1364"/>
  <c r="P1358"/>
  <c r="O1358"/>
  <c r="M1357"/>
  <c r="L1357"/>
  <c r="P1357" s="1"/>
  <c r="K1357"/>
  <c r="J1357"/>
  <c r="I1357"/>
  <c r="M1219"/>
  <c r="M545"/>
  <c r="M544"/>
  <c r="O1714" l="1"/>
  <c r="O1705"/>
  <c r="P1364"/>
  <c r="O1364"/>
  <c r="O1357"/>
  <c r="P329"/>
  <c r="O329"/>
  <c r="N329"/>
  <c r="J484" l="1"/>
  <c r="K484"/>
  <c r="L484"/>
  <c r="M484"/>
  <c r="J485"/>
  <c r="K485"/>
  <c r="L485"/>
  <c r="M485"/>
  <c r="J486"/>
  <c r="K486"/>
  <c r="L486"/>
  <c r="M486"/>
  <c r="K483"/>
  <c r="L483"/>
  <c r="M483"/>
  <c r="M1993"/>
  <c r="M1994"/>
  <c r="I1993"/>
  <c r="I1994"/>
  <c r="I1990"/>
  <c r="J1990"/>
  <c r="K1990"/>
  <c r="L1990"/>
  <c r="M1990"/>
  <c r="I1991"/>
  <c r="J1991"/>
  <c r="K1991"/>
  <c r="L1991"/>
  <c r="M1991"/>
  <c r="I1992"/>
  <c r="J1992"/>
  <c r="K1992"/>
  <c r="L1992"/>
  <c r="M1992"/>
  <c r="J1989"/>
  <c r="K1989"/>
  <c r="L1989"/>
  <c r="M1989"/>
  <c r="K2058"/>
  <c r="L2058"/>
  <c r="M2058"/>
  <c r="K1918"/>
  <c r="L1918"/>
  <c r="M1918"/>
  <c r="I1891"/>
  <c r="J1891"/>
  <c r="L1891"/>
  <c r="M1891"/>
  <c r="K1891"/>
  <c r="L1953"/>
  <c r="M1953"/>
  <c r="K1939"/>
  <c r="L1939"/>
  <c r="M1939"/>
  <c r="P1940"/>
  <c r="O1940"/>
  <c r="N1940"/>
  <c r="K1877"/>
  <c r="L1877"/>
  <c r="M1877"/>
  <c r="I1877"/>
  <c r="K1814"/>
  <c r="K1807" s="1"/>
  <c r="L1814"/>
  <c r="L1807" s="1"/>
  <c r="M1814"/>
  <c r="M1807" s="1"/>
  <c r="P1835"/>
  <c r="O1835"/>
  <c r="N1835"/>
  <c r="K1834"/>
  <c r="L1834"/>
  <c r="M1834"/>
  <c r="J1722"/>
  <c r="K1722"/>
  <c r="L1722"/>
  <c r="J1723"/>
  <c r="K1723"/>
  <c r="L1723"/>
  <c r="J1724"/>
  <c r="K1724"/>
  <c r="L1724"/>
  <c r="M1724"/>
  <c r="J1725"/>
  <c r="K1725"/>
  <c r="L1725"/>
  <c r="M1725"/>
  <c r="I1723"/>
  <c r="I1724"/>
  <c r="I1725"/>
  <c r="I1722"/>
  <c r="J1793"/>
  <c r="K1793"/>
  <c r="L1793"/>
  <c r="M1793"/>
  <c r="I1793"/>
  <c r="K1799"/>
  <c r="L1799"/>
  <c r="M1799"/>
  <c r="K1795"/>
  <c r="L1795"/>
  <c r="M1795"/>
  <c r="O1750"/>
  <c r="P1750"/>
  <c r="O1751"/>
  <c r="P1751"/>
  <c r="O1752"/>
  <c r="P1752"/>
  <c r="O1753"/>
  <c r="P1753"/>
  <c r="P1786"/>
  <c r="O1786"/>
  <c r="M1785"/>
  <c r="L1785"/>
  <c r="K1785"/>
  <c r="J1785"/>
  <c r="O1785" s="1"/>
  <c r="I1785"/>
  <c r="I1450"/>
  <c r="J1450"/>
  <c r="K1450"/>
  <c r="L1450"/>
  <c r="M1450"/>
  <c r="I1451"/>
  <c r="J1451"/>
  <c r="K1451"/>
  <c r="L1451"/>
  <c r="M1451"/>
  <c r="I1452"/>
  <c r="J1452"/>
  <c r="K1452"/>
  <c r="L1452"/>
  <c r="M1452"/>
  <c r="J1690"/>
  <c r="K1690"/>
  <c r="L1690"/>
  <c r="M1690"/>
  <c r="I1690"/>
  <c r="J1674"/>
  <c r="K1674"/>
  <c r="L1674"/>
  <c r="M1674"/>
  <c r="I1674"/>
  <c r="K1681"/>
  <c r="L1681"/>
  <c r="M1681"/>
  <c r="K1696"/>
  <c r="L1696"/>
  <c r="M1696"/>
  <c r="K1611"/>
  <c r="M1611"/>
  <c r="I1661"/>
  <c r="I1329" s="1"/>
  <c r="I48" s="1"/>
  <c r="J1661"/>
  <c r="J1329" s="1"/>
  <c r="J48" s="1"/>
  <c r="K1661"/>
  <c r="K1329" s="1"/>
  <c r="K48" s="1"/>
  <c r="L1661"/>
  <c r="L1329" s="1"/>
  <c r="L48" s="1"/>
  <c r="M1661"/>
  <c r="M1329" s="1"/>
  <c r="M48" s="1"/>
  <c r="I1662"/>
  <c r="I1330" s="1"/>
  <c r="I49" s="1"/>
  <c r="J1662"/>
  <c r="J1330" s="1"/>
  <c r="J49" s="1"/>
  <c r="K1662"/>
  <c r="K1330" s="1"/>
  <c r="K49" s="1"/>
  <c r="L1662"/>
  <c r="L1330" s="1"/>
  <c r="L49" s="1"/>
  <c r="M1662"/>
  <c r="M1330" s="1"/>
  <c r="M49" s="1"/>
  <c r="I1663"/>
  <c r="I1331" s="1"/>
  <c r="I50" s="1"/>
  <c r="J1663"/>
  <c r="J1331" s="1"/>
  <c r="J50" s="1"/>
  <c r="K1663"/>
  <c r="K1331" s="1"/>
  <c r="K50" s="1"/>
  <c r="L1663"/>
  <c r="L1331" s="1"/>
  <c r="L50" s="1"/>
  <c r="M1663"/>
  <c r="M1331" s="1"/>
  <c r="M50" s="1"/>
  <c r="J1660"/>
  <c r="J1328" s="1"/>
  <c r="J47" s="1"/>
  <c r="K1660"/>
  <c r="K1328" s="1"/>
  <c r="K47" s="1"/>
  <c r="L1660"/>
  <c r="L1328" s="1"/>
  <c r="L47" s="1"/>
  <c r="M1660"/>
  <c r="M1328" s="1"/>
  <c r="M47" s="1"/>
  <c r="I1556"/>
  <c r="J1556"/>
  <c r="K1556"/>
  <c r="L1556"/>
  <c r="M1556"/>
  <c r="I1557"/>
  <c r="J1557"/>
  <c r="K1557"/>
  <c r="L1557"/>
  <c r="M1557"/>
  <c r="I1558"/>
  <c r="J1558"/>
  <c r="K1558"/>
  <c r="L1558"/>
  <c r="M1558"/>
  <c r="J1555"/>
  <c r="K1555"/>
  <c r="L1562"/>
  <c r="L1555" s="1"/>
  <c r="K1519"/>
  <c r="L1519"/>
  <c r="M1519"/>
  <c r="K1505"/>
  <c r="L1505"/>
  <c r="M1505"/>
  <c r="K1493"/>
  <c r="L1493"/>
  <c r="M1493"/>
  <c r="K1494"/>
  <c r="L1494"/>
  <c r="M1494"/>
  <c r="K1495"/>
  <c r="L1495"/>
  <c r="M1495"/>
  <c r="J1493"/>
  <c r="J1494"/>
  <c r="J1495"/>
  <c r="I1493"/>
  <c r="I1494"/>
  <c r="I1495"/>
  <c r="I1470"/>
  <c r="J1470"/>
  <c r="K1470"/>
  <c r="L1470"/>
  <c r="O1470" s="1"/>
  <c r="M1470"/>
  <c r="O1471"/>
  <c r="P1471"/>
  <c r="I1477"/>
  <c r="J1477"/>
  <c r="K1477"/>
  <c r="L1477"/>
  <c r="M1477"/>
  <c r="O1477"/>
  <c r="O1478"/>
  <c r="K1435"/>
  <c r="L1435"/>
  <c r="M1435"/>
  <c r="I1435"/>
  <c r="J1435"/>
  <c r="K1387"/>
  <c r="L1387"/>
  <c r="M1387"/>
  <c r="K1388"/>
  <c r="L1388"/>
  <c r="M1388"/>
  <c r="K1389"/>
  <c r="L1389"/>
  <c r="M1389"/>
  <c r="J1387"/>
  <c r="J1388"/>
  <c r="J1389"/>
  <c r="I1387"/>
  <c r="I1388"/>
  <c r="I1389"/>
  <c r="L1413"/>
  <c r="M1413"/>
  <c r="P1407"/>
  <c r="O1407"/>
  <c r="N1407"/>
  <c r="K1406"/>
  <c r="L1406"/>
  <c r="M1406"/>
  <c r="P1400"/>
  <c r="O1400"/>
  <c r="N1400"/>
  <c r="P1393"/>
  <c r="O1393"/>
  <c r="N1393"/>
  <c r="K1399"/>
  <c r="L1399"/>
  <c r="M1399"/>
  <c r="K1392"/>
  <c r="L1392"/>
  <c r="M1392"/>
  <c r="J1342"/>
  <c r="K1342"/>
  <c r="L1342"/>
  <c r="M1342"/>
  <c r="I1344"/>
  <c r="I1345"/>
  <c r="I1346"/>
  <c r="I1347"/>
  <c r="I1348"/>
  <c r="I1343"/>
  <c r="K1255"/>
  <c r="L1255"/>
  <c r="M1255"/>
  <c r="K1275"/>
  <c r="L1275"/>
  <c r="M1275"/>
  <c r="M1233"/>
  <c r="K1146"/>
  <c r="L1146"/>
  <c r="M1146"/>
  <c r="K1008"/>
  <c r="L1008"/>
  <c r="M1008"/>
  <c r="I1008"/>
  <c r="J1008"/>
  <c r="P1064"/>
  <c r="O1064"/>
  <c r="M1063"/>
  <c r="L1063"/>
  <c r="K1063"/>
  <c r="J1063"/>
  <c r="I1063"/>
  <c r="P1939" l="1"/>
  <c r="L1792"/>
  <c r="M1792"/>
  <c r="K1792"/>
  <c r="P1834"/>
  <c r="P1785"/>
  <c r="P1392"/>
  <c r="P1399"/>
  <c r="P1470"/>
  <c r="P1406"/>
  <c r="O1063"/>
  <c r="P1063"/>
  <c r="N994"/>
  <c r="K868"/>
  <c r="L868"/>
  <c r="M868"/>
  <c r="P910"/>
  <c r="O910"/>
  <c r="K909"/>
  <c r="L909"/>
  <c r="M909"/>
  <c r="K874"/>
  <c r="L874"/>
  <c r="M874"/>
  <c r="K804"/>
  <c r="L804"/>
  <c r="M804"/>
  <c r="K679"/>
  <c r="L679"/>
  <c r="M679"/>
  <c r="K748"/>
  <c r="L748"/>
  <c r="M748"/>
  <c r="K755"/>
  <c r="L755"/>
  <c r="M755"/>
  <c r="K692"/>
  <c r="L692"/>
  <c r="M692"/>
  <c r="K651"/>
  <c r="L651"/>
  <c r="M651"/>
  <c r="K652"/>
  <c r="L652"/>
  <c r="L638" s="1"/>
  <c r="M652"/>
  <c r="M638" s="1"/>
  <c r="K653"/>
  <c r="K639" s="1"/>
  <c r="L653"/>
  <c r="L639" s="1"/>
  <c r="M653"/>
  <c r="M639" s="1"/>
  <c r="K654"/>
  <c r="K640" s="1"/>
  <c r="L654"/>
  <c r="L640" s="1"/>
  <c r="M654"/>
  <c r="M640" s="1"/>
  <c r="K609"/>
  <c r="L609"/>
  <c r="M609"/>
  <c r="I609"/>
  <c r="J609"/>
  <c r="O630"/>
  <c r="M629"/>
  <c r="L629"/>
  <c r="K629"/>
  <c r="J629"/>
  <c r="I629"/>
  <c r="K434"/>
  <c r="L434"/>
  <c r="M434"/>
  <c r="K426"/>
  <c r="L426"/>
  <c r="M426"/>
  <c r="K419"/>
  <c r="L419"/>
  <c r="M419"/>
  <c r="K412"/>
  <c r="L412"/>
  <c r="M412"/>
  <c r="K364"/>
  <c r="L364"/>
  <c r="M364"/>
  <c r="I364"/>
  <c r="J364"/>
  <c r="J426"/>
  <c r="I426"/>
  <c r="J419"/>
  <c r="I419"/>
  <c r="K322"/>
  <c r="L322"/>
  <c r="M322"/>
  <c r="I322"/>
  <c r="J322"/>
  <c r="P357"/>
  <c r="O357"/>
  <c r="M356"/>
  <c r="L356"/>
  <c r="K356"/>
  <c r="J356"/>
  <c r="I356"/>
  <c r="N609" l="1"/>
  <c r="P909"/>
  <c r="O629"/>
  <c r="P356"/>
  <c r="O356"/>
  <c r="J324" l="1"/>
  <c r="K324"/>
  <c r="L324"/>
  <c r="M324"/>
  <c r="J325"/>
  <c r="K325"/>
  <c r="L325"/>
  <c r="M325"/>
  <c r="K323"/>
  <c r="L323"/>
  <c r="M323"/>
  <c r="K280"/>
  <c r="L280"/>
  <c r="M280"/>
  <c r="J210"/>
  <c r="K210"/>
  <c r="L210"/>
  <c r="M210"/>
  <c r="I210"/>
  <c r="K223"/>
  <c r="L223"/>
  <c r="M223"/>
  <c r="L126"/>
  <c r="M126"/>
  <c r="K126"/>
  <c r="P140"/>
  <c r="O140"/>
  <c r="N140"/>
  <c r="N68"/>
  <c r="N67"/>
  <c r="K70"/>
  <c r="L70"/>
  <c r="M70"/>
  <c r="K1561"/>
  <c r="L1561"/>
  <c r="I1989" l="1"/>
  <c r="J2058"/>
  <c r="I2058"/>
  <c r="J2009"/>
  <c r="I2009"/>
  <c r="J1893"/>
  <c r="J1809" s="1"/>
  <c r="I1893"/>
  <c r="I1809" s="1"/>
  <c r="J1939"/>
  <c r="O1939" s="1"/>
  <c r="I1939"/>
  <c r="N1939" s="1"/>
  <c r="J1918"/>
  <c r="I1918"/>
  <c r="J1814"/>
  <c r="J1807" s="1"/>
  <c r="I1814"/>
  <c r="I1807" s="1"/>
  <c r="J1834"/>
  <c r="O1834" s="1"/>
  <c r="I1834"/>
  <c r="N1834" s="1"/>
  <c r="N1814" l="1"/>
  <c r="I1756"/>
  <c r="I1660"/>
  <c r="I1328" s="1"/>
  <c r="I1632"/>
  <c r="J1632"/>
  <c r="J1659" l="1"/>
  <c r="I1659"/>
  <c r="J1505"/>
  <c r="I1505"/>
  <c r="J1413"/>
  <c r="J1406"/>
  <c r="O1406" s="1"/>
  <c r="I1406"/>
  <c r="N1406" s="1"/>
  <c r="J1399"/>
  <c r="O1399" s="1"/>
  <c r="I1399"/>
  <c r="N1399" s="1"/>
  <c r="J1392"/>
  <c r="O1392" s="1"/>
  <c r="I1392"/>
  <c r="N1392" s="1"/>
  <c r="J1255"/>
  <c r="I1255"/>
  <c r="J1275"/>
  <c r="I1275"/>
  <c r="I1206"/>
  <c r="I1132" l="1"/>
  <c r="L1132"/>
  <c r="M1132"/>
  <c r="I1110"/>
  <c r="J1110"/>
  <c r="K1110"/>
  <c r="L1110"/>
  <c r="M1110"/>
  <c r="N1111"/>
  <c r="O1111"/>
  <c r="P1111"/>
  <c r="I945"/>
  <c r="I973"/>
  <c r="J868"/>
  <c r="I868"/>
  <c r="J909"/>
  <c r="O909" s="1"/>
  <c r="I909"/>
  <c r="J874"/>
  <c r="I874"/>
  <c r="J679"/>
  <c r="I679"/>
  <c r="J755"/>
  <c r="I755"/>
  <c r="J748"/>
  <c r="I748"/>
  <c r="J692"/>
  <c r="I692"/>
  <c r="J652"/>
  <c r="J638" s="1"/>
  <c r="J653"/>
  <c r="J654"/>
  <c r="J643"/>
  <c r="I652"/>
  <c r="I653"/>
  <c r="I654"/>
  <c r="I655"/>
  <c r="I656"/>
  <c r="I651"/>
  <c r="N1110" l="1"/>
  <c r="O1110"/>
  <c r="P1110"/>
  <c r="J650"/>
  <c r="I650"/>
  <c r="I553" l="1"/>
  <c r="I552" s="1"/>
  <c r="J434"/>
  <c r="I434"/>
  <c r="J468"/>
  <c r="I468"/>
  <c r="J454"/>
  <c r="I454"/>
  <c r="J412"/>
  <c r="I412"/>
  <c r="J323"/>
  <c r="I324"/>
  <c r="I325"/>
  <c r="I326"/>
  <c r="I327"/>
  <c r="I323"/>
  <c r="J280"/>
  <c r="I280"/>
  <c r="J314"/>
  <c r="I314"/>
  <c r="J307"/>
  <c r="I307"/>
  <c r="J272"/>
  <c r="J223"/>
  <c r="I223"/>
  <c r="J126"/>
  <c r="J125" s="1"/>
  <c r="I126"/>
  <c r="I125" s="1"/>
  <c r="J202"/>
  <c r="I202"/>
  <c r="N202" s="1"/>
  <c r="J195"/>
  <c r="I195"/>
  <c r="I174"/>
  <c r="J174"/>
  <c r="K174"/>
  <c r="L174"/>
  <c r="M174"/>
  <c r="J167"/>
  <c r="I167"/>
  <c r="I62"/>
  <c r="J62"/>
  <c r="P63"/>
  <c r="M62"/>
  <c r="I321" l="1"/>
  <c r="N174"/>
  <c r="O174"/>
  <c r="P174"/>
  <c r="J1696" l="1"/>
  <c r="I1696"/>
  <c r="L1995" l="1"/>
  <c r="M1995"/>
  <c r="P1569" l="1"/>
  <c r="P1379"/>
  <c r="P1372"/>
  <c r="P1351"/>
  <c r="P1241"/>
  <c r="P1227"/>
  <c r="P245"/>
  <c r="K945"/>
  <c r="L1697"/>
  <c r="M1697"/>
  <c r="I40"/>
  <c r="I41"/>
  <c r="I42"/>
  <c r="I43"/>
  <c r="J1892" l="1"/>
  <c r="J1808" s="1"/>
  <c r="K1892"/>
  <c r="K1808" s="1"/>
  <c r="L1892"/>
  <c r="L1808" s="1"/>
  <c r="M1892"/>
  <c r="M1808" s="1"/>
  <c r="K1893"/>
  <c r="K1809" s="1"/>
  <c r="L1893"/>
  <c r="L1809" s="1"/>
  <c r="M1893"/>
  <c r="M1809" s="1"/>
  <c r="J1894"/>
  <c r="J1810" s="1"/>
  <c r="K1894"/>
  <c r="K1810" s="1"/>
  <c r="L1894"/>
  <c r="L1810" s="1"/>
  <c r="M1894"/>
  <c r="M1810" s="1"/>
  <c r="I1892"/>
  <c r="I1808" s="1"/>
  <c r="I1894"/>
  <c r="I1810" s="1"/>
  <c r="P1884"/>
  <c r="P2115" l="1"/>
  <c r="O2115"/>
  <c r="N2115"/>
  <c r="M2114"/>
  <c r="L2114"/>
  <c r="K2114"/>
  <c r="J2114"/>
  <c r="I2114"/>
  <c r="P2108"/>
  <c r="O2108"/>
  <c r="N2108"/>
  <c r="M2107"/>
  <c r="L2107"/>
  <c r="K2107"/>
  <c r="J2107"/>
  <c r="I2107"/>
  <c r="O2101"/>
  <c r="N2101"/>
  <c r="M2100"/>
  <c r="L2100"/>
  <c r="K2100"/>
  <c r="J2100"/>
  <c r="I2100"/>
  <c r="P2094"/>
  <c r="O2094"/>
  <c r="N2094"/>
  <c r="M2093"/>
  <c r="L2093"/>
  <c r="K2093"/>
  <c r="J2093"/>
  <c r="I2093"/>
  <c r="O2087"/>
  <c r="N2087"/>
  <c r="M2086"/>
  <c r="L2086"/>
  <c r="K2086"/>
  <c r="J2086"/>
  <c r="I2086"/>
  <c r="M2079"/>
  <c r="L2079"/>
  <c r="K2079"/>
  <c r="J2079"/>
  <c r="I2079"/>
  <c r="P2073"/>
  <c r="O2073"/>
  <c r="N2073"/>
  <c r="M2072"/>
  <c r="L2072"/>
  <c r="K2072"/>
  <c r="J2072"/>
  <c r="I2072"/>
  <c r="P2066"/>
  <c r="O2066"/>
  <c r="N2066"/>
  <c r="M2065"/>
  <c r="L2065"/>
  <c r="K2065"/>
  <c r="J2065"/>
  <c r="I2065"/>
  <c r="P2052"/>
  <c r="O2052"/>
  <c r="N2052"/>
  <c r="M2051"/>
  <c r="L2051"/>
  <c r="K2051"/>
  <c r="J2051"/>
  <c r="I2051"/>
  <c r="P2045"/>
  <c r="O2045"/>
  <c r="N2045"/>
  <c r="N2044" s="1"/>
  <c r="M2044"/>
  <c r="L2044"/>
  <c r="I2044"/>
  <c r="M2037"/>
  <c r="L2037"/>
  <c r="K2037"/>
  <c r="J2037"/>
  <c r="I2037"/>
  <c r="P2031"/>
  <c r="O2031"/>
  <c r="N2031"/>
  <c r="M2030"/>
  <c r="L2030"/>
  <c r="K2030"/>
  <c r="J2030"/>
  <c r="I2030"/>
  <c r="P2024"/>
  <c r="O2024"/>
  <c r="N2024"/>
  <c r="M2023"/>
  <c r="L2023"/>
  <c r="K2023"/>
  <c r="J2023"/>
  <c r="I2023"/>
  <c r="P2017"/>
  <c r="O2017"/>
  <c r="N2017"/>
  <c r="M2016"/>
  <c r="L2016"/>
  <c r="K2016"/>
  <c r="J2016"/>
  <c r="I2016"/>
  <c r="P2003"/>
  <c r="O2003"/>
  <c r="N2003"/>
  <c r="M2002"/>
  <c r="L2002"/>
  <c r="K2002"/>
  <c r="J2002"/>
  <c r="I2002"/>
  <c r="P1996"/>
  <c r="O1996"/>
  <c r="N1996"/>
  <c r="K1995"/>
  <c r="J1995"/>
  <c r="I1995"/>
  <c r="I1987"/>
  <c r="I1986"/>
  <c r="L1985"/>
  <c r="J1985"/>
  <c r="M1984"/>
  <c r="K1984"/>
  <c r="I1984"/>
  <c r="L1983"/>
  <c r="J1983"/>
  <c r="M1988"/>
  <c r="L1988"/>
  <c r="K1988"/>
  <c r="J1982"/>
  <c r="M1985"/>
  <c r="K1985"/>
  <c r="I1985"/>
  <c r="L1984"/>
  <c r="J1984"/>
  <c r="M1983"/>
  <c r="K1983"/>
  <c r="I1983"/>
  <c r="P1957"/>
  <c r="O1957"/>
  <c r="N1957"/>
  <c r="P1956"/>
  <c r="O1956"/>
  <c r="N1956"/>
  <c r="K1953"/>
  <c r="J1953"/>
  <c r="I1953"/>
  <c r="P1950"/>
  <c r="O1950"/>
  <c r="N1950"/>
  <c r="P1949"/>
  <c r="O1949"/>
  <c r="N1949"/>
  <c r="M1946"/>
  <c r="L1946"/>
  <c r="K1946"/>
  <c r="J1946"/>
  <c r="I1946"/>
  <c r="P1933"/>
  <c r="O1933"/>
  <c r="N1933"/>
  <c r="M1932"/>
  <c r="L1932"/>
  <c r="K1932"/>
  <c r="J1932"/>
  <c r="I1932"/>
  <c r="P1926"/>
  <c r="O1926"/>
  <c r="N1926"/>
  <c r="M1925"/>
  <c r="K1925"/>
  <c r="J1925"/>
  <c r="I1925"/>
  <c r="P1912"/>
  <c r="O1912"/>
  <c r="N1912"/>
  <c r="M1911"/>
  <c r="L1911"/>
  <c r="K1911"/>
  <c r="J1911"/>
  <c r="I1911"/>
  <c r="P1905"/>
  <c r="O1905"/>
  <c r="N1905"/>
  <c r="M1904"/>
  <c r="L1904"/>
  <c r="K1904"/>
  <c r="J1904"/>
  <c r="I1904"/>
  <c r="P1898"/>
  <c r="O1898"/>
  <c r="N1898"/>
  <c r="M1897"/>
  <c r="L1897"/>
  <c r="K1897"/>
  <c r="J1897"/>
  <c r="I1897"/>
  <c r="O1894"/>
  <c r="O1893"/>
  <c r="P1891"/>
  <c r="J1890"/>
  <c r="L1890"/>
  <c r="O1884"/>
  <c r="N1884"/>
  <c r="M1883"/>
  <c r="L1883"/>
  <c r="K1883"/>
  <c r="J1883"/>
  <c r="I1883"/>
  <c r="K1876"/>
  <c r="M1876"/>
  <c r="I1876"/>
  <c r="M1869"/>
  <c r="L1869"/>
  <c r="K1869"/>
  <c r="J1869"/>
  <c r="I1869"/>
  <c r="P1863"/>
  <c r="O1863"/>
  <c r="N1863"/>
  <c r="M1862"/>
  <c r="L1862"/>
  <c r="K1862"/>
  <c r="J1862"/>
  <c r="I1862"/>
  <c r="P1856"/>
  <c r="O1856"/>
  <c r="M1855"/>
  <c r="L1855"/>
  <c r="K1855"/>
  <c r="J1855"/>
  <c r="I1855"/>
  <c r="P1849"/>
  <c r="O1849"/>
  <c r="M1848"/>
  <c r="L1848"/>
  <c r="K1848"/>
  <c r="J1848"/>
  <c r="I1848"/>
  <c r="P1842"/>
  <c r="O1842"/>
  <c r="N1842"/>
  <c r="M1841"/>
  <c r="L1841"/>
  <c r="K1841"/>
  <c r="J1841"/>
  <c r="I1841"/>
  <c r="P1828"/>
  <c r="O1828"/>
  <c r="N1828"/>
  <c r="M1827"/>
  <c r="L1827"/>
  <c r="K1827"/>
  <c r="J1827"/>
  <c r="I1827"/>
  <c r="N1827" s="1"/>
  <c r="P1821"/>
  <c r="O1821"/>
  <c r="N1821"/>
  <c r="M1820"/>
  <c r="L1820"/>
  <c r="K1820"/>
  <c r="J1820"/>
  <c r="I1820"/>
  <c r="P1814"/>
  <c r="O1814"/>
  <c r="M1813"/>
  <c r="K1813"/>
  <c r="J1813"/>
  <c r="I1813"/>
  <c r="M1812"/>
  <c r="I1812"/>
  <c r="M1811"/>
  <c r="I1811"/>
  <c r="P1808"/>
  <c r="O1808"/>
  <c r="N1808"/>
  <c r="P1802"/>
  <c r="O1802"/>
  <c r="N1802"/>
  <c r="J1799"/>
  <c r="I1799"/>
  <c r="M1796"/>
  <c r="L1796"/>
  <c r="K1796"/>
  <c r="J1796"/>
  <c r="I1796"/>
  <c r="J1795"/>
  <c r="J1792" s="1"/>
  <c r="I1795"/>
  <c r="M1794"/>
  <c r="L1794"/>
  <c r="K1794"/>
  <c r="J1794"/>
  <c r="I1794"/>
  <c r="P1779"/>
  <c r="O1779"/>
  <c r="N1779"/>
  <c r="M1778"/>
  <c r="L1778"/>
  <c r="K1778"/>
  <c r="J1778"/>
  <c r="I1778"/>
  <c r="P1772"/>
  <c r="O1772"/>
  <c r="N1772"/>
  <c r="M1771"/>
  <c r="L1771"/>
  <c r="K1771"/>
  <c r="J1771"/>
  <c r="I1771"/>
  <c r="P1765"/>
  <c r="O1765"/>
  <c r="N1765"/>
  <c r="M1764"/>
  <c r="L1764"/>
  <c r="K1764"/>
  <c r="J1764"/>
  <c r="I1764"/>
  <c r="M1759"/>
  <c r="L1759"/>
  <c r="K1759"/>
  <c r="J1759"/>
  <c r="I1759"/>
  <c r="M1758"/>
  <c r="L1758"/>
  <c r="K1758"/>
  <c r="J1758"/>
  <c r="I1758"/>
  <c r="M1757"/>
  <c r="L1757"/>
  <c r="K1757"/>
  <c r="M1749"/>
  <c r="L1749"/>
  <c r="K1749"/>
  <c r="J1749"/>
  <c r="I1749"/>
  <c r="P1746"/>
  <c r="O1746"/>
  <c r="N1746"/>
  <c r="P1745"/>
  <c r="O1745"/>
  <c r="N1745"/>
  <c r="P1744"/>
  <c r="O1744"/>
  <c r="N1744"/>
  <c r="P1743"/>
  <c r="O1743"/>
  <c r="N1743"/>
  <c r="M1742"/>
  <c r="L1742"/>
  <c r="K1742"/>
  <c r="J1742"/>
  <c r="I1742"/>
  <c r="P1739"/>
  <c r="O1739"/>
  <c r="N1739"/>
  <c r="P1738"/>
  <c r="O1738"/>
  <c r="N1738"/>
  <c r="P1737"/>
  <c r="O1737"/>
  <c r="N1737"/>
  <c r="P1736"/>
  <c r="O1736"/>
  <c r="N1736"/>
  <c r="M1735"/>
  <c r="L1735"/>
  <c r="K1735"/>
  <c r="J1735"/>
  <c r="I1735"/>
  <c r="N1735" s="1"/>
  <c r="P1732"/>
  <c r="O1732"/>
  <c r="N1732"/>
  <c r="P1731"/>
  <c r="O1731"/>
  <c r="N1731"/>
  <c r="P1730"/>
  <c r="O1730"/>
  <c r="N1730"/>
  <c r="P1729"/>
  <c r="O1729"/>
  <c r="N1729"/>
  <c r="M1728"/>
  <c r="L1728"/>
  <c r="K1728"/>
  <c r="J1728"/>
  <c r="I1728"/>
  <c r="N1728" s="1"/>
  <c r="P1704"/>
  <c r="O1704"/>
  <c r="N1704"/>
  <c r="K1697"/>
  <c r="J1697"/>
  <c r="I1697"/>
  <c r="P1696"/>
  <c r="O1696"/>
  <c r="N1696"/>
  <c r="M1689"/>
  <c r="L1689"/>
  <c r="K1689"/>
  <c r="J1689"/>
  <c r="I1689"/>
  <c r="P1688"/>
  <c r="O1688"/>
  <c r="J1681"/>
  <c r="I1681"/>
  <c r="P1680"/>
  <c r="O1680"/>
  <c r="M1673"/>
  <c r="L1673"/>
  <c r="K1673"/>
  <c r="J1673"/>
  <c r="I1673"/>
  <c r="P1667"/>
  <c r="O1667"/>
  <c r="N1667"/>
  <c r="M1666"/>
  <c r="L1666"/>
  <c r="K1666"/>
  <c r="J1666"/>
  <c r="I1666"/>
  <c r="P1660"/>
  <c r="O1660"/>
  <c r="N1660"/>
  <c r="M1659"/>
  <c r="L1659"/>
  <c r="K1659"/>
  <c r="O1653"/>
  <c r="N1653"/>
  <c r="M1652"/>
  <c r="L1652"/>
  <c r="K1652"/>
  <c r="J1652"/>
  <c r="I1652"/>
  <c r="O1646"/>
  <c r="N1646"/>
  <c r="M1645"/>
  <c r="L1645"/>
  <c r="K1645"/>
  <c r="J1645"/>
  <c r="I1645"/>
  <c r="P1639"/>
  <c r="O1639"/>
  <c r="N1639"/>
  <c r="M1638"/>
  <c r="L1638"/>
  <c r="K1638"/>
  <c r="J1638"/>
  <c r="I1638"/>
  <c r="M1635"/>
  <c r="L1635"/>
  <c r="K1635"/>
  <c r="J1635"/>
  <c r="I1635"/>
  <c r="M1634"/>
  <c r="L1634"/>
  <c r="K1634"/>
  <c r="J1634"/>
  <c r="I1634"/>
  <c r="M1633"/>
  <c r="L1633"/>
  <c r="K1633"/>
  <c r="J1633"/>
  <c r="I1633"/>
  <c r="M1632"/>
  <c r="L1632"/>
  <c r="K1632"/>
  <c r="M1624"/>
  <c r="L1624"/>
  <c r="K1624"/>
  <c r="J1624"/>
  <c r="I1624"/>
  <c r="P1618"/>
  <c r="O1618"/>
  <c r="M1617"/>
  <c r="L1617"/>
  <c r="K1617"/>
  <c r="J1617"/>
  <c r="I1617"/>
  <c r="P1611"/>
  <c r="O1611"/>
  <c r="M1610"/>
  <c r="L1610"/>
  <c r="K1610"/>
  <c r="J1610"/>
  <c r="I1610"/>
  <c r="M1603"/>
  <c r="L1603"/>
  <c r="K1603"/>
  <c r="J1603"/>
  <c r="I1603"/>
  <c r="P1600"/>
  <c r="O1600"/>
  <c r="P1599"/>
  <c r="O1599"/>
  <c r="P1598"/>
  <c r="O1598"/>
  <c r="P1597"/>
  <c r="O1597"/>
  <c r="L1596"/>
  <c r="K1596"/>
  <c r="J1596"/>
  <c r="I1596"/>
  <c r="M1593"/>
  <c r="L1593"/>
  <c r="K1593"/>
  <c r="J1593"/>
  <c r="I1593"/>
  <c r="M1592"/>
  <c r="L1592"/>
  <c r="K1592"/>
  <c r="J1592"/>
  <c r="I1592"/>
  <c r="M1591"/>
  <c r="L1591"/>
  <c r="K1591"/>
  <c r="J1591"/>
  <c r="I1591"/>
  <c r="M1590"/>
  <c r="L1590"/>
  <c r="L1320" s="1"/>
  <c r="K1590"/>
  <c r="K1320" s="1"/>
  <c r="J1590"/>
  <c r="J1320" s="1"/>
  <c r="I1590"/>
  <c r="P1583"/>
  <c r="O1583"/>
  <c r="N1583"/>
  <c r="M1582"/>
  <c r="L1582"/>
  <c r="K1582"/>
  <c r="J1582"/>
  <c r="I1582"/>
  <c r="P1576"/>
  <c r="O1576"/>
  <c r="N1576"/>
  <c r="M1575"/>
  <c r="L1575"/>
  <c r="K1575"/>
  <c r="J1575"/>
  <c r="I1575"/>
  <c r="O1569"/>
  <c r="M1568"/>
  <c r="L1568"/>
  <c r="K1568"/>
  <c r="J1568"/>
  <c r="I1568"/>
  <c r="I1562" s="1"/>
  <c r="P1562"/>
  <c r="O1562"/>
  <c r="J1561"/>
  <c r="P1520"/>
  <c r="O1520"/>
  <c r="J1519"/>
  <c r="I1519"/>
  <c r="N1513"/>
  <c r="M1512"/>
  <c r="L1512"/>
  <c r="K1512"/>
  <c r="J1512"/>
  <c r="I1512"/>
  <c r="P1499"/>
  <c r="O1499"/>
  <c r="N1499"/>
  <c r="M1498"/>
  <c r="L1498"/>
  <c r="K1498"/>
  <c r="J1498"/>
  <c r="I1498"/>
  <c r="L1463"/>
  <c r="K1463"/>
  <c r="J1463"/>
  <c r="I1463"/>
  <c r="P1457"/>
  <c r="O1457"/>
  <c r="M1456"/>
  <c r="L1456"/>
  <c r="K1456"/>
  <c r="J1456"/>
  <c r="I1456"/>
  <c r="P1442"/>
  <c r="O1442"/>
  <c r="M1441"/>
  <c r="L1441"/>
  <c r="K1441"/>
  <c r="J1441"/>
  <c r="I1441"/>
  <c r="M1434"/>
  <c r="K1434"/>
  <c r="I1434"/>
  <c r="J1385"/>
  <c r="I1385"/>
  <c r="O1379"/>
  <c r="M1378"/>
  <c r="L1378"/>
  <c r="K1378"/>
  <c r="J1378"/>
  <c r="I1378"/>
  <c r="O1372"/>
  <c r="M1371"/>
  <c r="L1371"/>
  <c r="K1371"/>
  <c r="J1371"/>
  <c r="I1371"/>
  <c r="O1351"/>
  <c r="M1350"/>
  <c r="L1350"/>
  <c r="K1350"/>
  <c r="J1350"/>
  <c r="I1350"/>
  <c r="I1324"/>
  <c r="O1343"/>
  <c r="I1341"/>
  <c r="I1340"/>
  <c r="M1339"/>
  <c r="L1339"/>
  <c r="K1339"/>
  <c r="J1339"/>
  <c r="I1339"/>
  <c r="M1338"/>
  <c r="L1338"/>
  <c r="K1338"/>
  <c r="J1338"/>
  <c r="I1338"/>
  <c r="M1337"/>
  <c r="L1337"/>
  <c r="K1337"/>
  <c r="J1337"/>
  <c r="I1337"/>
  <c r="M1336"/>
  <c r="L1336"/>
  <c r="K1336"/>
  <c r="J1336"/>
  <c r="I1336"/>
  <c r="M1334"/>
  <c r="L1334"/>
  <c r="K1334"/>
  <c r="J1334"/>
  <c r="I1334"/>
  <c r="I53" s="1"/>
  <c r="I1333"/>
  <c r="I52" s="1"/>
  <c r="I1332"/>
  <c r="I51" s="1"/>
  <c r="N1331"/>
  <c r="N50" s="1"/>
  <c r="N1330"/>
  <c r="N49" s="1"/>
  <c r="N1329"/>
  <c r="I47"/>
  <c r="M1325"/>
  <c r="M1316" s="1"/>
  <c r="M1324"/>
  <c r="M1315" s="1"/>
  <c r="L1316"/>
  <c r="K1316"/>
  <c r="J1316"/>
  <c r="L1315"/>
  <c r="K1315"/>
  <c r="J1315"/>
  <c r="P1303"/>
  <c r="O1303"/>
  <c r="M1303"/>
  <c r="L1303"/>
  <c r="K1303"/>
  <c r="J1303"/>
  <c r="I1303"/>
  <c r="P1296"/>
  <c r="O1296"/>
  <c r="M1296"/>
  <c r="L1296"/>
  <c r="K1296"/>
  <c r="J1296"/>
  <c r="I1296"/>
  <c r="M1295"/>
  <c r="M1197" s="1"/>
  <c r="L1295"/>
  <c r="I1295"/>
  <c r="M1294"/>
  <c r="M1196" s="1"/>
  <c r="L1294"/>
  <c r="I1294"/>
  <c r="I1196" s="1"/>
  <c r="M1293"/>
  <c r="L1293"/>
  <c r="K1293"/>
  <c r="J1293"/>
  <c r="I1293"/>
  <c r="M1292"/>
  <c r="L1292"/>
  <c r="K1292"/>
  <c r="J1292"/>
  <c r="I1292"/>
  <c r="M1291"/>
  <c r="L1291"/>
  <c r="K1291"/>
  <c r="J1291"/>
  <c r="I1291"/>
  <c r="M1290"/>
  <c r="L1290"/>
  <c r="K1290"/>
  <c r="J1290"/>
  <c r="I1290"/>
  <c r="M1282"/>
  <c r="L1282"/>
  <c r="K1282"/>
  <c r="J1282"/>
  <c r="I1282"/>
  <c r="P1269"/>
  <c r="O1269"/>
  <c r="N1269"/>
  <c r="M1268"/>
  <c r="L1268"/>
  <c r="K1268"/>
  <c r="J1268"/>
  <c r="I1268"/>
  <c r="M1265"/>
  <c r="L1265"/>
  <c r="K1265"/>
  <c r="J1265"/>
  <c r="I1265"/>
  <c r="M1264"/>
  <c r="M1261" s="1"/>
  <c r="L1264"/>
  <c r="K1264"/>
  <c r="J1264"/>
  <c r="J1261" s="1"/>
  <c r="I1264"/>
  <c r="I1261" s="1"/>
  <c r="N1261" s="1"/>
  <c r="M1263"/>
  <c r="L1263"/>
  <c r="K1263"/>
  <c r="J1263"/>
  <c r="I1263"/>
  <c r="P1262"/>
  <c r="O1262"/>
  <c r="N1262"/>
  <c r="L1261"/>
  <c r="M1254"/>
  <c r="L1254"/>
  <c r="K1254"/>
  <c r="J1254"/>
  <c r="I1254"/>
  <c r="P1248"/>
  <c r="O1248"/>
  <c r="N1248"/>
  <c r="M1247"/>
  <c r="L1247"/>
  <c r="K1247"/>
  <c r="J1247"/>
  <c r="I1247"/>
  <c r="O1241"/>
  <c r="N1241"/>
  <c r="M1240"/>
  <c r="L1240"/>
  <c r="K1240"/>
  <c r="J1240"/>
  <c r="I1240"/>
  <c r="P1234"/>
  <c r="O1234"/>
  <c r="N1234"/>
  <c r="L1233"/>
  <c r="K1233"/>
  <c r="J1233"/>
  <c r="I1233"/>
  <c r="N1233" s="1"/>
  <c r="O1227"/>
  <c r="N1227"/>
  <c r="M1226"/>
  <c r="L1226"/>
  <c r="K1226"/>
  <c r="J1226"/>
  <c r="I1226"/>
  <c r="P1220"/>
  <c r="O1220"/>
  <c r="N1220"/>
  <c r="L1219"/>
  <c r="K1219"/>
  <c r="J1219"/>
  <c r="I1219"/>
  <c r="N1219" s="1"/>
  <c r="M1218"/>
  <c r="M1217"/>
  <c r="P1213"/>
  <c r="O1213"/>
  <c r="N1213"/>
  <c r="M1212"/>
  <c r="L1212"/>
  <c r="K1212"/>
  <c r="J1212"/>
  <c r="I1212"/>
  <c r="M1209"/>
  <c r="L1209"/>
  <c r="K1209"/>
  <c r="J1209"/>
  <c r="I1209"/>
  <c r="M1208"/>
  <c r="L1208"/>
  <c r="K1208"/>
  <c r="J1208"/>
  <c r="I1208"/>
  <c r="I1205" s="1"/>
  <c r="M1207"/>
  <c r="L1207"/>
  <c r="K1207"/>
  <c r="J1207"/>
  <c r="I1207"/>
  <c r="M1206"/>
  <c r="L1206"/>
  <c r="K1206"/>
  <c r="J1206"/>
  <c r="N1204"/>
  <c r="N1203"/>
  <c r="P1199"/>
  <c r="O1199"/>
  <c r="N1199"/>
  <c r="M1198"/>
  <c r="L1198"/>
  <c r="I1198"/>
  <c r="N1189"/>
  <c r="P1185"/>
  <c r="O1185"/>
  <c r="N1185"/>
  <c r="M1184"/>
  <c r="L1184"/>
  <c r="K1184"/>
  <c r="J1184"/>
  <c r="I1184"/>
  <c r="M1183"/>
  <c r="I1183"/>
  <c r="M1182"/>
  <c r="M36" s="1"/>
  <c r="I1182"/>
  <c r="M1181"/>
  <c r="L1181"/>
  <c r="K1181"/>
  <c r="J1181"/>
  <c r="I1181"/>
  <c r="M1180"/>
  <c r="L1180"/>
  <c r="K1180"/>
  <c r="J1180"/>
  <c r="I1180"/>
  <c r="M1179"/>
  <c r="L1179"/>
  <c r="K1179"/>
  <c r="J1179"/>
  <c r="I1179"/>
  <c r="M1178"/>
  <c r="L1178"/>
  <c r="K1178"/>
  <c r="J1178"/>
  <c r="I1178"/>
  <c r="N1168"/>
  <c r="N1167"/>
  <c r="N1166"/>
  <c r="N1165"/>
  <c r="N1164"/>
  <c r="O1163"/>
  <c r="N1163"/>
  <c r="M1162"/>
  <c r="L1162"/>
  <c r="I1162"/>
  <c r="N1161"/>
  <c r="N1160"/>
  <c r="M1155"/>
  <c r="L1155"/>
  <c r="I1155"/>
  <c r="P1154"/>
  <c r="O1154"/>
  <c r="N1154"/>
  <c r="M1147"/>
  <c r="L1147"/>
  <c r="K1147"/>
  <c r="J1147"/>
  <c r="I1147"/>
  <c r="L1139"/>
  <c r="K1139"/>
  <c r="J1139"/>
  <c r="I1139"/>
  <c r="I1145"/>
  <c r="I1144"/>
  <c r="M1143"/>
  <c r="M1074" s="1"/>
  <c r="L1143"/>
  <c r="L1074" s="1"/>
  <c r="K1143"/>
  <c r="K1074" s="1"/>
  <c r="J1143"/>
  <c r="J1074" s="1"/>
  <c r="I1143"/>
  <c r="I1074" s="1"/>
  <c r="M1142"/>
  <c r="L1142"/>
  <c r="K1142"/>
  <c r="J1142"/>
  <c r="I1142"/>
  <c r="M1141"/>
  <c r="L1141"/>
  <c r="K1141"/>
  <c r="J1141"/>
  <c r="I1141"/>
  <c r="P1140"/>
  <c r="O1140"/>
  <c r="N1140"/>
  <c r="M1140"/>
  <c r="L1140"/>
  <c r="K1140"/>
  <c r="K1071" s="1"/>
  <c r="J1140"/>
  <c r="I1140"/>
  <c r="M1128"/>
  <c r="L1128"/>
  <c r="K1128"/>
  <c r="J1128"/>
  <c r="I1128"/>
  <c r="M1127"/>
  <c r="L1127"/>
  <c r="K1127"/>
  <c r="J1127"/>
  <c r="I1127"/>
  <c r="M1126"/>
  <c r="L1126"/>
  <c r="L1071" s="1"/>
  <c r="I1126"/>
  <c r="I1125" s="1"/>
  <c r="N1124"/>
  <c r="N1123"/>
  <c r="N1122"/>
  <c r="N1121"/>
  <c r="N1120"/>
  <c r="P1119"/>
  <c r="O1119"/>
  <c r="N1119"/>
  <c r="M1118"/>
  <c r="L1118"/>
  <c r="I1118"/>
  <c r="K1109"/>
  <c r="K1094" s="1"/>
  <c r="J1109"/>
  <c r="J1094" s="1"/>
  <c r="J1103"/>
  <c r="I1103"/>
  <c r="I1102" s="1"/>
  <c r="N1101"/>
  <c r="P1096"/>
  <c r="O1096"/>
  <c r="N1096"/>
  <c r="M1095"/>
  <c r="L1095"/>
  <c r="K1095"/>
  <c r="J1095"/>
  <c r="I1095"/>
  <c r="M1094"/>
  <c r="L1094"/>
  <c r="I1094"/>
  <c r="I1093"/>
  <c r="I1092"/>
  <c r="I1091"/>
  <c r="I1090"/>
  <c r="M45"/>
  <c r="L45"/>
  <c r="J1086"/>
  <c r="I1086"/>
  <c r="I45" s="1"/>
  <c r="M1085"/>
  <c r="I1085"/>
  <c r="I44" s="1"/>
  <c r="M1076"/>
  <c r="I1076"/>
  <c r="M1075"/>
  <c r="I1075"/>
  <c r="P1057"/>
  <c r="O1057"/>
  <c r="N1057"/>
  <c r="M1056"/>
  <c r="L1056"/>
  <c r="K1056"/>
  <c r="J1056"/>
  <c r="I1056"/>
  <c r="P1050"/>
  <c r="O1050"/>
  <c r="N1050"/>
  <c r="M1049"/>
  <c r="L1049"/>
  <c r="K1049"/>
  <c r="J1049"/>
  <c r="I1049"/>
  <c r="P1043"/>
  <c r="O1043"/>
  <c r="N1043"/>
  <c r="M1042"/>
  <c r="L1042"/>
  <c r="K1042"/>
  <c r="J1042"/>
  <c r="I1042"/>
  <c r="P1036"/>
  <c r="O1036"/>
  <c r="N1036"/>
  <c r="M1035"/>
  <c r="L1035"/>
  <c r="K1035"/>
  <c r="J1035"/>
  <c r="I1035"/>
  <c r="M1028"/>
  <c r="L1028"/>
  <c r="K1028"/>
  <c r="J1028"/>
  <c r="I1028"/>
  <c r="P1022"/>
  <c r="O1022"/>
  <c r="N1022"/>
  <c r="M1021"/>
  <c r="L1021"/>
  <c r="K1021"/>
  <c r="J1021"/>
  <c r="I1021"/>
  <c r="P1015"/>
  <c r="O1015"/>
  <c r="N1015"/>
  <c r="M1014"/>
  <c r="L1014"/>
  <c r="K1014"/>
  <c r="J1014"/>
  <c r="I1014"/>
  <c r="N1014" s="1"/>
  <c r="K1007"/>
  <c r="J1007"/>
  <c r="P1001"/>
  <c r="O1001"/>
  <c r="N1001"/>
  <c r="M1000"/>
  <c r="L1000"/>
  <c r="K1000"/>
  <c r="J1000"/>
  <c r="I1000"/>
  <c r="M993"/>
  <c r="L993"/>
  <c r="K993"/>
  <c r="J993"/>
  <c r="I993"/>
  <c r="P987"/>
  <c r="O987"/>
  <c r="N987"/>
  <c r="M986"/>
  <c r="L986"/>
  <c r="K986"/>
  <c r="J986"/>
  <c r="I986"/>
  <c r="P980"/>
  <c r="O980"/>
  <c r="M979"/>
  <c r="L979"/>
  <c r="K979"/>
  <c r="J979"/>
  <c r="I979"/>
  <c r="M973"/>
  <c r="M972" s="1"/>
  <c r="L973"/>
  <c r="L972" s="1"/>
  <c r="K973"/>
  <c r="K972" s="1"/>
  <c r="J973"/>
  <c r="J972" s="1"/>
  <c r="I972"/>
  <c r="N966"/>
  <c r="M965"/>
  <c r="L965"/>
  <c r="K965"/>
  <c r="J965"/>
  <c r="I965"/>
  <c r="M959"/>
  <c r="M958" s="1"/>
  <c r="L959"/>
  <c r="K959"/>
  <c r="K958" s="1"/>
  <c r="J959"/>
  <c r="J958" s="1"/>
  <c r="I959"/>
  <c r="P952"/>
  <c r="O952"/>
  <c r="N952"/>
  <c r="M951"/>
  <c r="L951"/>
  <c r="K951"/>
  <c r="J951"/>
  <c r="I951"/>
  <c r="M945"/>
  <c r="M944" s="1"/>
  <c r="L945"/>
  <c r="P945" s="1"/>
  <c r="J945"/>
  <c r="J944" s="1"/>
  <c r="K944"/>
  <c r="P938"/>
  <c r="O938"/>
  <c r="N938"/>
  <c r="M937"/>
  <c r="L937"/>
  <c r="K937"/>
  <c r="J937"/>
  <c r="I937"/>
  <c r="P931"/>
  <c r="O931"/>
  <c r="M930"/>
  <c r="L930"/>
  <c r="K930"/>
  <c r="J930"/>
  <c r="I930"/>
  <c r="P924"/>
  <c r="O924"/>
  <c r="N924"/>
  <c r="M923"/>
  <c r="L923"/>
  <c r="K923"/>
  <c r="J923"/>
  <c r="I923"/>
  <c r="P917"/>
  <c r="O917"/>
  <c r="N917"/>
  <c r="M916"/>
  <c r="L916"/>
  <c r="K916"/>
  <c r="J916"/>
  <c r="I916"/>
  <c r="P903"/>
  <c r="O903"/>
  <c r="N903"/>
  <c r="M902"/>
  <c r="L902"/>
  <c r="K902"/>
  <c r="J902"/>
  <c r="I902"/>
  <c r="P896"/>
  <c r="O896"/>
  <c r="N896"/>
  <c r="M895"/>
  <c r="L895"/>
  <c r="K895"/>
  <c r="J895"/>
  <c r="I895"/>
  <c r="P889"/>
  <c r="O889"/>
  <c r="N889"/>
  <c r="M888"/>
  <c r="L888"/>
  <c r="K888"/>
  <c r="J888"/>
  <c r="I888"/>
  <c r="P882"/>
  <c r="O882"/>
  <c r="N882"/>
  <c r="M881"/>
  <c r="L881"/>
  <c r="K881"/>
  <c r="J881"/>
  <c r="I881"/>
  <c r="K867"/>
  <c r="J867"/>
  <c r="I867"/>
  <c r="N866"/>
  <c r="N865"/>
  <c r="P861"/>
  <c r="O861"/>
  <c r="N861"/>
  <c r="M860"/>
  <c r="L860"/>
  <c r="K860"/>
  <c r="J860"/>
  <c r="I860"/>
  <c r="M859"/>
  <c r="I859"/>
  <c r="M858"/>
  <c r="I858"/>
  <c r="M857"/>
  <c r="L857"/>
  <c r="I857"/>
  <c r="M856"/>
  <c r="L856"/>
  <c r="I856"/>
  <c r="M855"/>
  <c r="L855"/>
  <c r="I855"/>
  <c r="P847"/>
  <c r="O847"/>
  <c r="N847"/>
  <c r="M846"/>
  <c r="L846"/>
  <c r="K846"/>
  <c r="J846"/>
  <c r="I846"/>
  <c r="I839"/>
  <c r="I832"/>
  <c r="I825"/>
  <c r="N824"/>
  <c r="N823"/>
  <c r="P819"/>
  <c r="O819"/>
  <c r="N819"/>
  <c r="M818"/>
  <c r="L818"/>
  <c r="K818"/>
  <c r="J818"/>
  <c r="I818"/>
  <c r="M817"/>
  <c r="I817"/>
  <c r="M816"/>
  <c r="I816"/>
  <c r="M815"/>
  <c r="L815"/>
  <c r="I815"/>
  <c r="M814"/>
  <c r="L814"/>
  <c r="I814"/>
  <c r="M813"/>
  <c r="L813"/>
  <c r="I813"/>
  <c r="M812"/>
  <c r="L812"/>
  <c r="K812"/>
  <c r="K811" s="1"/>
  <c r="J812"/>
  <c r="J811" s="1"/>
  <c r="I812"/>
  <c r="P808"/>
  <c r="O808"/>
  <c r="N808"/>
  <c r="P807"/>
  <c r="O807"/>
  <c r="N807"/>
  <c r="P806"/>
  <c r="O806"/>
  <c r="N806"/>
  <c r="P805"/>
  <c r="O805"/>
  <c r="N805"/>
  <c r="J804"/>
  <c r="I804"/>
  <c r="P798"/>
  <c r="O798"/>
  <c r="N798"/>
  <c r="M797"/>
  <c r="L797"/>
  <c r="K797"/>
  <c r="J797"/>
  <c r="I797"/>
  <c r="P791"/>
  <c r="O791"/>
  <c r="N791"/>
  <c r="M790"/>
  <c r="L790"/>
  <c r="K790"/>
  <c r="J790"/>
  <c r="I790"/>
  <c r="P784"/>
  <c r="O784"/>
  <c r="N784"/>
  <c r="M783"/>
  <c r="L783"/>
  <c r="K783"/>
  <c r="J783"/>
  <c r="I783"/>
  <c r="P777"/>
  <c r="O777"/>
  <c r="N777"/>
  <c r="M776"/>
  <c r="L776"/>
  <c r="K776"/>
  <c r="J776"/>
  <c r="I776"/>
  <c r="M770"/>
  <c r="M769" s="1"/>
  <c r="L770"/>
  <c r="L769" s="1"/>
  <c r="K770"/>
  <c r="K769" s="1"/>
  <c r="J770"/>
  <c r="J769" s="1"/>
  <c r="I770"/>
  <c r="I769" s="1"/>
  <c r="P763"/>
  <c r="O763"/>
  <c r="N763"/>
  <c r="M762"/>
  <c r="L762"/>
  <c r="K762"/>
  <c r="J762"/>
  <c r="I762"/>
  <c r="P742"/>
  <c r="O742"/>
  <c r="N742"/>
  <c r="M741"/>
  <c r="L741"/>
  <c r="K741"/>
  <c r="J741"/>
  <c r="I741"/>
  <c r="P735"/>
  <c r="O735"/>
  <c r="N735"/>
  <c r="M734"/>
  <c r="L734"/>
  <c r="K734"/>
  <c r="J734"/>
  <c r="I734"/>
  <c r="P728"/>
  <c r="O728"/>
  <c r="N728"/>
  <c r="M727"/>
  <c r="L727"/>
  <c r="K727"/>
  <c r="J727"/>
  <c r="I727"/>
  <c r="P721"/>
  <c r="O721"/>
  <c r="N721"/>
  <c r="M720"/>
  <c r="L720"/>
  <c r="K720"/>
  <c r="J720"/>
  <c r="I720"/>
  <c r="P714"/>
  <c r="O714"/>
  <c r="N714"/>
  <c r="M713"/>
  <c r="L713"/>
  <c r="K713"/>
  <c r="J713"/>
  <c r="I713"/>
  <c r="P707"/>
  <c r="O707"/>
  <c r="N707"/>
  <c r="M706"/>
  <c r="L706"/>
  <c r="K706"/>
  <c r="J706"/>
  <c r="I706"/>
  <c r="P700"/>
  <c r="O700"/>
  <c r="N700"/>
  <c r="M699"/>
  <c r="L699"/>
  <c r="K699"/>
  <c r="J699"/>
  <c r="I699"/>
  <c r="P686"/>
  <c r="O686"/>
  <c r="N686"/>
  <c r="M685"/>
  <c r="L685"/>
  <c r="K685"/>
  <c r="J685"/>
  <c r="I685"/>
  <c r="K678"/>
  <c r="J678"/>
  <c r="I678"/>
  <c r="P672"/>
  <c r="O672"/>
  <c r="N672"/>
  <c r="M671"/>
  <c r="L671"/>
  <c r="K671"/>
  <c r="J671"/>
  <c r="I671"/>
  <c r="P665"/>
  <c r="O665"/>
  <c r="N665"/>
  <c r="M664"/>
  <c r="L664"/>
  <c r="K664"/>
  <c r="J664"/>
  <c r="I664"/>
  <c r="P658"/>
  <c r="O658"/>
  <c r="N658"/>
  <c r="M657"/>
  <c r="L657"/>
  <c r="K657"/>
  <c r="J657"/>
  <c r="I657"/>
  <c r="I641"/>
  <c r="J640"/>
  <c r="I640"/>
  <c r="J639"/>
  <c r="I639"/>
  <c r="K638"/>
  <c r="I638"/>
  <c r="N649"/>
  <c r="N648"/>
  <c r="P644"/>
  <c r="O644"/>
  <c r="N644"/>
  <c r="M643"/>
  <c r="L643"/>
  <c r="K643"/>
  <c r="I643"/>
  <c r="M642"/>
  <c r="O623"/>
  <c r="N623"/>
  <c r="M622"/>
  <c r="L622"/>
  <c r="K622"/>
  <c r="J622"/>
  <c r="I622"/>
  <c r="P616"/>
  <c r="O616"/>
  <c r="M615"/>
  <c r="L615"/>
  <c r="K615"/>
  <c r="J615"/>
  <c r="I615"/>
  <c r="M608"/>
  <c r="L608"/>
  <c r="K608"/>
  <c r="J608"/>
  <c r="I608"/>
  <c r="P602"/>
  <c r="O602"/>
  <c r="N602"/>
  <c r="M601"/>
  <c r="L601"/>
  <c r="K601"/>
  <c r="J601"/>
  <c r="I601"/>
  <c r="P595"/>
  <c r="O595"/>
  <c r="N595"/>
  <c r="M594"/>
  <c r="L594"/>
  <c r="K594"/>
  <c r="J594"/>
  <c r="I594"/>
  <c r="M588"/>
  <c r="M587" s="1"/>
  <c r="L588"/>
  <c r="L587" s="1"/>
  <c r="K588"/>
  <c r="K587" s="1"/>
  <c r="J588"/>
  <c r="J587" s="1"/>
  <c r="I588"/>
  <c r="I587" s="1"/>
  <c r="P581"/>
  <c r="O581"/>
  <c r="N581"/>
  <c r="M580"/>
  <c r="L580"/>
  <c r="K580"/>
  <c r="J580"/>
  <c r="I580"/>
  <c r="M574"/>
  <c r="M573" s="1"/>
  <c r="L574"/>
  <c r="K574"/>
  <c r="K573" s="1"/>
  <c r="J574"/>
  <c r="J573" s="1"/>
  <c r="I574"/>
  <c r="I573" s="1"/>
  <c r="L573"/>
  <c r="P567"/>
  <c r="O567"/>
  <c r="M566"/>
  <c r="L566"/>
  <c r="K566"/>
  <c r="J566"/>
  <c r="I566"/>
  <c r="P560"/>
  <c r="O560"/>
  <c r="N560"/>
  <c r="M559"/>
  <c r="L559"/>
  <c r="K559"/>
  <c r="J559"/>
  <c r="I559"/>
  <c r="M553"/>
  <c r="M552" s="1"/>
  <c r="L553"/>
  <c r="K553"/>
  <c r="K552" s="1"/>
  <c r="J553"/>
  <c r="J552" s="1"/>
  <c r="N551"/>
  <c r="P546"/>
  <c r="O546"/>
  <c r="N546"/>
  <c r="L545"/>
  <c r="K545"/>
  <c r="J545"/>
  <c r="I545"/>
  <c r="I544"/>
  <c r="M543"/>
  <c r="I543"/>
  <c r="M542"/>
  <c r="L542"/>
  <c r="I542"/>
  <c r="M541"/>
  <c r="L541"/>
  <c r="I541"/>
  <c r="M540"/>
  <c r="L540"/>
  <c r="I540"/>
  <c r="P535"/>
  <c r="O535"/>
  <c r="N535"/>
  <c r="P534"/>
  <c r="O534"/>
  <c r="N534"/>
  <c r="P533"/>
  <c r="O533"/>
  <c r="N533"/>
  <c r="P532"/>
  <c r="O532"/>
  <c r="N532"/>
  <c r="M531"/>
  <c r="L531"/>
  <c r="K531"/>
  <c r="J531"/>
  <c r="I531"/>
  <c r="P528"/>
  <c r="O528"/>
  <c r="N528"/>
  <c r="P527"/>
  <c r="O527"/>
  <c r="N527"/>
  <c r="P526"/>
  <c r="O526"/>
  <c r="N526"/>
  <c r="P525"/>
  <c r="O525"/>
  <c r="N525"/>
  <c r="M524"/>
  <c r="L524"/>
  <c r="K524"/>
  <c r="J524"/>
  <c r="I524"/>
  <c r="P521"/>
  <c r="O521"/>
  <c r="N521"/>
  <c r="P520"/>
  <c r="O520"/>
  <c r="N520"/>
  <c r="P519"/>
  <c r="O519"/>
  <c r="N519"/>
  <c r="P518"/>
  <c r="O518"/>
  <c r="N518"/>
  <c r="M517"/>
  <c r="L517"/>
  <c r="K517"/>
  <c r="J517"/>
  <c r="I517"/>
  <c r="M514"/>
  <c r="L514"/>
  <c r="K514"/>
  <c r="J514"/>
  <c r="I514"/>
  <c r="M513"/>
  <c r="L513"/>
  <c r="K513"/>
  <c r="J513"/>
  <c r="I513"/>
  <c r="M512"/>
  <c r="L512"/>
  <c r="K512"/>
  <c r="J512"/>
  <c r="I512"/>
  <c r="M511"/>
  <c r="L511"/>
  <c r="K511"/>
  <c r="J511"/>
  <c r="I511"/>
  <c r="P507"/>
  <c r="O507"/>
  <c r="N507"/>
  <c r="P506"/>
  <c r="O506"/>
  <c r="N506"/>
  <c r="P505"/>
  <c r="O505"/>
  <c r="N505"/>
  <c r="P504"/>
  <c r="O504"/>
  <c r="N504"/>
  <c r="M503"/>
  <c r="L503"/>
  <c r="K503"/>
  <c r="J503"/>
  <c r="I503"/>
  <c r="P500"/>
  <c r="O500"/>
  <c r="N500"/>
  <c r="P499"/>
  <c r="O499"/>
  <c r="N499"/>
  <c r="P498"/>
  <c r="O498"/>
  <c r="N498"/>
  <c r="P497"/>
  <c r="O497"/>
  <c r="N497"/>
  <c r="M496"/>
  <c r="L496"/>
  <c r="K496"/>
  <c r="J496"/>
  <c r="I496"/>
  <c r="P493"/>
  <c r="O493"/>
  <c r="N493"/>
  <c r="P492"/>
  <c r="O492"/>
  <c r="N492"/>
  <c r="P491"/>
  <c r="O491"/>
  <c r="N491"/>
  <c r="P490"/>
  <c r="O490"/>
  <c r="N490"/>
  <c r="M489"/>
  <c r="L489"/>
  <c r="K489"/>
  <c r="J489"/>
  <c r="I489"/>
  <c r="I486"/>
  <c r="I485"/>
  <c r="I484"/>
  <c r="J483"/>
  <c r="I483"/>
  <c r="P476"/>
  <c r="O476"/>
  <c r="N476"/>
  <c r="M475"/>
  <c r="L475"/>
  <c r="K475"/>
  <c r="J475"/>
  <c r="I475"/>
  <c r="N462"/>
  <c r="M461"/>
  <c r="L461"/>
  <c r="K461"/>
  <c r="J461"/>
  <c r="I461"/>
  <c r="N448"/>
  <c r="M447"/>
  <c r="L447"/>
  <c r="K447"/>
  <c r="J447"/>
  <c r="I447"/>
  <c r="P441"/>
  <c r="O441"/>
  <c r="N441"/>
  <c r="M440"/>
  <c r="L440"/>
  <c r="K440"/>
  <c r="J440"/>
  <c r="I440"/>
  <c r="M433"/>
  <c r="K433"/>
  <c r="J433"/>
  <c r="I433"/>
  <c r="P406"/>
  <c r="O406"/>
  <c r="N406"/>
  <c r="M405"/>
  <c r="L405"/>
  <c r="K405"/>
  <c r="J405"/>
  <c r="I405"/>
  <c r="P399"/>
  <c r="O399"/>
  <c r="N399"/>
  <c r="M398"/>
  <c r="L398"/>
  <c r="K398"/>
  <c r="J398"/>
  <c r="I398"/>
  <c r="P392"/>
  <c r="O392"/>
  <c r="N392"/>
  <c r="M391"/>
  <c r="L391"/>
  <c r="K391"/>
  <c r="J391"/>
  <c r="I391"/>
  <c r="P385"/>
  <c r="O385"/>
  <c r="N385"/>
  <c r="M384"/>
  <c r="L384"/>
  <c r="K384"/>
  <c r="J384"/>
  <c r="I384"/>
  <c r="P378"/>
  <c r="O378"/>
  <c r="N378"/>
  <c r="M377"/>
  <c r="L377"/>
  <c r="K377"/>
  <c r="J377"/>
  <c r="I377"/>
  <c r="P371"/>
  <c r="O371"/>
  <c r="N371"/>
  <c r="M370"/>
  <c r="L370"/>
  <c r="K370"/>
  <c r="J370"/>
  <c r="I370"/>
  <c r="M367"/>
  <c r="L367"/>
  <c r="K367"/>
  <c r="J367"/>
  <c r="I367"/>
  <c r="M366"/>
  <c r="L366"/>
  <c r="K366"/>
  <c r="J366"/>
  <c r="I366"/>
  <c r="M365"/>
  <c r="L365"/>
  <c r="K365"/>
  <c r="J365"/>
  <c r="I365"/>
  <c r="P350"/>
  <c r="O350"/>
  <c r="N350"/>
  <c r="M349"/>
  <c r="L349"/>
  <c r="K349"/>
  <c r="J349"/>
  <c r="I349"/>
  <c r="P343"/>
  <c r="O343"/>
  <c r="N343"/>
  <c r="M342"/>
  <c r="L342"/>
  <c r="K342"/>
  <c r="J342"/>
  <c r="I342"/>
  <c r="M335"/>
  <c r="L335"/>
  <c r="K335"/>
  <c r="J335"/>
  <c r="I335"/>
  <c r="M328"/>
  <c r="L328"/>
  <c r="K328"/>
  <c r="J328"/>
  <c r="I328"/>
  <c r="I271"/>
  <c r="I270"/>
  <c r="P301"/>
  <c r="O301"/>
  <c r="N301"/>
  <c r="M300"/>
  <c r="L300"/>
  <c r="K300"/>
  <c r="J300"/>
  <c r="I300"/>
  <c r="P294"/>
  <c r="O294"/>
  <c r="N294"/>
  <c r="M293"/>
  <c r="L293"/>
  <c r="K293"/>
  <c r="J293"/>
  <c r="I293"/>
  <c r="P287"/>
  <c r="O287"/>
  <c r="N287"/>
  <c r="M286"/>
  <c r="L286"/>
  <c r="K286"/>
  <c r="J286"/>
  <c r="I286"/>
  <c r="N283"/>
  <c r="M283"/>
  <c r="L283"/>
  <c r="K283"/>
  <c r="J283"/>
  <c r="I283"/>
  <c r="N282"/>
  <c r="M282"/>
  <c r="L282"/>
  <c r="K282"/>
  <c r="J282"/>
  <c r="I282"/>
  <c r="N281"/>
  <c r="M281"/>
  <c r="L281"/>
  <c r="K281"/>
  <c r="J281"/>
  <c r="I281"/>
  <c r="N278"/>
  <c r="N277"/>
  <c r="P273"/>
  <c r="O273"/>
  <c r="N273"/>
  <c r="L272"/>
  <c r="K272"/>
  <c r="I272"/>
  <c r="M271"/>
  <c r="M270"/>
  <c r="P259"/>
  <c r="O259"/>
  <c r="N259"/>
  <c r="M258"/>
  <c r="L258"/>
  <c r="K258"/>
  <c r="J258"/>
  <c r="I258"/>
  <c r="P252"/>
  <c r="O252"/>
  <c r="N252"/>
  <c r="M251"/>
  <c r="L251"/>
  <c r="K251"/>
  <c r="J251"/>
  <c r="I251"/>
  <c r="O245"/>
  <c r="N245"/>
  <c r="M244"/>
  <c r="L244"/>
  <c r="K244"/>
  <c r="J244"/>
  <c r="I244"/>
  <c r="P238"/>
  <c r="O238"/>
  <c r="N238"/>
  <c r="M237"/>
  <c r="L237"/>
  <c r="K237"/>
  <c r="J237"/>
  <c r="I237"/>
  <c r="P231"/>
  <c r="O231"/>
  <c r="N231"/>
  <c r="M230"/>
  <c r="L230"/>
  <c r="K230"/>
  <c r="J230"/>
  <c r="I230"/>
  <c r="P217"/>
  <c r="O217"/>
  <c r="N217"/>
  <c r="M216"/>
  <c r="L216"/>
  <c r="K216"/>
  <c r="J216"/>
  <c r="I216"/>
  <c r="M209"/>
  <c r="L209"/>
  <c r="K209"/>
  <c r="J209"/>
  <c r="I209"/>
  <c r="M188"/>
  <c r="L188"/>
  <c r="K188"/>
  <c r="J188"/>
  <c r="I188"/>
  <c r="P182"/>
  <c r="O182"/>
  <c r="N182"/>
  <c r="M181"/>
  <c r="L181"/>
  <c r="K181"/>
  <c r="J181"/>
  <c r="I181"/>
  <c r="P175"/>
  <c r="O175"/>
  <c r="N175"/>
  <c r="P161"/>
  <c r="O161"/>
  <c r="N161"/>
  <c r="M160"/>
  <c r="L160"/>
  <c r="K160"/>
  <c r="J160"/>
  <c r="I160"/>
  <c r="P154"/>
  <c r="O154"/>
  <c r="N154"/>
  <c r="M153"/>
  <c r="L153"/>
  <c r="K153"/>
  <c r="J153"/>
  <c r="I153"/>
  <c r="P147"/>
  <c r="O147"/>
  <c r="N147"/>
  <c r="M146"/>
  <c r="L146"/>
  <c r="K146"/>
  <c r="J146"/>
  <c r="I146"/>
  <c r="M139"/>
  <c r="L139"/>
  <c r="K139"/>
  <c r="J139"/>
  <c r="I139"/>
  <c r="M132"/>
  <c r="L132"/>
  <c r="K132"/>
  <c r="J132"/>
  <c r="I132"/>
  <c r="M125"/>
  <c r="L125"/>
  <c r="K125"/>
  <c r="M118"/>
  <c r="L118"/>
  <c r="K118"/>
  <c r="J118"/>
  <c r="I118"/>
  <c r="M111"/>
  <c r="L111"/>
  <c r="K111"/>
  <c r="J111"/>
  <c r="I111"/>
  <c r="M104"/>
  <c r="L104"/>
  <c r="K104"/>
  <c r="J104"/>
  <c r="I104"/>
  <c r="M97"/>
  <c r="L97"/>
  <c r="K97"/>
  <c r="J97"/>
  <c r="I97"/>
  <c r="M91"/>
  <c r="M90" s="1"/>
  <c r="L91"/>
  <c r="L90" s="1"/>
  <c r="K91"/>
  <c r="K90" s="1"/>
  <c r="J91"/>
  <c r="J90" s="1"/>
  <c r="I91"/>
  <c r="I90" s="1"/>
  <c r="M83"/>
  <c r="L83"/>
  <c r="K83"/>
  <c r="I83"/>
  <c r="M76"/>
  <c r="L76"/>
  <c r="K76"/>
  <c r="J76"/>
  <c r="I76"/>
  <c r="L69"/>
  <c r="J69"/>
  <c r="I70"/>
  <c r="M69"/>
  <c r="K69"/>
  <c r="O63"/>
  <c r="N63"/>
  <c r="L62"/>
  <c r="K62"/>
  <c r="I61"/>
  <c r="I60"/>
  <c r="P59"/>
  <c r="O59"/>
  <c r="M59"/>
  <c r="L59"/>
  <c r="K59"/>
  <c r="J59"/>
  <c r="I59"/>
  <c r="P58"/>
  <c r="O58"/>
  <c r="M58"/>
  <c r="L58"/>
  <c r="K58"/>
  <c r="J58"/>
  <c r="I58"/>
  <c r="M57"/>
  <c r="L57"/>
  <c r="K57"/>
  <c r="J57"/>
  <c r="I57"/>
  <c r="N52"/>
  <c r="M52"/>
  <c r="N51"/>
  <c r="M51"/>
  <c r="P50"/>
  <c r="O50"/>
  <c r="P49"/>
  <c r="O49"/>
  <c r="M44"/>
  <c r="N43"/>
  <c r="M43"/>
  <c r="P42"/>
  <c r="O42"/>
  <c r="N42"/>
  <c r="M42"/>
  <c r="L42"/>
  <c r="K42"/>
  <c r="J42"/>
  <c r="P41"/>
  <c r="O41"/>
  <c r="N41"/>
  <c r="M41"/>
  <c r="L41"/>
  <c r="K41"/>
  <c r="J41"/>
  <c r="P40"/>
  <c r="O40"/>
  <c r="N40"/>
  <c r="M40"/>
  <c r="L40"/>
  <c r="K40"/>
  <c r="J40"/>
  <c r="L33" l="1"/>
  <c r="I69"/>
  <c r="N70"/>
  <c r="L34"/>
  <c r="L35"/>
  <c r="O1463"/>
  <c r="P1463"/>
  <c r="K53"/>
  <c r="K1327"/>
  <c r="M53"/>
  <c r="M1327"/>
  <c r="N1592"/>
  <c r="N1596"/>
  <c r="J53"/>
  <c r="J1327"/>
  <c r="L53"/>
  <c r="L1327"/>
  <c r="N1591"/>
  <c r="M1321"/>
  <c r="N1593"/>
  <c r="N328"/>
  <c r="O328"/>
  <c r="P328"/>
  <c r="J1321"/>
  <c r="J1312" s="1"/>
  <c r="L1321"/>
  <c r="I1322"/>
  <c r="I1313" s="1"/>
  <c r="K1322"/>
  <c r="M1322"/>
  <c r="J1323"/>
  <c r="L1323"/>
  <c r="L1314" s="1"/>
  <c r="I1321"/>
  <c r="I1312" s="1"/>
  <c r="K1321"/>
  <c r="J1322"/>
  <c r="L1322"/>
  <c r="I1323"/>
  <c r="K1323"/>
  <c r="K1314" s="1"/>
  <c r="M1323"/>
  <c r="I1555"/>
  <c r="M1561"/>
  <c r="M1555"/>
  <c r="M1320" s="1"/>
  <c r="I1561"/>
  <c r="N993"/>
  <c r="I36"/>
  <c r="N36" s="1"/>
  <c r="K1102"/>
  <c r="K1080"/>
  <c r="K1079" s="1"/>
  <c r="M1102"/>
  <c r="N1102" s="1"/>
  <c r="M1080"/>
  <c r="M39" s="1"/>
  <c r="L1080"/>
  <c r="I1721"/>
  <c r="J1756"/>
  <c r="I958"/>
  <c r="N958" s="1"/>
  <c r="I854"/>
  <c r="I853" s="1"/>
  <c r="I1007"/>
  <c r="J1326"/>
  <c r="J30" s="1"/>
  <c r="I1192"/>
  <c r="M1192"/>
  <c r="J1554"/>
  <c r="M29"/>
  <c r="L1448"/>
  <c r="L1205"/>
  <c r="M637"/>
  <c r="P979"/>
  <c r="K1192"/>
  <c r="P2051"/>
  <c r="J363"/>
  <c r="L1631"/>
  <c r="P923"/>
  <c r="J1589"/>
  <c r="K482"/>
  <c r="J1080"/>
  <c r="J1079" s="1"/>
  <c r="I1589"/>
  <c r="J1631"/>
  <c r="N979"/>
  <c r="P1014"/>
  <c r="J279"/>
  <c r="M267"/>
  <c r="P1555"/>
  <c r="P1568"/>
  <c r="O1592"/>
  <c r="N2051"/>
  <c r="L46"/>
  <c r="N293"/>
  <c r="N405"/>
  <c r="N1008"/>
  <c r="L1077"/>
  <c r="J1177"/>
  <c r="I37"/>
  <c r="N237"/>
  <c r="N1254"/>
  <c r="P1378"/>
  <c r="N496"/>
  <c r="N580"/>
  <c r="P1049"/>
  <c r="P1219"/>
  <c r="J46"/>
  <c r="N2065"/>
  <c r="N503"/>
  <c r="N552"/>
  <c r="L1125"/>
  <c r="P1240"/>
  <c r="N76"/>
  <c r="N69"/>
  <c r="K1077"/>
  <c r="K45"/>
  <c r="N47"/>
  <c r="P272"/>
  <c r="P496"/>
  <c r="P741"/>
  <c r="J1102"/>
  <c r="M1125"/>
  <c r="K1073"/>
  <c r="M37"/>
  <c r="P1233"/>
  <c r="P1255"/>
  <c r="K1311"/>
  <c r="L1385"/>
  <c r="K1312"/>
  <c r="M1314"/>
  <c r="J1448"/>
  <c r="P1519"/>
  <c r="I1792"/>
  <c r="O1883"/>
  <c r="L1326"/>
  <c r="J33"/>
  <c r="O33" s="1"/>
  <c r="J56"/>
  <c r="J55" s="1"/>
  <c r="O139"/>
  <c r="N517"/>
  <c r="P1226"/>
  <c r="L1312"/>
  <c r="K1589"/>
  <c r="O1591"/>
  <c r="O1321" s="1"/>
  <c r="O1897"/>
  <c r="O1911"/>
  <c r="J35"/>
  <c r="O35" s="1"/>
  <c r="M28"/>
  <c r="M19" s="1"/>
  <c r="N272"/>
  <c r="K321"/>
  <c r="P97"/>
  <c r="P244"/>
  <c r="P405"/>
  <c r="P475"/>
  <c r="P489"/>
  <c r="P503"/>
  <c r="N512"/>
  <c r="P559"/>
  <c r="P580"/>
  <c r="M1007"/>
  <c r="J1077"/>
  <c r="J45"/>
  <c r="L1102"/>
  <c r="L1193"/>
  <c r="J1195"/>
  <c r="J32"/>
  <c r="P1008"/>
  <c r="N1575"/>
  <c r="N1989"/>
  <c r="I1988"/>
  <c r="N1988" s="1"/>
  <c r="I1982"/>
  <c r="I1981" s="1"/>
  <c r="N2002"/>
  <c r="P47"/>
  <c r="I56"/>
  <c r="I55" s="1"/>
  <c r="N91"/>
  <c r="N210"/>
  <c r="P237"/>
  <c r="P251"/>
  <c r="N270"/>
  <c r="I279"/>
  <c r="K279"/>
  <c r="M279"/>
  <c r="L279"/>
  <c r="P293"/>
  <c r="P322"/>
  <c r="I267"/>
  <c r="P342"/>
  <c r="M268"/>
  <c r="P377"/>
  <c r="P511"/>
  <c r="P512"/>
  <c r="J510"/>
  <c r="L510"/>
  <c r="P514"/>
  <c r="P517"/>
  <c r="N1095"/>
  <c r="I1080"/>
  <c r="I39" s="1"/>
  <c r="I38" s="1"/>
  <c r="I1071"/>
  <c r="N1103"/>
  <c r="M1071"/>
  <c r="O1139"/>
  <c r="N1184"/>
  <c r="N1904"/>
  <c r="N90"/>
  <c r="N97"/>
  <c r="N209"/>
  <c r="N216"/>
  <c r="N706"/>
  <c r="N812"/>
  <c r="N1328"/>
  <c r="P531"/>
  <c r="P706"/>
  <c r="P804"/>
  <c r="P812"/>
  <c r="P951"/>
  <c r="I1072"/>
  <c r="K1072"/>
  <c r="M1072"/>
  <c r="J1073"/>
  <c r="L1073"/>
  <c r="J1072"/>
  <c r="L1072"/>
  <c r="I1073"/>
  <c r="M1073"/>
  <c r="M1289"/>
  <c r="I1327"/>
  <c r="N1498"/>
  <c r="P1757"/>
  <c r="P1862"/>
  <c r="N1876"/>
  <c r="P1883"/>
  <c r="P2030"/>
  <c r="N573"/>
  <c r="O76"/>
  <c r="N111"/>
  <c r="N125"/>
  <c r="N132"/>
  <c r="N146"/>
  <c r="N377"/>
  <c r="N391"/>
  <c r="N511"/>
  <c r="N531"/>
  <c r="N601"/>
  <c r="O615"/>
  <c r="N643"/>
  <c r="N664"/>
  <c r="N679"/>
  <c r="M678"/>
  <c r="N678" s="1"/>
  <c r="O699"/>
  <c r="N720"/>
  <c r="O790"/>
  <c r="O846"/>
  <c r="N868"/>
  <c r="M867"/>
  <c r="N867" s="1"/>
  <c r="N895"/>
  <c r="N951"/>
  <c r="L958"/>
  <c r="N972"/>
  <c r="L1177"/>
  <c r="M56"/>
  <c r="N60"/>
  <c r="O97"/>
  <c r="P104"/>
  <c r="P118"/>
  <c r="K56"/>
  <c r="K55" s="1"/>
  <c r="N126"/>
  <c r="P139"/>
  <c r="P153"/>
  <c r="P209"/>
  <c r="P210"/>
  <c r="P216"/>
  <c r="O244"/>
  <c r="N258"/>
  <c r="K267"/>
  <c r="I268"/>
  <c r="K268"/>
  <c r="K269"/>
  <c r="O300"/>
  <c r="O434"/>
  <c r="L433"/>
  <c r="O433" s="1"/>
  <c r="N447"/>
  <c r="N475"/>
  <c r="N483"/>
  <c r="N489"/>
  <c r="P553"/>
  <c r="L539"/>
  <c r="L538" s="1"/>
  <c r="N559"/>
  <c r="O608"/>
  <c r="O671"/>
  <c r="O727"/>
  <c r="N783"/>
  <c r="L854"/>
  <c r="L853" s="1"/>
  <c r="O902"/>
  <c r="O937"/>
  <c r="O1035"/>
  <c r="O1247"/>
  <c r="K1261"/>
  <c r="P1261" s="1"/>
  <c r="K1194"/>
  <c r="N1268"/>
  <c r="P349"/>
  <c r="N349"/>
  <c r="P364"/>
  <c r="P370"/>
  <c r="O384"/>
  <c r="P391"/>
  <c r="O440"/>
  <c r="N484"/>
  <c r="N524"/>
  <c r="O566"/>
  <c r="P573"/>
  <c r="P574"/>
  <c r="P601"/>
  <c r="O609"/>
  <c r="N622"/>
  <c r="P664"/>
  <c r="P685"/>
  <c r="N685"/>
  <c r="P720"/>
  <c r="N734"/>
  <c r="P762"/>
  <c r="N762"/>
  <c r="P783"/>
  <c r="N797"/>
  <c r="O818"/>
  <c r="N859"/>
  <c r="P860"/>
  <c r="P881"/>
  <c r="N881"/>
  <c r="P895"/>
  <c r="N916"/>
  <c r="P930"/>
  <c r="N930"/>
  <c r="P972"/>
  <c r="P973"/>
  <c r="O1021"/>
  <c r="N1042"/>
  <c r="N1056"/>
  <c r="O1336"/>
  <c r="J1335"/>
  <c r="L1335"/>
  <c r="O1371"/>
  <c r="J1434"/>
  <c r="N1178"/>
  <c r="N1198"/>
  <c r="J1193"/>
  <c r="I1194"/>
  <c r="M1194"/>
  <c r="L1195"/>
  <c r="N1212"/>
  <c r="O1226"/>
  <c r="I1289"/>
  <c r="I1315"/>
  <c r="I28" s="1"/>
  <c r="O1350"/>
  <c r="O1378"/>
  <c r="P1386"/>
  <c r="P1441"/>
  <c r="P1449"/>
  <c r="O1455"/>
  <c r="O1492"/>
  <c r="J1491"/>
  <c r="L1491"/>
  <c r="P1575"/>
  <c r="O1590"/>
  <c r="P1591"/>
  <c r="P1321" s="1"/>
  <c r="P1592"/>
  <c r="P1596"/>
  <c r="I1631"/>
  <c r="K1631"/>
  <c r="M1631"/>
  <c r="P1722"/>
  <c r="N1722"/>
  <c r="P1725"/>
  <c r="P1735"/>
  <c r="N1742"/>
  <c r="P1749"/>
  <c r="N1757"/>
  <c r="P1771"/>
  <c r="P1778"/>
  <c r="N1799"/>
  <c r="P1827"/>
  <c r="O1841"/>
  <c r="P1855"/>
  <c r="O1925"/>
  <c r="O2016"/>
  <c r="N2079"/>
  <c r="O1456"/>
  <c r="O1561"/>
  <c r="O1582"/>
  <c r="O1610"/>
  <c r="O1638"/>
  <c r="O1681"/>
  <c r="N1749"/>
  <c r="N1764"/>
  <c r="N1778"/>
  <c r="O1795"/>
  <c r="N1848"/>
  <c r="N1862"/>
  <c r="N1932"/>
  <c r="P2002"/>
  <c r="N2023"/>
  <c r="P2037"/>
  <c r="N2037"/>
  <c r="O2072"/>
  <c r="N2086"/>
  <c r="N2100"/>
  <c r="N2114"/>
  <c r="I35"/>
  <c r="K35"/>
  <c r="P2093"/>
  <c r="P2065"/>
  <c r="M1982"/>
  <c r="M1981" s="1"/>
  <c r="K1982"/>
  <c r="K1981" s="1"/>
  <c r="J1988"/>
  <c r="O1988" s="1"/>
  <c r="O2107"/>
  <c r="O69"/>
  <c r="N83"/>
  <c r="O90"/>
  <c r="O91"/>
  <c r="O104"/>
  <c r="O118"/>
  <c r="O153"/>
  <c r="N160"/>
  <c r="N230"/>
  <c r="N61"/>
  <c r="P62"/>
  <c r="O62"/>
  <c r="P83"/>
  <c r="O83"/>
  <c r="N104"/>
  <c r="O111"/>
  <c r="N118"/>
  <c r="O125"/>
  <c r="O126"/>
  <c r="O132"/>
  <c r="N139"/>
  <c r="O146"/>
  <c r="N153"/>
  <c r="O160"/>
  <c r="N181"/>
  <c r="N244"/>
  <c r="N62"/>
  <c r="O181"/>
  <c r="P230"/>
  <c r="O230"/>
  <c r="N251"/>
  <c r="P258"/>
  <c r="K266"/>
  <c r="N271"/>
  <c r="P280"/>
  <c r="O280"/>
  <c r="P286"/>
  <c r="O286"/>
  <c r="M321"/>
  <c r="I363"/>
  <c r="K363"/>
  <c r="M363"/>
  <c r="P398"/>
  <c r="O398"/>
  <c r="I266"/>
  <c r="M266"/>
  <c r="P484"/>
  <c r="P486"/>
  <c r="I510"/>
  <c r="K510"/>
  <c r="P524"/>
  <c r="N544"/>
  <c r="P545"/>
  <c r="O545"/>
  <c r="P587"/>
  <c r="O587"/>
  <c r="P588"/>
  <c r="O588"/>
  <c r="P594"/>
  <c r="O594"/>
  <c r="P643"/>
  <c r="I637"/>
  <c r="K637"/>
  <c r="K636" s="1"/>
  <c r="P657"/>
  <c r="O657"/>
  <c r="P679"/>
  <c r="P713"/>
  <c r="O713"/>
  <c r="P734"/>
  <c r="P769"/>
  <c r="O769"/>
  <c r="P770"/>
  <c r="O770"/>
  <c r="P776"/>
  <c r="O776"/>
  <c r="P797"/>
  <c r="L811"/>
  <c r="P811" s="1"/>
  <c r="I811"/>
  <c r="M811"/>
  <c r="N816"/>
  <c r="N817"/>
  <c r="N858"/>
  <c r="P868"/>
  <c r="P888"/>
  <c r="O888"/>
  <c r="P916"/>
  <c r="P986"/>
  <c r="O986"/>
  <c r="P1000"/>
  <c r="O1000"/>
  <c r="P1042"/>
  <c r="P1056"/>
  <c r="J1071"/>
  <c r="O251"/>
  <c r="O342"/>
  <c r="O370"/>
  <c r="I482"/>
  <c r="O741"/>
  <c r="O804"/>
  <c r="O860"/>
  <c r="O923"/>
  <c r="K854"/>
  <c r="K853" s="1"/>
  <c r="M854"/>
  <c r="O1049"/>
  <c r="O1095"/>
  <c r="O1103"/>
  <c r="N1076"/>
  <c r="N1085"/>
  <c r="N1118"/>
  <c r="P1146"/>
  <c r="O1146"/>
  <c r="P1147"/>
  <c r="O1147"/>
  <c r="N1162"/>
  <c r="I1177"/>
  <c r="K1177"/>
  <c r="M1177"/>
  <c r="N1182"/>
  <c r="O1233"/>
  <c r="K1385"/>
  <c r="M1385"/>
  <c r="N1146"/>
  <c r="N1147"/>
  <c r="O1184"/>
  <c r="N1206"/>
  <c r="O1219"/>
  <c r="I1326"/>
  <c r="K1326"/>
  <c r="K1317" s="1"/>
  <c r="M1326"/>
  <c r="M1317" s="1"/>
  <c r="P1632"/>
  <c r="O1697"/>
  <c r="O1771"/>
  <c r="P1820"/>
  <c r="O1820"/>
  <c r="O2030"/>
  <c r="O2093"/>
  <c r="J34"/>
  <c r="O34" s="1"/>
  <c r="K1554"/>
  <c r="L1589"/>
  <c r="P1593"/>
  <c r="N1652"/>
  <c r="O1652"/>
  <c r="P1666"/>
  <c r="O1666"/>
  <c r="P1723"/>
  <c r="K1756"/>
  <c r="M1756"/>
  <c r="N1756" s="1"/>
  <c r="O1855"/>
  <c r="N1810"/>
  <c r="P1911"/>
  <c r="P1946"/>
  <c r="O1946"/>
  <c r="P1953"/>
  <c r="O1953"/>
  <c r="P1995"/>
  <c r="O1995"/>
  <c r="K32"/>
  <c r="I33"/>
  <c r="K33"/>
  <c r="N44"/>
  <c r="O47"/>
  <c r="P69"/>
  <c r="P76"/>
  <c r="P90"/>
  <c r="P91"/>
  <c r="P111"/>
  <c r="P125"/>
  <c r="P126"/>
  <c r="P132"/>
  <c r="P146"/>
  <c r="P160"/>
  <c r="P181"/>
  <c r="I46"/>
  <c r="K46"/>
  <c r="M46"/>
  <c r="L56"/>
  <c r="O209"/>
  <c r="O210"/>
  <c r="O216"/>
  <c r="O237"/>
  <c r="O258"/>
  <c r="O272"/>
  <c r="N280"/>
  <c r="I269"/>
  <c r="M269"/>
  <c r="N286"/>
  <c r="O293"/>
  <c r="P300"/>
  <c r="O322"/>
  <c r="N342"/>
  <c r="O349"/>
  <c r="N370"/>
  <c r="O377"/>
  <c r="P384"/>
  <c r="N398"/>
  <c r="O405"/>
  <c r="P434"/>
  <c r="P440"/>
  <c r="N461"/>
  <c r="O475"/>
  <c r="N485"/>
  <c r="M482"/>
  <c r="O489"/>
  <c r="O503"/>
  <c r="O511"/>
  <c r="N513"/>
  <c r="M510"/>
  <c r="O517"/>
  <c r="O531"/>
  <c r="J539"/>
  <c r="J538" s="1"/>
  <c r="N545"/>
  <c r="L552"/>
  <c r="O559"/>
  <c r="P566"/>
  <c r="O574"/>
  <c r="N574"/>
  <c r="N587"/>
  <c r="I539"/>
  <c r="I538" s="1"/>
  <c r="K539"/>
  <c r="K538" s="1"/>
  <c r="M539"/>
  <c r="N594"/>
  <c r="O601"/>
  <c r="P608"/>
  <c r="P609"/>
  <c r="P615"/>
  <c r="K650"/>
  <c r="N638"/>
  <c r="N657"/>
  <c r="O664"/>
  <c r="P671"/>
  <c r="L678"/>
  <c r="O685"/>
  <c r="P699"/>
  <c r="N713"/>
  <c r="O720"/>
  <c r="P727"/>
  <c r="N741"/>
  <c r="O762"/>
  <c r="N769"/>
  <c r="N776"/>
  <c r="O783"/>
  <c r="P790"/>
  <c r="N804"/>
  <c r="O812"/>
  <c r="P818"/>
  <c r="P846"/>
  <c r="J854"/>
  <c r="J853" s="1"/>
  <c r="N860"/>
  <c r="L867"/>
  <c r="O881"/>
  <c r="N888"/>
  <c r="O895"/>
  <c r="P902"/>
  <c r="N923"/>
  <c r="O930"/>
  <c r="P937"/>
  <c r="I944"/>
  <c r="N944" s="1"/>
  <c r="O951"/>
  <c r="O973"/>
  <c r="N973"/>
  <c r="N986"/>
  <c r="N1000"/>
  <c r="L1007"/>
  <c r="O1014"/>
  <c r="P1021"/>
  <c r="P1035"/>
  <c r="N1049"/>
  <c r="O1056"/>
  <c r="N300"/>
  <c r="O364"/>
  <c r="L363"/>
  <c r="N364"/>
  <c r="N384"/>
  <c r="O391"/>
  <c r="N433"/>
  <c r="N434"/>
  <c r="N440"/>
  <c r="J266"/>
  <c r="N486"/>
  <c r="O496"/>
  <c r="N514"/>
  <c r="O524"/>
  <c r="O553"/>
  <c r="N553"/>
  <c r="N566"/>
  <c r="O573"/>
  <c r="O580"/>
  <c r="N608"/>
  <c r="N615"/>
  <c r="O622"/>
  <c r="O643"/>
  <c r="N651"/>
  <c r="M650"/>
  <c r="N671"/>
  <c r="O679"/>
  <c r="N699"/>
  <c r="O706"/>
  <c r="N727"/>
  <c r="O734"/>
  <c r="N790"/>
  <c r="O797"/>
  <c r="N818"/>
  <c r="N846"/>
  <c r="O868"/>
  <c r="N902"/>
  <c r="O916"/>
  <c r="N937"/>
  <c r="O945"/>
  <c r="L944"/>
  <c r="N945"/>
  <c r="N965"/>
  <c r="O972"/>
  <c r="O979"/>
  <c r="O1008"/>
  <c r="N1021"/>
  <c r="N1035"/>
  <c r="O1042"/>
  <c r="P1095"/>
  <c r="P1103"/>
  <c r="P1139"/>
  <c r="P1184"/>
  <c r="O1212"/>
  <c r="N1226"/>
  <c r="N1247"/>
  <c r="O1254"/>
  <c r="O1261"/>
  <c r="O1268"/>
  <c r="I1193"/>
  <c r="K1193"/>
  <c r="M1193"/>
  <c r="J1194"/>
  <c r="I1195"/>
  <c r="K1195"/>
  <c r="M1195"/>
  <c r="O1328"/>
  <c r="N1336"/>
  <c r="O1435"/>
  <c r="P1435"/>
  <c r="L1434"/>
  <c r="O1498"/>
  <c r="P1498"/>
  <c r="O1568"/>
  <c r="N1582"/>
  <c r="O1645"/>
  <c r="N1645"/>
  <c r="O1659"/>
  <c r="P1659"/>
  <c r="N1659"/>
  <c r="O1689"/>
  <c r="O1742"/>
  <c r="P1742"/>
  <c r="O1764"/>
  <c r="P1764"/>
  <c r="O1877"/>
  <c r="J1876"/>
  <c r="N1877"/>
  <c r="L1876"/>
  <c r="P1876" s="1"/>
  <c r="P1807"/>
  <c r="N1883"/>
  <c r="I1890"/>
  <c r="I1806"/>
  <c r="K1890"/>
  <c r="P1890" s="1"/>
  <c r="K1806"/>
  <c r="M1890"/>
  <c r="N1890" s="1"/>
  <c r="N1897"/>
  <c r="O1904"/>
  <c r="P1904"/>
  <c r="N2016"/>
  <c r="O2023"/>
  <c r="P2023"/>
  <c r="N2072"/>
  <c r="O2079"/>
  <c r="P2079"/>
  <c r="J267"/>
  <c r="L267"/>
  <c r="J269"/>
  <c r="L269"/>
  <c r="J321"/>
  <c r="L321"/>
  <c r="N588"/>
  <c r="J637"/>
  <c r="J636" s="1"/>
  <c r="N770"/>
  <c r="N959"/>
  <c r="I1077"/>
  <c r="M1077"/>
  <c r="M1139"/>
  <c r="N1139" s="1"/>
  <c r="I1197"/>
  <c r="K1205"/>
  <c r="M1205"/>
  <c r="P1212"/>
  <c r="O1240"/>
  <c r="N1240"/>
  <c r="P1247"/>
  <c r="P1254"/>
  <c r="O1255"/>
  <c r="N1255"/>
  <c r="P1268"/>
  <c r="P1328"/>
  <c r="P1336"/>
  <c r="I1314"/>
  <c r="I1342"/>
  <c r="I1325"/>
  <c r="I1316" s="1"/>
  <c r="P1350"/>
  <c r="P1371"/>
  <c r="O1386"/>
  <c r="N1386"/>
  <c r="N1590"/>
  <c r="M1589"/>
  <c r="O1617"/>
  <c r="P1617"/>
  <c r="K1721"/>
  <c r="O1728"/>
  <c r="P1728"/>
  <c r="N1795"/>
  <c r="O1799"/>
  <c r="P1799"/>
  <c r="N1841"/>
  <c r="O1848"/>
  <c r="P1848"/>
  <c r="I1335"/>
  <c r="K1335"/>
  <c r="M1335"/>
  <c r="O1441"/>
  <c r="O1449"/>
  <c r="P1455"/>
  <c r="P1456"/>
  <c r="P1492"/>
  <c r="N1512"/>
  <c r="O1519"/>
  <c r="O1555"/>
  <c r="L1554"/>
  <c r="P1561"/>
  <c r="O1575"/>
  <c r="P1582"/>
  <c r="P1590"/>
  <c r="O1596"/>
  <c r="P1610"/>
  <c r="O1632"/>
  <c r="N1632"/>
  <c r="P1638"/>
  <c r="O1673"/>
  <c r="O1722"/>
  <c r="N1725"/>
  <c r="O1735"/>
  <c r="O1749"/>
  <c r="O1757"/>
  <c r="N1771"/>
  <c r="O1778"/>
  <c r="P1795"/>
  <c r="P1810"/>
  <c r="N1820"/>
  <c r="O1827"/>
  <c r="P1841"/>
  <c r="N1855"/>
  <c r="O1862"/>
  <c r="N1925"/>
  <c r="O1932"/>
  <c r="P1932"/>
  <c r="P1988"/>
  <c r="N2107"/>
  <c r="O2114"/>
  <c r="P2114"/>
  <c r="I34"/>
  <c r="K34"/>
  <c r="I32"/>
  <c r="M32"/>
  <c r="M33"/>
  <c r="M34"/>
  <c r="K1491"/>
  <c r="M1491"/>
  <c r="N1638"/>
  <c r="N1666"/>
  <c r="L1756"/>
  <c r="O1890"/>
  <c r="O1891"/>
  <c r="N1891"/>
  <c r="P1893"/>
  <c r="P1894"/>
  <c r="P1897"/>
  <c r="N1911"/>
  <c r="P1925"/>
  <c r="N1946"/>
  <c r="N1953"/>
  <c r="J1981"/>
  <c r="O1989"/>
  <c r="P1989"/>
  <c r="L1982"/>
  <c r="O2086"/>
  <c r="M35"/>
  <c r="N1893"/>
  <c r="N1894"/>
  <c r="N1995"/>
  <c r="O2002"/>
  <c r="P2016"/>
  <c r="N2030"/>
  <c r="O2037"/>
  <c r="O2051"/>
  <c r="O2065"/>
  <c r="P2072"/>
  <c r="N2093"/>
  <c r="O2100"/>
  <c r="P2107"/>
  <c r="P1877"/>
  <c r="N1813"/>
  <c r="O483"/>
  <c r="L266"/>
  <c r="O485"/>
  <c r="O513"/>
  <c r="N640"/>
  <c r="N641"/>
  <c r="O651"/>
  <c r="L637"/>
  <c r="I642"/>
  <c r="L1289"/>
  <c r="L1194"/>
  <c r="L1721"/>
  <c r="N1723"/>
  <c r="J268"/>
  <c r="L268"/>
  <c r="J482"/>
  <c r="L482"/>
  <c r="P483"/>
  <c r="O484"/>
  <c r="P485"/>
  <c r="O486"/>
  <c r="O512"/>
  <c r="P513"/>
  <c r="O514"/>
  <c r="L650"/>
  <c r="P651"/>
  <c r="O1178"/>
  <c r="P1178"/>
  <c r="J1205"/>
  <c r="J1192"/>
  <c r="O1206"/>
  <c r="P1206"/>
  <c r="L1192"/>
  <c r="O1593"/>
  <c r="O1723"/>
  <c r="N1807"/>
  <c r="O1809"/>
  <c r="N322"/>
  <c r="I1448"/>
  <c r="K1448"/>
  <c r="M1448"/>
  <c r="O1725"/>
  <c r="O1810"/>
  <c r="L1813"/>
  <c r="P1813" s="1"/>
  <c r="N34" l="1"/>
  <c r="N33"/>
  <c r="M26"/>
  <c r="N35"/>
  <c r="L25"/>
  <c r="M31"/>
  <c r="I1554"/>
  <c r="I1548" s="1"/>
  <c r="O1631"/>
  <c r="M1554"/>
  <c r="P1385"/>
  <c r="K1191"/>
  <c r="P1335"/>
  <c r="I19"/>
  <c r="L30"/>
  <c r="L21" s="1"/>
  <c r="L1317"/>
  <c r="P1205"/>
  <c r="P321"/>
  <c r="J1314"/>
  <c r="O1314" s="1"/>
  <c r="J27"/>
  <c r="J18" s="1"/>
  <c r="O1448"/>
  <c r="P269"/>
  <c r="O1335"/>
  <c r="O1327"/>
  <c r="N1192"/>
  <c r="N1792"/>
  <c r="P1080"/>
  <c r="O1102"/>
  <c r="M20"/>
  <c r="P1589"/>
  <c r="O1724"/>
  <c r="M1191"/>
  <c r="P1448"/>
  <c r="J1721"/>
  <c r="O1589"/>
  <c r="I1191"/>
  <c r="J1311"/>
  <c r="N1589"/>
  <c r="L1070"/>
  <c r="O363"/>
  <c r="O1205"/>
  <c r="I1070"/>
  <c r="I1079"/>
  <c r="O1385"/>
  <c r="N1007"/>
  <c r="N267"/>
  <c r="N1327"/>
  <c r="J1317"/>
  <c r="O811"/>
  <c r="O279"/>
  <c r="N19"/>
  <c r="O538"/>
  <c r="N482"/>
  <c r="N1809"/>
  <c r="M1806"/>
  <c r="N1806" s="1"/>
  <c r="K39"/>
  <c r="K38" s="1"/>
  <c r="P1071"/>
  <c r="P1314"/>
  <c r="N637"/>
  <c r="N1631"/>
  <c r="M636"/>
  <c r="J39"/>
  <c r="J38" s="1"/>
  <c r="N650"/>
  <c r="K25"/>
  <c r="N1981"/>
  <c r="P433"/>
  <c r="N1982"/>
  <c r="P1631"/>
  <c r="N1326"/>
  <c r="N1177"/>
  <c r="N279"/>
  <c r="N56"/>
  <c r="P279"/>
  <c r="O510"/>
  <c r="K1070"/>
  <c r="O46"/>
  <c r="P1756"/>
  <c r="N268"/>
  <c r="I265"/>
  <c r="M27"/>
  <c r="P1327"/>
  <c r="O1792"/>
  <c r="P1792"/>
  <c r="P1554"/>
  <c r="M1079"/>
  <c r="P1102"/>
  <c r="N1385"/>
  <c r="N854"/>
  <c r="M265"/>
  <c r="N363"/>
  <c r="P35"/>
  <c r="P1809"/>
  <c r="N1335"/>
  <c r="P539"/>
  <c r="P538"/>
  <c r="P46"/>
  <c r="O1491"/>
  <c r="O1177"/>
  <c r="N1205"/>
  <c r="N539"/>
  <c r="J21"/>
  <c r="M30"/>
  <c r="J25"/>
  <c r="J16" s="1"/>
  <c r="N39"/>
  <c r="M38"/>
  <c r="N38" s="1"/>
  <c r="K30"/>
  <c r="K21" s="1"/>
  <c r="I1317"/>
  <c r="I30"/>
  <c r="I21" s="1"/>
  <c r="N46"/>
  <c r="L32"/>
  <c r="L31" s="1"/>
  <c r="P853"/>
  <c r="O1554"/>
  <c r="P1177"/>
  <c r="P510"/>
  <c r="N639"/>
  <c r="I25"/>
  <c r="I16" s="1"/>
  <c r="P854"/>
  <c r="N510"/>
  <c r="N1080"/>
  <c r="J1070"/>
  <c r="N811"/>
  <c r="N266"/>
  <c r="N321"/>
  <c r="K265"/>
  <c r="N1071"/>
  <c r="L1806"/>
  <c r="P1806" s="1"/>
  <c r="M24"/>
  <c r="M15" s="1"/>
  <c r="P363"/>
  <c r="P267"/>
  <c r="N28"/>
  <c r="M55"/>
  <c r="N55" s="1"/>
  <c r="O1807"/>
  <c r="O1756"/>
  <c r="P1491"/>
  <c r="K27"/>
  <c r="K18" s="1"/>
  <c r="O1071"/>
  <c r="O854"/>
  <c r="M538"/>
  <c r="N538" s="1"/>
  <c r="O539"/>
  <c r="O853"/>
  <c r="N269"/>
  <c r="P1323"/>
  <c r="P33"/>
  <c r="O1080"/>
  <c r="L1079"/>
  <c r="L39"/>
  <c r="L38" s="1"/>
  <c r="M853"/>
  <c r="N853" s="1"/>
  <c r="K31"/>
  <c r="N1323"/>
  <c r="O1434"/>
  <c r="P1434"/>
  <c r="O867"/>
  <c r="P867"/>
  <c r="L55"/>
  <c r="P56"/>
  <c r="O56"/>
  <c r="O1813"/>
  <c r="K1319"/>
  <c r="O1323"/>
  <c r="J1191"/>
  <c r="P34"/>
  <c r="P1724"/>
  <c r="K24"/>
  <c r="N1724"/>
  <c r="M1721"/>
  <c r="P1320"/>
  <c r="L1311"/>
  <c r="O321"/>
  <c r="O269"/>
  <c r="O267"/>
  <c r="O1876"/>
  <c r="M1311"/>
  <c r="N1314"/>
  <c r="M1070"/>
  <c r="P944"/>
  <c r="O944"/>
  <c r="O1007"/>
  <c r="P1007"/>
  <c r="O678"/>
  <c r="P678"/>
  <c r="O552"/>
  <c r="P552"/>
  <c r="I27"/>
  <c r="I18" s="1"/>
  <c r="J26"/>
  <c r="J17" s="1"/>
  <c r="O2083"/>
  <c r="P2083"/>
  <c r="P1982"/>
  <c r="L1981"/>
  <c r="O1982"/>
  <c r="I31"/>
  <c r="O1342"/>
  <c r="P1342"/>
  <c r="J1806"/>
  <c r="M1319"/>
  <c r="M1313"/>
  <c r="N1322"/>
  <c r="P640"/>
  <c r="O640"/>
  <c r="L27"/>
  <c r="O650"/>
  <c r="P650"/>
  <c r="O482"/>
  <c r="P482"/>
  <c r="M1312"/>
  <c r="N1312" s="1"/>
  <c r="N1321"/>
  <c r="P1721"/>
  <c r="O1312"/>
  <c r="P1312"/>
  <c r="J1313"/>
  <c r="O1192"/>
  <c r="L1191"/>
  <c r="P1192"/>
  <c r="P638"/>
  <c r="O638"/>
  <c r="P268"/>
  <c r="O268"/>
  <c r="L26"/>
  <c r="O1322"/>
  <c r="L1319"/>
  <c r="L1313"/>
  <c r="N642"/>
  <c r="I636"/>
  <c r="I29"/>
  <c r="P639"/>
  <c r="O639"/>
  <c r="P637"/>
  <c r="L636"/>
  <c r="O637"/>
  <c r="P266"/>
  <c r="L265"/>
  <c r="O266"/>
  <c r="L24"/>
  <c r="J265"/>
  <c r="M25"/>
  <c r="K26"/>
  <c r="I1547" l="1"/>
  <c r="I1492"/>
  <c r="N1721"/>
  <c r="O1721"/>
  <c r="N1079"/>
  <c r="P1070"/>
  <c r="J24"/>
  <c r="J15" s="1"/>
  <c r="J14" s="1"/>
  <c r="N1191"/>
  <c r="J1319"/>
  <c r="O1319" s="1"/>
  <c r="O1320"/>
  <c r="J1310"/>
  <c r="O1070"/>
  <c r="N1070"/>
  <c r="O32"/>
  <c r="P32"/>
  <c r="K15"/>
  <c r="N636"/>
  <c r="N265"/>
  <c r="M21"/>
  <c r="M23"/>
  <c r="M18"/>
  <c r="N18" s="1"/>
  <c r="P1322"/>
  <c r="K1313"/>
  <c r="K1310" s="1"/>
  <c r="N27"/>
  <c r="O1806"/>
  <c r="O1079"/>
  <c r="P1079"/>
  <c r="J31"/>
  <c r="O31" s="1"/>
  <c r="K16"/>
  <c r="O39"/>
  <c r="P39"/>
  <c r="O1311"/>
  <c r="P1311"/>
  <c r="N31"/>
  <c r="N32"/>
  <c r="P1981"/>
  <c r="O1981"/>
  <c r="O55"/>
  <c r="P55"/>
  <c r="K17"/>
  <c r="K23"/>
  <c r="N25"/>
  <c r="M16"/>
  <c r="N16" s="1"/>
  <c r="P24"/>
  <c r="L15"/>
  <c r="L23"/>
  <c r="P265"/>
  <c r="O265"/>
  <c r="O1313"/>
  <c r="L1310"/>
  <c r="O26"/>
  <c r="L17"/>
  <c r="P26"/>
  <c r="O27"/>
  <c r="L18"/>
  <c r="P27"/>
  <c r="P31"/>
  <c r="I26"/>
  <c r="I17" s="1"/>
  <c r="M17"/>
  <c r="P636"/>
  <c r="O636"/>
  <c r="I20"/>
  <c r="N20" s="1"/>
  <c r="N29"/>
  <c r="P1319"/>
  <c r="O25"/>
  <c r="L16"/>
  <c r="P25"/>
  <c r="O1191"/>
  <c r="P1191"/>
  <c r="M1310"/>
  <c r="N1313"/>
  <c r="N1492" l="1"/>
  <c r="I1491"/>
  <c r="N1491" s="1"/>
  <c r="I1320"/>
  <c r="K14"/>
  <c r="P1313"/>
  <c r="J23"/>
  <c r="O23" s="1"/>
  <c r="O24"/>
  <c r="N17"/>
  <c r="N26"/>
  <c r="M14"/>
  <c r="O38"/>
  <c r="P38"/>
  <c r="O18"/>
  <c r="P18"/>
  <c r="P15"/>
  <c r="L14"/>
  <c r="O15"/>
  <c r="P16"/>
  <c r="O16"/>
  <c r="O17"/>
  <c r="P17"/>
  <c r="O1310"/>
  <c r="P1310"/>
  <c r="P23"/>
  <c r="I1311" l="1"/>
  <c r="I1319"/>
  <c r="N1319" s="1"/>
  <c r="I24"/>
  <c r="N1320"/>
  <c r="P14"/>
  <c r="O14"/>
  <c r="N24" l="1"/>
  <c r="I15"/>
  <c r="I23"/>
  <c r="N23" s="1"/>
  <c r="I1310"/>
  <c r="N1310" s="1"/>
  <c r="N1311"/>
  <c r="N15" l="1"/>
  <c r="I14"/>
  <c r="N14" s="1"/>
</calcChain>
</file>

<file path=xl/sharedStrings.xml><?xml version="1.0" encoding="utf-8"?>
<sst xmlns="http://schemas.openxmlformats.org/spreadsheetml/2006/main" count="6154" uniqueCount="770">
  <si>
    <t xml:space="preserve">Министерство культуры области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</si>
  <si>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</si>
  <si>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</si>
  <si>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</si>
  <si>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11.4.8.</t>
  </si>
  <si>
    <t>11.4.9.</t>
  </si>
  <si>
    <t xml:space="preserve">Министерство культуры области                         </t>
  </si>
  <si>
    <t>Подпрограмма 5 «Система образования в сфере культуры»</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</si>
  <si>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</si>
  <si>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</si>
  <si>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</si>
  <si>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</si>
  <si>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</si>
  <si>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</si>
  <si>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Управление по охране объектов культурного наследия Правительства области</t>
  </si>
  <si>
    <t>Контрольное мероприятие 7.3.1 «Обеспечение мероприятий по выявлению новых объектов культурного наследия»</t>
  </si>
  <si>
    <t>Контрольное мероприятие 7.4.1 «Обеспечение мероприятий по государственному учету объектов культурного наследия регионального значения»</t>
  </si>
  <si>
    <t>Контрольное мероприятие 7.5.1 «Обеспечение проведения историко-культурной экспертизы объектов культурного наследия регионального значения»</t>
  </si>
  <si>
    <t>Контрольное мероприятие 7.6.1 «Популяризация объектов культурного наследия регионального значения»</t>
  </si>
  <si>
    <t xml:space="preserve">Управление по охране объектов культурного наследия Правительства  области </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</si>
  <si>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</si>
  <si>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13.7.</t>
  </si>
  <si>
    <t>в том числе софинансируемые из федерального бюджета</t>
  </si>
  <si>
    <t>в том числе на софинансирование расходных обязательств области</t>
  </si>
  <si>
    <t>Подпрограмма 7 «Государственная охрана, сохранение и популяризация объектов культурного наследия»</t>
  </si>
  <si>
    <t>комитет общественных связей и национальной политики области (управление делами Правительства области - плательщик)</t>
  </si>
  <si>
    <t>Основное мероприятие 10.1 «Укрепление материально-технической базы областных учреждений музейного типа»</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</si>
  <si>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</si>
  <si>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</si>
  <si>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1.5.1.</t>
  </si>
  <si>
    <t>1.5.2.</t>
  </si>
  <si>
    <t>1.5.3.</t>
  </si>
  <si>
    <t>1.5.4.</t>
  </si>
  <si>
    <t>1.5.8.</t>
  </si>
  <si>
    <t>Министерство культуры области, органы местного самоуправления (по согласованию)</t>
  </si>
  <si>
    <t>Министерство культуры области</t>
  </si>
  <si>
    <t>2.1.</t>
  </si>
  <si>
    <t>2015        в течение года</t>
  </si>
  <si>
    <t>2017                  в течение  года</t>
  </si>
  <si>
    <t>Основное мероприятие 5.5 «Обеспечение социальных гарантий участников образовательного процесса областных образовательных организаций»</t>
  </si>
  <si>
    <t>2015 февраль</t>
  </si>
  <si>
    <t xml:space="preserve">Подпрограмма 10 «Укрепление материально-технической базы учреждений в сфере культуры» </t>
  </si>
  <si>
    <t>4.1.</t>
  </si>
  <si>
    <t>4.2.</t>
  </si>
  <si>
    <t>4.2.1.</t>
  </si>
  <si>
    <t>4.2.2.</t>
  </si>
  <si>
    <t>4.2.3.</t>
  </si>
  <si>
    <t>4.3.</t>
  </si>
  <si>
    <t>4.3.1.</t>
  </si>
  <si>
    <t>4.3.2.</t>
  </si>
  <si>
    <t>4.3.5.</t>
  </si>
  <si>
    <t>4.3.6.</t>
  </si>
  <si>
    <t>4.4.1.</t>
  </si>
  <si>
    <t>5.</t>
  </si>
  <si>
    <t>6.</t>
  </si>
  <si>
    <t>6.1.</t>
  </si>
  <si>
    <t>6.2.</t>
  </si>
  <si>
    <t>6.2.1.</t>
  </si>
  <si>
    <t>6.2.4.</t>
  </si>
  <si>
    <t>6.2.5.</t>
  </si>
  <si>
    <t>6.2.6.</t>
  </si>
  <si>
    <t>6.4.</t>
  </si>
  <si>
    <t>6.4.1.</t>
  </si>
  <si>
    <t>6.5.</t>
  </si>
  <si>
    <t>6.5.1.</t>
  </si>
  <si>
    <t>6.5.2.</t>
  </si>
  <si>
    <t>6.5.3.</t>
  </si>
  <si>
    <t>6.6.</t>
  </si>
  <si>
    <t>6.6.1.</t>
  </si>
  <si>
    <t>7.2.1.</t>
  </si>
  <si>
    <t>7.3.</t>
  </si>
  <si>
    <t>12.1.6.</t>
  </si>
  <si>
    <t>2015 май</t>
  </si>
  <si>
    <t>2017 май</t>
  </si>
  <si>
    <t>2015 апрель-май</t>
  </si>
  <si>
    <t>2017 апрель-май</t>
  </si>
  <si>
    <t>2015 апрель</t>
  </si>
  <si>
    <t>2017 апрель</t>
  </si>
  <si>
    <t>2015 март</t>
  </si>
  <si>
    <t>2017 март</t>
  </si>
  <si>
    <t>2017 февраль</t>
  </si>
  <si>
    <t>12.1.8.</t>
  </si>
  <si>
    <t>12.1.9.</t>
  </si>
  <si>
    <t>2015 июнь</t>
  </si>
  <si>
    <t>2017 июнь</t>
  </si>
  <si>
    <t>2015 ноябрь</t>
  </si>
  <si>
    <t>2017 ноябрь</t>
  </si>
  <si>
    <t>2015 декабрь</t>
  </si>
  <si>
    <t>2017 декабрь</t>
  </si>
  <si>
    <t>12.1.10.</t>
  </si>
  <si>
    <t>12.1.11.</t>
  </si>
  <si>
    <t>12.1.12.</t>
  </si>
  <si>
    <t>12.1.13.</t>
  </si>
  <si>
    <t>12.1.14.</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</si>
  <si>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</si>
  <si>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13.2.</t>
  </si>
  <si>
    <t>13.4.</t>
  </si>
  <si>
    <t>13.5.1.</t>
  </si>
  <si>
    <t>13.6.</t>
  </si>
  <si>
    <t>13.6.1.</t>
  </si>
  <si>
    <t>ГУК «Саратовский областной музей краеведения»</t>
  </si>
  <si>
    <t xml:space="preserve">ГУК «Саратовский областной музей краеведения»    </t>
  </si>
  <si>
    <t>Срок начала реализации</t>
  </si>
  <si>
    <t>Срок окончания реализации (дата контрольного события)</t>
  </si>
  <si>
    <t>№ п/п</t>
  </si>
  <si>
    <t>1.</t>
  </si>
  <si>
    <t>Подпрограмма 1 «Музеи»</t>
  </si>
  <si>
    <t>всего</t>
  </si>
  <si>
    <t xml:space="preserve">областной бюджет </t>
  </si>
  <si>
    <t>Основное мероприятие 1.2 «Обеспечение сохранности музейных предметов и музейных коллекций, находящихся в государственной собственности»</t>
  </si>
  <si>
    <t>1.2.1</t>
  </si>
  <si>
    <t>2.5.</t>
  </si>
  <si>
    <t>2.5.1.</t>
  </si>
  <si>
    <t>Подпрограмма 3. «Концертные организации»</t>
  </si>
  <si>
    <t>3.2.</t>
  </si>
  <si>
    <t>3.4.</t>
  </si>
  <si>
    <t xml:space="preserve">ГУК «Государственный музей К.А. Федина»             </t>
  </si>
  <si>
    <t>Контрольное событие 1.3.4 Приобретение предметов вооружения, снаряжения, обмундирования периода Великой Отечественной войны и послевоенного периода</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</si>
  <si>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</si>
  <si>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 xml:space="preserve">ГУК «Государственный музей К.А. Федина»     </t>
  </si>
  <si>
    <t>Основное мероприятие 2.2.  «Создание новых спектаклей в областных театрах»</t>
  </si>
  <si>
    <t>министерство культуры области, органы местного самоуправления (по согласованию)</t>
  </si>
  <si>
    <t>Контрольное мероприятие 3.4.1 Концертное обслуживание населения муниципальных районов области</t>
  </si>
  <si>
    <t xml:space="preserve">ГАУК " Саратовский областной Дом работников искусств" </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</si>
  <si>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</si>
  <si>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Основное мероприятие 6.4  Организация и пополнение фильмофонда ГАУК «Саратовский областной методический киновидеоцентр»</t>
  </si>
  <si>
    <t>Контрольное событие 6.4.1 Приобретение киновидеофильмов</t>
  </si>
  <si>
    <t>Основное мероприятие 10.6 «Укрепление материально-технической базы областных культурно-досуговых учреждений»</t>
  </si>
  <si>
    <t>Основное мероприятие 10.12 «Поддержка муниципальных учреждений культуры»</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</si>
  <si>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</si>
  <si>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</si>
  <si>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</si>
  <si>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</si>
  <si>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Министерство культуры области органы местного самоуправления (по согласованию)</t>
  </si>
  <si>
    <t>Контрольное событие 12.1.6 Государственный праздник - Праздник весны и труда</t>
  </si>
  <si>
    <t xml:space="preserve">комитет общественных связей и национальной политики области (управление делами Правительства области - плательщик), Саратовское окружное казачье общество (по согласованию)
</t>
  </si>
  <si>
    <t>Основное мероприятие 3.4. «Осуществление концертной деятельности областных концертных организаций на территории области»</t>
  </si>
  <si>
    <t>3.5.</t>
  </si>
  <si>
    <t>Основное мероприятие 3.5. «Организация и проведение мероприятий по популяризации концертной деятельности»</t>
  </si>
  <si>
    <t>3.</t>
  </si>
  <si>
    <t>3.1.</t>
  </si>
  <si>
    <t>3.5.1.</t>
  </si>
  <si>
    <t>Подпрограмма 4 «Библиотеки»</t>
  </si>
  <si>
    <t xml:space="preserve">Основное мероприятие 4.2 «Комплектование фондов библиотек области» </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</si>
  <si>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</si>
  <si>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</si>
  <si>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</si>
  <si>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ГУК «Областная библиотека для детей и юношества им.А.С.Пушкина»</t>
  </si>
  <si>
    <t>ГУК «Областная универсальная научная библиотека»</t>
  </si>
  <si>
    <t>Основное мероприятие 3.2   «Создание областными концертными организациями новых концертных программ»</t>
  </si>
  <si>
    <t>ГАУК СО  «Дворец культуры «Россия»</t>
  </si>
  <si>
    <t xml:space="preserve"> ГАУК «Саратовский областной центр народного творчества имени Л.А. Руслановой»</t>
  </si>
  <si>
    <t>ГАУ ДПО в сфере культуры и искусства "Саратовский областной учебно-методический центр"</t>
  </si>
  <si>
    <t xml:space="preserve">Контрольное событие 9.4.1 «Организация концертов, творческих выставок и др. одаренных детей и молодежи» </t>
  </si>
  <si>
    <t>Контрольное событие 9.4.2. «Издание печатной продукции о детском творчестве (буклеты, каталоги, методическая литература и т. п.)»</t>
  </si>
  <si>
    <t>Подпрограмма 8 «Архивы»</t>
  </si>
  <si>
    <t xml:space="preserve">Процент исполнения. </t>
  </si>
  <si>
    <t>Предусмотрено в государственной программе</t>
  </si>
  <si>
    <t>Утверждено в законе об областном бюджете на соответствующий год</t>
  </si>
  <si>
    <t>фактическое исполнение</t>
  </si>
  <si>
    <t xml:space="preserve">кассовое исполнение </t>
  </si>
  <si>
    <t xml:space="preserve">Исполнено
</t>
  </si>
  <si>
    <t>Сведения</t>
  </si>
  <si>
    <t xml:space="preserve">(наименование государственной программы)
</t>
  </si>
  <si>
    <t>"Культура Саратовской области до 2020 года",</t>
  </si>
  <si>
    <t xml:space="preserve">о расходах на реализацию государственной программы Саратовской области </t>
  </si>
  <si>
    <t>произведенных за I полугодие 2015 года  за счет соответствующих источников финансового обеспечения</t>
  </si>
  <si>
    <t>(тыс. руб.)</t>
  </si>
  <si>
    <t>Управление делами области Правительства области</t>
  </si>
  <si>
    <t>Подпрограмма 9 «Творческое развитие детей и молодежи в сфере культуры»</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</si>
  <si>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</si>
  <si>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Подпрограмма 13 «Гармонизация межнациональных отношений и этнокультурное развитие народов Саратовской области»</t>
  </si>
  <si>
    <t xml:space="preserve">ГУК «Областная универсальная научная библиотека» </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</si>
  <si>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</si>
  <si>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 xml:space="preserve">ГПОУ «Саратовский областной колледж искусств» </t>
  </si>
  <si>
    <t xml:space="preserve">ГАУК «Саратовский областной центр народного творчества имени Л.А. Руслановой» </t>
  </si>
  <si>
    <t>(гр.7 (кассовое исполнение)/гр.5)</t>
  </si>
  <si>
    <t>(гр.7 (кассовое исполнение)/гр.6)</t>
  </si>
  <si>
    <t>Основное мероприятие 2.5 «Организация и проведение мероприятий по популяризации театрального дела»</t>
  </si>
  <si>
    <t>1.4.2.</t>
  </si>
  <si>
    <t>1.4.4.</t>
  </si>
  <si>
    <t>1.4.5.</t>
  </si>
  <si>
    <t>Подпрограмма 12 «Популяризация культурных традиций»</t>
  </si>
  <si>
    <t>12.1.1.</t>
  </si>
  <si>
    <t>12.1.2.</t>
  </si>
  <si>
    <t>12.1.3.</t>
  </si>
  <si>
    <t>12.1.4.</t>
  </si>
  <si>
    <t>12.1.5.</t>
  </si>
  <si>
    <t>внебюджетные источники  (прогнозно)</t>
  </si>
  <si>
    <t>Основное мероприятие 1.3 «Обеспечение пополнения и комплектования фондов областных музеев новыми уникальными экспонатами»</t>
  </si>
  <si>
    <t>1.3.</t>
  </si>
  <si>
    <t>1.3.1.</t>
  </si>
  <si>
    <t>1.3.2.</t>
  </si>
  <si>
    <t>7.3.1.</t>
  </si>
  <si>
    <t>7.4.</t>
  </si>
  <si>
    <t>7.4.1.</t>
  </si>
  <si>
    <t>7.5.</t>
  </si>
  <si>
    <t>7.5.1.</t>
  </si>
  <si>
    <t>8.1.</t>
  </si>
  <si>
    <t>8.1.1.</t>
  </si>
  <si>
    <t>9.1.</t>
  </si>
  <si>
    <t>9.2.</t>
  </si>
  <si>
    <t>9.2.1.</t>
  </si>
  <si>
    <t>9.2.2.</t>
  </si>
  <si>
    <t>9.2.3.</t>
  </si>
  <si>
    <t>9.2.4.</t>
  </si>
  <si>
    <t>9.2.5.</t>
  </si>
  <si>
    <t>9.2.6.</t>
  </si>
  <si>
    <t>9.3.1.</t>
  </si>
  <si>
    <t>9.3.2.</t>
  </si>
  <si>
    <t>10.</t>
  </si>
  <si>
    <t>10.1.</t>
  </si>
  <si>
    <t>10.1.2.</t>
  </si>
  <si>
    <t>10.3.</t>
  </si>
  <si>
    <t>10.4.</t>
  </si>
  <si>
    <t>10.4.1.</t>
  </si>
  <si>
    <t>10.4.2.</t>
  </si>
  <si>
    <t>10.6.</t>
  </si>
  <si>
    <t>11.1.</t>
  </si>
  <si>
    <t>11.1.1.</t>
  </si>
  <si>
    <t>11.1.5.</t>
  </si>
  <si>
    <t>11.1.8.</t>
  </si>
  <si>
    <t>11.1.10.</t>
  </si>
  <si>
    <t>11.4.1.</t>
  </si>
  <si>
    <t>11.4.2.</t>
  </si>
  <si>
    <t>11.4.3.</t>
  </si>
  <si>
    <t>11.4.5.</t>
  </si>
  <si>
    <t>11.4.6.</t>
  </si>
  <si>
    <t>12.1.</t>
  </si>
  <si>
    <t>Источники финансового обеспечения</t>
  </si>
  <si>
    <t>2.2.</t>
  </si>
  <si>
    <t>х</t>
  </si>
  <si>
    <t>Выделены лимиты бюджетных обязательств за счет средств областного бюджета</t>
  </si>
  <si>
    <t xml:space="preserve">федеральный бюджет </t>
  </si>
  <si>
    <t xml:space="preserve">местные бюджеты </t>
  </si>
  <si>
    <t xml:space="preserve">внебюджетные источники  </t>
  </si>
  <si>
    <t xml:space="preserve">внебюджетные источники </t>
  </si>
  <si>
    <t>Основное мероприятие 2.3 «Осуществление областными театрами фестивальной деятельности»</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</si>
  <si>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</si>
  <si>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</si>
  <si>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Основное мероприятие 10.2 «Укрепление материально-технической базы областных театров»</t>
  </si>
  <si>
    <t>Основное мероприятие 10.3 «Укрепление материально-технической базы областных концертных организаций»</t>
  </si>
  <si>
    <t>государственные внебюджетные фонды и иные безвозмездные поступления целевой направленности (прогнозно)</t>
  </si>
  <si>
    <t xml:space="preserve">государственные внебюджетные фонды и иные безвозмездные поступления целевой направленности </t>
  </si>
  <si>
    <t>Контрольное событие 12.1.11 Мероприятия, посвященные 100-летию революции 1917 года в России</t>
  </si>
  <si>
    <t xml:space="preserve">Министерство культуры области, ГАУ ДПО «Саратовский областной учебно - методический центр» </t>
  </si>
  <si>
    <t xml:space="preserve">ГАУ ДПО «Саратовский областной  учебно-методический центр» </t>
  </si>
  <si>
    <t xml:space="preserve">Подпрограмма 11 «Развитие кадрового потенциала сферы культуры»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</si>
  <si>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 Руслановой» (В.И.Зимин, директор)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</si>
  <si>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Л.А.Руслановой" (В.И.Зимин)</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</si>
  <si>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</si>
  <si>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в том числе по исполнителям:</t>
  </si>
  <si>
    <t>ГУК "Областная универсальная научная библиотека"</t>
  </si>
  <si>
    <t>1.1</t>
  </si>
  <si>
    <t>1.2</t>
  </si>
  <si>
    <t>Контрольное событие 1.2.1 Реставрация предметов документального, изобразительного фонда, коллекции керамики и мебели</t>
  </si>
  <si>
    <t>1.2.2</t>
  </si>
  <si>
    <t>Контрольное событие 1.3.2 Проведение археологической экспедиции</t>
  </si>
  <si>
    <t>1.3.3.</t>
  </si>
  <si>
    <t>1.3.4.</t>
  </si>
  <si>
    <t xml:space="preserve">ГАУК "Саратовский историко-патриотический комплекс "Музей боевой и трудовой славы"             </t>
  </si>
  <si>
    <t>1.4.</t>
  </si>
  <si>
    <t>1.4.1.</t>
  </si>
  <si>
    <t xml:space="preserve"> 1.4.3</t>
  </si>
  <si>
    <t xml:space="preserve">ГУК «Государственный  музей К.А. Федина»     </t>
  </si>
  <si>
    <t>1.4.6.</t>
  </si>
  <si>
    <t xml:space="preserve"> 1.4.7</t>
  </si>
  <si>
    <t>1.4.8</t>
  </si>
  <si>
    <t>1.5</t>
  </si>
  <si>
    <t>Основное мероприятие 1.5 "Организация и проведение мероприятий по популяризации музейного дела»</t>
  </si>
  <si>
    <t>1.5.9.</t>
  </si>
  <si>
    <t xml:space="preserve">некоммерческие организации </t>
  </si>
  <si>
    <t>Подпрограмма 2 "Театры"</t>
  </si>
  <si>
    <t>2.2.4</t>
  </si>
  <si>
    <t>2.2.7</t>
  </si>
  <si>
    <t>2.2.8</t>
  </si>
  <si>
    <t>2.3</t>
  </si>
  <si>
    <t>2.3.1</t>
  </si>
  <si>
    <t>2.3.2</t>
  </si>
  <si>
    <t>2.3.3</t>
  </si>
  <si>
    <t>2.4</t>
  </si>
  <si>
    <t>Контрольное событие 2.4.1  Театрально-концертное обслуживание населения муниципальных районов области</t>
  </si>
  <si>
    <t>2.5.3</t>
  </si>
  <si>
    <t>некоммерческие организации</t>
  </si>
  <si>
    <t>2.6.1</t>
  </si>
  <si>
    <t>Контрольное событие 2.6.1. Поддержка творческой деятельности и укрепление материально-технической базы театра</t>
  </si>
  <si>
    <t>2.6.2</t>
  </si>
  <si>
    <t>Контрольное событие 2.6.2.  Поддержка творческой деятельности и укрепление материально-технической базы театра</t>
  </si>
  <si>
    <t>ГАУК СО "Драматический театр города Вольска"</t>
  </si>
  <si>
    <t>2.6.3</t>
  </si>
  <si>
    <t>Контрольное событие 2.6.3.  Поддержка творческой деятельности и укрепление материально-технической базы театров</t>
  </si>
  <si>
    <t>2.7.</t>
  </si>
  <si>
    <t>Основное мероприятие 2.7. "Поддержка творческой деятельности и техническое оснащение детских и кукольных театров"</t>
  </si>
  <si>
    <t>2.7.1</t>
  </si>
  <si>
    <t>Контрольное событие 2.7.1 Поддержка творческой деятельности и техническое оснащение театра</t>
  </si>
  <si>
    <t>ГАУК "Саратовский театр кукол "Теремок"</t>
  </si>
  <si>
    <t>2.7.2</t>
  </si>
  <si>
    <t xml:space="preserve">Контрольное событие 2.7.2 Поддержка творческой деятельности и техническое оснащение театра </t>
  </si>
  <si>
    <t>ГАУК "Саратовский академический театр юного зрителя им.Ю.П.Киселева"</t>
  </si>
  <si>
    <t>2.7.3</t>
  </si>
  <si>
    <t>Контрольное событие 2.7.3 Поддержка творческой деятельности и техническое оснащение театра</t>
  </si>
  <si>
    <t>2018                    в течение года</t>
  </si>
  <si>
    <t xml:space="preserve">2020                      в течение года </t>
  </si>
  <si>
    <t>2018                в течение года</t>
  </si>
  <si>
    <t>2020 в течение года</t>
  </si>
  <si>
    <t>2018               в течение года</t>
  </si>
  <si>
    <t>2018 в  течение года</t>
  </si>
  <si>
    <t>2018            в течение года</t>
  </si>
  <si>
    <t>2018    в течение года</t>
  </si>
  <si>
    <t>2020                  в течение года</t>
  </si>
  <si>
    <t>2018                  в течение года</t>
  </si>
  <si>
    <t>2020               в течение года</t>
  </si>
  <si>
    <t>2018 в течение года</t>
  </si>
  <si>
    <t>2020            в течение года</t>
  </si>
  <si>
    <t>2018                 II кв..-III кв.</t>
  </si>
  <si>
    <t>2018               I кв..</t>
  </si>
  <si>
    <t>2018              I кв..</t>
  </si>
  <si>
    <t>2018                IV кв..</t>
  </si>
  <si>
    <t>2018             I кв.</t>
  </si>
  <si>
    <t>2018              II кв.</t>
  </si>
  <si>
    <t>2018 г.                  IV кв..</t>
  </si>
  <si>
    <t>2018 г.             IV кв.</t>
  </si>
  <si>
    <t>2018 г.          IV кв.</t>
  </si>
  <si>
    <t>2018 г.</t>
  </si>
  <si>
    <t>2020г.</t>
  </si>
  <si>
    <t>2018 г.                  II кв.</t>
  </si>
  <si>
    <t>2018 г.                  I кв.</t>
  </si>
  <si>
    <t>2018 г.                  III кв.</t>
  </si>
  <si>
    <t>2018г.                  IV кв.</t>
  </si>
  <si>
    <t>2020 г.</t>
  </si>
  <si>
    <t>2018 г.                                             I кв.</t>
  </si>
  <si>
    <t>2020 г.                                                                     IV кв.</t>
  </si>
  <si>
    <t xml:space="preserve">2018 г.                                                      </t>
  </si>
  <si>
    <t xml:space="preserve">2018 г.                                                     </t>
  </si>
  <si>
    <t xml:space="preserve">2018 г.           </t>
  </si>
  <si>
    <t xml:space="preserve">2020 г.            </t>
  </si>
  <si>
    <t>2018           в течение года</t>
  </si>
  <si>
    <t>2020           в течение года</t>
  </si>
  <si>
    <t>3.2.1</t>
  </si>
  <si>
    <t xml:space="preserve">ГАУК «Саратовская областная филармония им.А.Шнитке»                       </t>
  </si>
  <si>
    <t>2018             III кв.</t>
  </si>
  <si>
    <t>2018           IV кв.</t>
  </si>
  <si>
    <t xml:space="preserve">ГАУК «Саратовская областная концертная организация «Поволжье» </t>
  </si>
  <si>
    <t>3.3</t>
  </si>
  <si>
    <t>Основное мероприятие 3.3. "Осуществление областными концертными организациями фестивальной деятельности"</t>
  </si>
  <si>
    <t xml:space="preserve">Министерство культуры </t>
  </si>
  <si>
    <t xml:space="preserve">2020 г.             </t>
  </si>
  <si>
    <t>3.3.1</t>
  </si>
  <si>
    <t>2018 г.          I кв.</t>
  </si>
  <si>
    <t>2018 г.           II кв.</t>
  </si>
  <si>
    <t>3.4.1</t>
  </si>
  <si>
    <t xml:space="preserve">ГАУК «Саратовская областная филармония им.А.Шнитке»   </t>
  </si>
  <si>
    <t xml:space="preserve"> 2018             в течение года</t>
  </si>
  <si>
    <t>3.5.3</t>
  </si>
  <si>
    <t>4.</t>
  </si>
  <si>
    <t>2018                     в течение года</t>
  </si>
  <si>
    <t xml:space="preserve">2018                   в течение года </t>
  </si>
  <si>
    <t xml:space="preserve">Министерство культуры области, органы местного самоуправления (по согласованию)                             </t>
  </si>
  <si>
    <t>ГУК «Областная библиотека для детей и юношества им. А.С. Пушкина»</t>
  </si>
  <si>
    <t>2018                       3 квартал</t>
  </si>
  <si>
    <t>2018                    4 квартал</t>
  </si>
  <si>
    <t>4.3.3.</t>
  </si>
  <si>
    <t xml:space="preserve">2018 ноябрь </t>
  </si>
  <si>
    <t>4.3.4.</t>
  </si>
  <si>
    <t>2018                 в течение года</t>
  </si>
  <si>
    <t>4.3.9.</t>
  </si>
  <si>
    <t>4.3.10.</t>
  </si>
  <si>
    <t xml:space="preserve"> 4.4.</t>
  </si>
  <si>
    <t>2018</t>
  </si>
  <si>
    <t>2020</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</si>
  <si>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</si>
  <si>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 4.4.2.</t>
  </si>
  <si>
    <t xml:space="preserve"> 4.4.3.</t>
  </si>
  <si>
    <t>ГУК "Областная специальная библиотека для слепых"</t>
  </si>
  <si>
    <t xml:space="preserve"> 4.4.4.</t>
  </si>
  <si>
    <t>4.5.</t>
  </si>
  <si>
    <t>2018              в течение года</t>
  </si>
  <si>
    <t>5.1</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</si>
  <si>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</si>
  <si>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</si>
  <si>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</si>
  <si>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</si>
  <si>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</si>
  <si>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</si>
  <si>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Министерство культуры области, ГАУ ДПО "Саратовский областной учебно-методический центр</t>
  </si>
  <si>
    <t>2018             в течение года</t>
  </si>
  <si>
    <t>5.5.</t>
  </si>
  <si>
    <t>Контрольное событие 6.2.2 Проведение фестиваля эстрадного танца всех стилей и направлений «Ритмы нового века»</t>
  </si>
  <si>
    <t>2018 второе полугодие</t>
  </si>
  <si>
    <t>2020  второе полугодие</t>
  </si>
  <si>
    <t>2018  второе полугодие</t>
  </si>
  <si>
    <t>ГАУК "Саратовский областной центр народного творчества имени Л.А. Руслановой"</t>
  </si>
  <si>
    <t>6.2.8</t>
  </si>
  <si>
    <t>2018                        1 кв.</t>
  </si>
  <si>
    <t>2018                         2 кв.</t>
  </si>
  <si>
    <t>6.2.10.</t>
  </si>
  <si>
    <t>6.2.11</t>
  </si>
  <si>
    <t>6.3.</t>
  </si>
  <si>
    <t>6.3.1</t>
  </si>
  <si>
    <t>ГАУК "Саратовский областной центр народного творчество имени Л.А. Руслановой"</t>
  </si>
  <si>
    <t>Контрольное событие 6.5.1. Проведение открытого  кинофестиваля -конкурса детского кино «Киновертикаль»</t>
  </si>
  <si>
    <t xml:space="preserve">2020                               3 квартал </t>
  </si>
  <si>
    <t>Контрольное событие 6.5.2.Проведение мероприятий, посвященных Дню российского кино</t>
  </si>
  <si>
    <t>2018 сентябрь-октябрь</t>
  </si>
  <si>
    <t>2020 октябрь</t>
  </si>
  <si>
    <t>6.6.2</t>
  </si>
  <si>
    <t>ГУК «Саратовский областной Дом работников искусств»</t>
  </si>
  <si>
    <t>6.6.3</t>
  </si>
  <si>
    <t>6.6.4</t>
  </si>
  <si>
    <t>6.6.5</t>
  </si>
  <si>
    <t>6.6.6</t>
  </si>
  <si>
    <t>Контрольное событие 9.2.4 «Организация и проведение Межрегиональной творческой школы «Волжская радуга»</t>
  </si>
  <si>
    <t>Контрольное событие 9.3.1 Выплата губернаторских стипендий одаренным детям</t>
  </si>
  <si>
    <t>Основное мероприятие 9.4. «Организация и проведение мероприятий по обеспечению популяризации, в том числе информационной, детского и молодежного творчества»</t>
  </si>
  <si>
    <t>10.1.1</t>
  </si>
  <si>
    <t>ГУК "Областной музей краеведения"</t>
  </si>
  <si>
    <t>10.1.2</t>
  </si>
  <si>
    <t>10.2.</t>
  </si>
  <si>
    <t>ГУК "Областная библиотека для детей и юношества им. А.С.Пушкина"</t>
  </si>
  <si>
    <t>10.5.</t>
  </si>
  <si>
    <t>10.5.2.</t>
  </si>
  <si>
    <t>10.6.1.</t>
  </si>
  <si>
    <t>10.6.3.</t>
  </si>
  <si>
    <t>ГАУК "Саратовский областной Дом работников искусств"</t>
  </si>
  <si>
    <t>10.6.4.</t>
  </si>
  <si>
    <t>10.12.</t>
  </si>
  <si>
    <t>10.12.1.</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</si>
  <si>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</si>
  <si>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10.15.</t>
  </si>
  <si>
    <t>10.16.</t>
  </si>
  <si>
    <t>10.17.</t>
  </si>
  <si>
    <t xml:space="preserve">Основное мероприятие 10.17 «Поддержка виртуальных концертных залов» 
</t>
  </si>
  <si>
    <t xml:space="preserve"> ГУК "Областная библиотека для детей и юношества им.А.С.Пушкина" </t>
  </si>
  <si>
    <t>11.1.4.</t>
  </si>
  <si>
    <t xml:space="preserve"> 2018 2 кв</t>
  </si>
  <si>
    <t xml:space="preserve"> 2020  2 кв</t>
  </si>
  <si>
    <t>11.1.7.</t>
  </si>
  <si>
    <t>2018 4 квартал</t>
  </si>
  <si>
    <t>2018 3 квартал</t>
  </si>
  <si>
    <t>11.2.</t>
  </si>
  <si>
    <t>Основное мероприятие 11.2 «Повышение профессионального образования работников культуры»</t>
  </si>
  <si>
    <t xml:space="preserve">Управление делами правительства области
</t>
  </si>
  <si>
    <t>11.3</t>
  </si>
  <si>
    <t>11.3.1</t>
  </si>
  <si>
    <t>11.4.</t>
  </si>
  <si>
    <t>2018 май</t>
  </si>
  <si>
    <t>2020 май</t>
  </si>
  <si>
    <t>Основное мероприятие 2.6  «Поддержка театров малых городов»</t>
  </si>
  <si>
    <t>Основное мероприятие 10.13 «Исторический парк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</si>
  <si>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</si>
  <si>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Основное событие 9.3. «Обеспечение поддержки творчески одаренных детей, молодежи и их преподавателей»</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</si>
  <si>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</si>
  <si>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</si>
  <si>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</si>
  <si>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Основное мероприятие 4.1 Оказание государственных услуг населению библиотеками</t>
  </si>
  <si>
    <t>Основное мероприятие 5.1 Оказание государственных услуг населению областными образовательными организациями в сфере культуры</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</si>
  <si>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</si>
  <si>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</si>
  <si>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"Культура Саратовской области",</t>
  </si>
  <si>
    <t>"Культура Саратовской области"</t>
  </si>
  <si>
    <t xml:space="preserve">Контрольное событие 1.3.1 Приобретение уникальных и редких предметов материальной и духовной культуры ХIХ-ХХI веков </t>
  </si>
  <si>
    <t xml:space="preserve">ГУК «Государственный музей К.А. Федина»         </t>
  </si>
  <si>
    <t xml:space="preserve">ГАУК «Саратовский историко-патриотический комплекс «Музей боевой и трудовой славы»                    </t>
  </si>
  <si>
    <t>Контрольное событие 1.4.18 Экспонирование выставок из фондов ведущих музеев РФ</t>
  </si>
  <si>
    <t xml:space="preserve">ГУК «Саратовский областной музей краеведения»        </t>
  </si>
  <si>
    <t>Контрольное событие 1.5.1  Проведение Фединских чтений</t>
  </si>
  <si>
    <t xml:space="preserve"> ГУК «Государственный музей К.А. Федина»             </t>
  </si>
  <si>
    <t xml:space="preserve">ГАУК «Саратовский историко-патриотический комплекс «Музей боевой и трудовой славы»                 </t>
  </si>
  <si>
    <t xml:space="preserve">Контрольное событие 1.5.7. Подготовка площадки «Археологический раскоп» для проведения фестиваля исторической реконструкции «Укек. Один день жизни средневекового города»   </t>
  </si>
  <si>
    <t xml:space="preserve">ГАУК «Саратовский областной театр оперетты»                                                        </t>
  </si>
  <si>
    <t>Контрольное событие 2.4.2  Театрально-концертное обслуживание населения муниципальных районов области</t>
  </si>
  <si>
    <t xml:space="preserve">ГАУК «Саратовский академический театр оперы и балета»                                  </t>
  </si>
  <si>
    <t>Контрольное событие 2.4.3  Театрально-концертное обслуживание населения муниципальных районов области</t>
  </si>
  <si>
    <t>ГАУК «»Саратовский  театр кукол «Теремок»</t>
  </si>
  <si>
    <t>Контрольное событие 2.4.4  Театрально-концертное обслуживание населения муниципальных районов области</t>
  </si>
  <si>
    <t xml:space="preserve">ГАУК «Саратовский академический театр юного зрителя им. Ю.П. Киселева»                                                        </t>
  </si>
  <si>
    <t>Контрольное событие 2.4.5  Театрально-концертное обслуживание населения муниципальных районов области</t>
  </si>
  <si>
    <t xml:space="preserve">ГАУК «Саратовский государственный академический театр драмы имени И.А. Слонова»                                                        </t>
  </si>
  <si>
    <t>Контрольное событие 2.4.6  Театрально-концертное обслуживание населения муниципальных районов области</t>
  </si>
  <si>
    <t xml:space="preserve">ГАУК СО «Драматический театр города Вольск»                                                 </t>
  </si>
  <si>
    <t>Контрольное мероприятие 3.4.2 Концертное обслуживание населения муниципальных районов области</t>
  </si>
  <si>
    <t xml:space="preserve">ГАУК «Саратовская областная филармония им.А.Шнитке» </t>
  </si>
  <si>
    <t xml:space="preserve">Контрольное событие 4.4.2
Реставрация документального фонда библиотеки
</t>
  </si>
  <si>
    <t xml:space="preserve">Контрольное событие 4.4.4 Проведение оцифровки изданий
</t>
  </si>
  <si>
    <t xml:space="preserve">Контрольное событие 4.4.3. Репродуцирование изданий на специальные носители для слепых и  слабовидящих
</t>
  </si>
  <si>
    <t>Контрольное событие 6.2.5 Проведение областного конкурса детского рисунка «Яркие краски детства»</t>
  </si>
  <si>
    <t>Контрольное событие 6.2.6 Проведение фольклорного праздника «Казачьи забавы»</t>
  </si>
  <si>
    <t>Контрольное событие  6.2.7.   Проведение фольклорного праздника «Михайлов день»</t>
  </si>
  <si>
    <t>ГАУК «Саратовский областной центр народного творчества имени Л.А. Руслановой»</t>
  </si>
  <si>
    <t>Контрольное событие 9.2.2 Участие делегации Саратовской области в Молодежных Дельфийских играх России</t>
  </si>
  <si>
    <t xml:space="preserve">Основное мероприятие 10.19 «Сбор и обобщение информации о качестве условий оказания услуг организациями в сфере культуры»
</t>
  </si>
  <si>
    <t>министерство культуры области</t>
  </si>
  <si>
    <t>Региональный проект 10.1 
«Культурная среда» (в целях выполнения задач федерального проекта «Культурная среда»)</t>
  </si>
  <si>
    <t xml:space="preserve">10.1.1 «Модернизация театров юного зрителя и театров кукол» </t>
  </si>
  <si>
    <t>10.1.2 «Государственная поддержка отрасли культуры (создание и модернизация учреждений культурно-досугового типа в сельской местности)»</t>
  </si>
  <si>
    <t>10.1.3 «Государственная поддержка отрасли культуры (создание многофункциональных мобильных культурных центров)»</t>
  </si>
  <si>
    <t>ГАУК  «Саратовский областной центр народного творчества имени Л.А Руслановой»</t>
  </si>
  <si>
    <t xml:space="preserve">Контрольное событие 11.4.1 Проведение областного конкурса  профессионального мастерства «Лучший музейный работник года» </t>
  </si>
  <si>
    <t>Контрольное событие 12.1.2 Проведение культурной программы для участников соревнований по лыжным гонкам в рамках открытой Всероссийской массовой лыжной гонки "Лыжня России"</t>
  </si>
  <si>
    <t xml:space="preserve">Контрольное событие 12.1.4 Государственный праздник  -Международный женский день 8 марта </t>
  </si>
  <si>
    <t xml:space="preserve">Контрольное событие 12.1.5 День работника культуры </t>
  </si>
  <si>
    <t xml:space="preserve">Министерство культуры области Начальник отдела проектов в сфере культуры и искусства О.Ю.Покровская ГАУК «Саратовский академический театр оперы и балета»  (А.Н. Комаров, директор)                                                          ГАУК «Саратовская областная филармония им.А.Шнитке» (А.В. Николаева, директор) </t>
  </si>
  <si>
    <t xml:space="preserve">Контрольное событие 12.1.6 Всемирный День авиации и космонавтики - первый полет человека в космос </t>
  </si>
  <si>
    <t xml:space="preserve">Министерство культуры области
Начальник отдела проектов в сфере культуры и искусства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</si>
  <si>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 xml:space="preserve">Контрольное событие 12.1.10 Государственный праздник - День России
</t>
  </si>
  <si>
    <t>Контрольное событие 12.1.11 Организация и проведение Праздника духовой музыки</t>
  </si>
  <si>
    <t>Контрольное событие 12.1.12 Государственный праздник - День народного единства</t>
  </si>
  <si>
    <t>Министерство культуры области Начальник отдела проектов в сфере культуры и искусства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</si>
  <si>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Контрольное событие 12.1.13 День конституции Российской Федерации</t>
  </si>
  <si>
    <t>Контрольное событие 12.1.14 Торжественное мероприятие УФСБ России по Саратовской области</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</si>
  <si>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</si>
  <si>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 xml:space="preserve">министерство внутренней политики и общественных отношений области (управление делами Правительства области - плательщик)
</t>
  </si>
  <si>
    <t>Контрольное событие 13.1.1 «Проведение мониторинга межнациональных отношений в Саратовской области и издание результатов».</t>
  </si>
  <si>
    <t>министерство внутренней политики и общественных отношений области (управление делами Правительства области - плательщик)</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</si>
  <si>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</si>
  <si>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Управление делами области Правительства области (министерство внутренней политики и общественных отношений области)</t>
  </si>
  <si>
    <t>ГАУК «Саратовский театр оперетты»</t>
  </si>
  <si>
    <t>Наименование государственной программы, подпрограммы, ведомственной целевой программы, основного мероприятия, контрольного события, проекта (программы), мероприятия проекта (программы)</t>
  </si>
  <si>
    <t>Ответственный исполнитель, соисполнитель, участник государственной программы (подпрограммы), плательщик (далее - исполнитель)</t>
  </si>
  <si>
    <t>(гр.8 (фактическое исполнение)/гр.4)</t>
  </si>
  <si>
    <t>государственные внебюджетные фонды и иные безвозмездные поступления целевой направленности</t>
  </si>
  <si>
    <t>Контрольное событие 13.8.7 «Организация и проведение Фестиваля казачьей культуры»</t>
  </si>
  <si>
    <t xml:space="preserve">Основное мероприятие 10.18  «г.Маркс. Культурно-зрелищный комплекс для детской цирковой студии «Арт-Алле»
</t>
  </si>
  <si>
    <t xml:space="preserve">10.2.1 «Создание виртуальных концертных залов» </t>
  </si>
  <si>
    <t xml:space="preserve">Министерство культуры области                 </t>
  </si>
  <si>
    <t>Основное мероприятие 10.8  «Укрепление материально-технической базы архивных учреждений»</t>
  </si>
  <si>
    <t>Основное мероприятие 10.20  «Приобретение в государственную собственность области здания для размещения ГПОУ «Саратовский областной колледж искусств»</t>
  </si>
  <si>
    <t>Основное мероприятие 7.4 «Обеспечение мероприятий по государственному учету объектов культурного наследия регионального значения»</t>
  </si>
  <si>
    <t>управление делами области Правительства области</t>
  </si>
  <si>
    <t xml:space="preserve">министерства культуры области </t>
  </si>
  <si>
    <t>Приложение №1   к письму</t>
  </si>
  <si>
    <t>Основное мероприятие 7.5 «Обеспечение проведения историко-культурной экспертизы объектов культурного наследия»</t>
  </si>
  <si>
    <t>Основное мероприятие 7.2 «Организация и проведение мероприятий по обеспечению удовлетворительного состояния объектов культурного наследия регионального значения»</t>
  </si>
  <si>
    <t>Управление по охране объектов культурного наследия Правительства Саратовской области, Министерство культуры области</t>
  </si>
  <si>
    <t>в том числе:</t>
  </si>
  <si>
    <t>10.1.6 «Обеспечение условий для создания модельных муниципальных библиотек (в рамках достижения соответствующих задач федерального проекта)»</t>
  </si>
  <si>
    <t>ГАУ ДПО "Саратовский областной учебно-методический центр"</t>
  </si>
  <si>
    <t>ГАУК «Саратовский областной методический киновидеоцентр»</t>
  </si>
  <si>
    <t>комитет по реализации инвестиционных проектов в строительстве Саратовской области,</t>
  </si>
  <si>
    <t>комитет по реализации инвестиционных проектов в строительстве Саратовской области</t>
  </si>
  <si>
    <t>Контрольное событие 10.20.1 «Приобретение в государственную собственность области здания для размещения ГПОУ «Саратовский областной колледж искусств»</t>
  </si>
  <si>
    <t>Капитальный ремонт ГАУК "Театр кукол "Теремок"</t>
  </si>
  <si>
    <t>ГАУК "Театр кукол "Теремок"</t>
  </si>
  <si>
    <t>Реконструкция здания ГАУК "Саратовский академический театр юного зрителя им. Ю.П. Киселева"</t>
  </si>
  <si>
    <t>ГАУК "Саратовский академический театр оперы и балета"</t>
  </si>
  <si>
    <t>Контрольное событие 10.8.1 Мероприятия по укреплению материально-технической базы архивных учреждений</t>
  </si>
  <si>
    <t>Комитет по реализации инвестиционных проектов в строительстве Саратовской области</t>
  </si>
  <si>
    <t xml:space="preserve">театр кукол «Теремок» </t>
  </si>
  <si>
    <t>2020 декабрь</t>
  </si>
  <si>
    <t>ГАУК  "Саратовский областной центр народного творчества имени Л.А Руслановой"</t>
  </si>
  <si>
    <t xml:space="preserve">Министерство культуры области органы местного самоуправления (по согласованию) </t>
  </si>
  <si>
    <t xml:space="preserve">Контрольное событие 10.18.1 Выполнение работ по корректировке проектной и рабочей документации объекта МУК «Детская цирковая студия «Арт-алле г.Маркса» </t>
  </si>
  <si>
    <t>Контрольное событие 13.8.6 «Организация и проведение областного традиционного национального праздника «Акатуй»</t>
  </si>
  <si>
    <t>министерство культуры области,управление делами Правительства области, управление по охране объектов культурного наследия Правительства области, комитет по реализации инвестиционных проектов в строительстве Саратовской области</t>
  </si>
  <si>
    <t xml:space="preserve">Министерство культуры области, комитет по реализации инвестиционных проектов в строительстве Саратовской области, Управление делами области Правительства области </t>
  </si>
  <si>
    <t>Контрольное событие 1.2.2 Биообработка фондохранилищ и экспозиционных залов Государственного музея К.А. Федина</t>
  </si>
  <si>
    <t>ГУК «Государственный музей К.А. Федина»</t>
  </si>
  <si>
    <t>Контрольное событие 1.3.3  Комплектование фондов ГМФ редкими книжными изданиями,  предметами декоративно-прикладного искусства XIX-XX вв., из собраний саратовских коллекционеров..</t>
  </si>
  <si>
    <t>Контрольное событие 1.4.1 Экспонирование выставки к 75-летию Победы в Великой Отечественной войне "Война оставила свой след..."</t>
  </si>
  <si>
    <t>Контрольное событие 1.4.2 Экспонирование фотовыставки   «Кабинет и мир писателя»</t>
  </si>
  <si>
    <t>Контрольное событие 1.4.3 Экспонирование выставки «О назначении поэта. А. Блок» (к 140-летию А.А. Блока)</t>
  </si>
  <si>
    <t>Контрольное событие 1.4.4 Экспонирование детской выставки "Звери и птицы на каждой станице" по произведениям В.Бианки, М.Пришвина, Паустовского и др.</t>
  </si>
  <si>
    <t>Контрольное событие 1.4.5  Экспонирование выставки  к 115-летию Л.А. Кассиля</t>
  </si>
  <si>
    <t xml:space="preserve">Музей Л.А. Кассиля  - филиал ГУК «Государственный музей К.А. Федина»                                     </t>
  </si>
  <si>
    <t xml:space="preserve">Контрольное событие 1.4.6 Экспонирование выставки "Играй, сражайся и прячься с Томом Сойером" ( игровая выставка к 185-летию Марка Твена)  </t>
  </si>
  <si>
    <t xml:space="preserve">Музей Л.А. Кассиля  - филиал ГУК «Государственный музей К.А. Федина»                              </t>
  </si>
  <si>
    <t>Контрольное событие 1.4.17 Экспонирование выставки, приуроченной к 75-летию Победы в Великой Отечественной  Войне, из фонда ведущего военно-исторического музея РФ</t>
  </si>
  <si>
    <t>Контрольное событие 1.4.19 Создание выставки в филиале ГУК "Саратовский областной музей краеведения"</t>
  </si>
  <si>
    <t>Контрольное событие 1.4.20 Создание передвижной выставки «Был день Победы, был парад» из военно-исторического музея артиллерии, инженерных войск и войск связи (г. Санкт-Петербург) к 75 летию Победы в Великой Отечественной войне</t>
  </si>
  <si>
    <t>ГАУК «Исторический парк            «Моя история»</t>
  </si>
  <si>
    <t>Контрольное событие 1.4.21  Создание передвижной выставки «Сталинград. 1942-1943» из историко-мемориального музея-заповедника Сталинградская битва (г. Волгоград) (информация в т.ч. о вкладе саратовцев в оборону Сталинграда)</t>
  </si>
  <si>
    <t>Контрольное событие 1.5.2  Проведение Кассилевских чтений</t>
  </si>
  <si>
    <t xml:space="preserve">Музей Л.А. Кассиля филиала - ГУК «Государственный музей К.А. Федина»             </t>
  </si>
  <si>
    <t>Контрольное событие 1.5.3 Издание каталогов  по коллекциям музея</t>
  </si>
  <si>
    <t>Контрольное событие 1.5.4. Издание каталога  музейной коллекции самоваров</t>
  </si>
  <si>
    <t xml:space="preserve">ГАУК «Исторический парк «Моя история»            </t>
  </si>
  <si>
    <t>Контрольное событие 1.5.8  Проведение художественных выставок совместно с Саратовским региональным отделением союза художников России</t>
  </si>
  <si>
    <t xml:space="preserve">ГУК «Государственный музей К.А. Федина»       </t>
  </si>
  <si>
    <t>Контрольное событие 1.5.9 Поддержка социально ориентированных некоммерческих организаций в области культуры</t>
  </si>
  <si>
    <t xml:space="preserve">Контрольное событие 2.2.1 Постановка спектакля И.Кальман "Баядера"                                              </t>
  </si>
  <si>
    <t xml:space="preserve">ГАУК «Саратовский академический театр оперы и балета»                                                                </t>
  </si>
  <si>
    <t xml:space="preserve">Контрольное событие 2.2.2 Постановка спектакля Губернаторская елка                </t>
  </si>
  <si>
    <t xml:space="preserve">ГАУК "Саратовский государственный академический театр драмы имени И.А.Слонова"      </t>
  </si>
  <si>
    <t>Контрольное событие 2.2.3.Постановка спектакля  А.Кристи "Свидетель обвинения"</t>
  </si>
  <si>
    <t xml:space="preserve">ГАУК "Саратовский государственный академический театр драмы имени И.А.Слонова                    </t>
  </si>
  <si>
    <t>Контрольное событие 2.2.4.Постановка спектакля К.Степанычева "Дни Победы"</t>
  </si>
  <si>
    <t>ГАУК "Саратовский государственный академический театр драмы имени И.А.Слонова"</t>
  </si>
  <si>
    <t>ГАУК "Саратовский государственный академический театр драмы имени И.А.Слонова</t>
  </si>
  <si>
    <t>Контрольное событие 2.3.1  Проведение  X областного театрального фестиваля "Золотой Арлекин"</t>
  </si>
  <si>
    <t xml:space="preserve">ГАУК «Саратовский академический театр юного зрителя им. Ю. П. Киселева"    </t>
  </si>
  <si>
    <t>Контрольное событие 2.3.2  V Всероссийский фестиваль им.О.Янковского</t>
  </si>
  <si>
    <t xml:space="preserve">ГАУК «Саратовский государственный  академический театр драмы имени И.А.Слонова                                                </t>
  </si>
  <si>
    <t>Контрольное событие 2.3.3. Межрегиональный фестиваль "Театральное Прихоперье"</t>
  </si>
  <si>
    <t xml:space="preserve">ГАУК «Саратовский академический театр оперы и балета»                                                    </t>
  </si>
  <si>
    <t>Контрольное событие 2.4.7 Гастроли в Пензе</t>
  </si>
  <si>
    <t xml:space="preserve">ГАУК «Саратовский академический театр оперы и балета"                                  </t>
  </si>
  <si>
    <t>Контрольное событие 2.5.1. Межрегиональная культурно - познавательная кампания "Доступный театр "Живой урок школьной классики" как новый тип взаимодействия школы и театра"</t>
  </si>
  <si>
    <t xml:space="preserve">ГАУК СО "Драматический театр города Вольска"                                                        </t>
  </si>
  <si>
    <t>Контрольное событие 2.5.2 Укрепление творческих связей Гастроли театра оперы и балета в Краснодаре</t>
  </si>
  <si>
    <t xml:space="preserve">Контрольное событие 2.5.3.Укрепление творческих связей Обменные гастроли Саратовского государственного академического театра драмы имени И.А.Слонова с  русским драматическим  театром им. Н.А.Бестужева (г.Улан - Уде, Республика Бурятия)                              </t>
  </si>
  <si>
    <t>Контрольное событие 2.5.4. Пропаганда музыкального театрального искусства                                                                Участие в фестивале "Видеть музыку"</t>
  </si>
  <si>
    <t>Контрольное событие 2.5.5. Укрепление межрегиональных связей                                         Межрегиональный фестиваль новогодних практик "#СНЕГ"</t>
  </si>
  <si>
    <t>Контрольное событие 2.5.14. Поддержка социально ориентированных некоммерческих организаций в области культуры</t>
  </si>
  <si>
    <t>ГАУК «Саратовская областная филармония им.А.Шнитке: детский театр «Куклы Папы Карло», детский театр «Арт-Ревю»</t>
  </si>
  <si>
    <t>Контрольное событие 3.2.1.  Программа, посвященная 75-летию Победы                                                                                                        А.Шнитке "Песни войны и мира"</t>
  </si>
  <si>
    <t>Контрольное событие   3.2.2. Концертная программа  "Минувших лет живая память"</t>
  </si>
  <si>
    <t xml:space="preserve">ГАУК "Саратовская областная концертная организация "Поволжье"                    </t>
  </si>
  <si>
    <t>Контрольное событие 3.3.1  XV Российский фестиваль им.Г.Г.Нейгауза (к 105-летию С.Рихтера)</t>
  </si>
  <si>
    <t xml:space="preserve">ГАУК «Саратовская областная филармония им.А.Шнитке»      </t>
  </si>
  <si>
    <t>Контрольное событие 3.5.1 Пропаганда музыкального наследия военных лет Фестиваль к 75-летию Победы</t>
  </si>
  <si>
    <t>ГАУК "Саратовская областная концертная организация "Поволжье"</t>
  </si>
  <si>
    <t>Контрольное событие 3.5.2  Пропаганда мирового музыкального наследия.  Парад премьер с участием звезд мирового уровня</t>
  </si>
  <si>
    <t>Контрольное событие 4.2.1. 
Комплектование фондов изданиями для детей и подростков на традиционных и нетрадиционных носителях»</t>
  </si>
  <si>
    <t xml:space="preserve">Контрольное событие 4.2.2. 
Комплектование  фондов ГУК «Областная специальная библиотека для слепых» и ее филиалов изданиями, в т.ч. на специальных носителях </t>
  </si>
  <si>
    <t>Контрольное событие 4.2.3 Комплектование ГУК «Областная универсальная научная библиотека» изданиями на традиционных и нетрадиционных носителях</t>
  </si>
  <si>
    <t>Контрольное событие 4.3.1 
Областной творческий конкурс «Наша великая Победа»</t>
  </si>
  <si>
    <t xml:space="preserve">Контрольное событие 4.3.3 
Областной фестиваль   «Все начинается с детства» </t>
  </si>
  <si>
    <t>Контрольное событие 4.3.4 Реализация мероприятий комплексной программы «Сохраним читающее детство»</t>
  </si>
  <si>
    <t xml:space="preserve">Контрольное событие 4.3.5 Областной фестиваль "С книгой мир добрей и ярче"  </t>
  </si>
  <si>
    <t>Контрольное событие 4.3.6 XIII Пушкинские научные чтения</t>
  </si>
  <si>
    <t xml:space="preserve">Контрольное событие 4.3.7 Проект «Большое чтение в Саратовской области» </t>
  </si>
  <si>
    <t xml:space="preserve">Контрольное событие 4.3.8 Областной смотр-конкурс работы библиотек по историко-патриотическому просвещению населения «Библиотеки области - юбилею Победы» </t>
  </si>
  <si>
    <t>Контрольное событие 4.3.10
Областной конкурс среди людей с нарушениями зрения «Не в бой солдаты уходили, а шли в историю они», посвященный 75-летию Великой Победы</t>
  </si>
  <si>
    <t>Контрольное событие 4.3.12.  Мобильный проект «Зримый Саратов»</t>
  </si>
  <si>
    <t>Контрольное событие 4.3.13.  Поддержка социально ориентированных некоммерческих организаций в области культуры</t>
  </si>
  <si>
    <t>Контрольное событие 4.3.14 Проект «Славный город на реке великой», посвященный 430-летию Саратова</t>
  </si>
  <si>
    <t xml:space="preserve">Контрольное событие 4.3.18. Проведение Литературных вечеров совместно с региональным отделением "Союз писателей России" </t>
  </si>
  <si>
    <t xml:space="preserve">Основное мероприятие 4.5 «Подключение к интернету общедоступных библиотек области»
</t>
  </si>
  <si>
    <t>Контрольное событие 6.2.1 Проведение областного фестиваля патриотической песни «Победы негасимый свет»</t>
  </si>
  <si>
    <t>Контрольное событие 6.2.8. Проведение Всероссийского фестиваля-конкурса исполнителей народной песни им.Л.А.Руслановой</t>
  </si>
  <si>
    <t>Контрольное событие 6.2.10   Проведение областного конкурса исполнителей народной песни им.Л.А.Руслановой</t>
  </si>
  <si>
    <t xml:space="preserve">Контрольное событие 6.2.16. Проведение Шестой межрегиональной академической выставки-конкурса «Красные ворота/Против течения» и выплата Премий в сфере современного изобразительного искусства имени К.С. Петрова-Водкина
</t>
  </si>
  <si>
    <t>ГАУК «Саратовский областной Дом работников искусств» (И.Б.Десницкая, директор)</t>
  </si>
  <si>
    <t xml:space="preserve">Контрольное событие 6.2.17. Проведение Межрегионального фестиваль творчества "Хвалынские этюды К.П. Петрова-Водкина"
</t>
  </si>
  <si>
    <t xml:space="preserve">Контрольное событие 6.2.19.  Проведение выставочного проекта к 75-летию Победы "День Победы со слезами на глазах"
</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</si>
  <si>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</si>
  <si>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</si>
  <si>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Контрольное событие 6.5.3.Проведение областного фестиваля-конкурса исполнителей музыкальных произведений из отечественных кинофильмов «Город кино»</t>
  </si>
  <si>
    <t>Контрольное событие 6.5.4.  Поддержка социально ориентированных некоммерческих организаций в области культуры</t>
  </si>
  <si>
    <t xml:space="preserve"> Контрольное событие 6.6.1. Реализация проекта «Золотой фонд народного творчества»</t>
  </si>
  <si>
    <t xml:space="preserve"> Контрольное событие 6.6.2.Реализация проекта «Салют Победы»</t>
  </si>
  <si>
    <t>Контрольное событие 6.6.3. Проведение творческих встреч с кинематографистами, актерами и режиссерами</t>
  </si>
  <si>
    <t>Контрольное событие 6.6.4. Проведение областного поэтического конкурса «Турнир поэтов»</t>
  </si>
  <si>
    <t xml:space="preserve">Контрольное событие 6.6.5. Проведение областного литературного конкурса среди детей и подростков «Здравствуй, племя младое, незнакомое» </t>
  </si>
  <si>
    <t xml:space="preserve">Контрольное событие 6.6.6 Проведение торжественного мероприятия, посвященного празднованию годовщины Победы в Великой Отечественной войне 1941-1945 годов, для участников  Великой Отечественной войны 1941-1945 годов - ветеранов культуры  «Поклонимся великим тем годам»
</t>
  </si>
  <si>
    <t>Контрольное событие 6.6.7 Проведение торжественного мероприятия 
для  участников Великой Отечественной войны 1941-1945 гг. - «С пожеланием добра и счастья»</t>
  </si>
  <si>
    <t xml:space="preserve">ГУК «Саратовский областной Дом работников искусств» </t>
  </si>
  <si>
    <t>Основное мероприятие 7.3 «Обеспечение мероприятий по выявлению новых объектов культурного наследия»</t>
  </si>
  <si>
    <t>Управление по охране объектов культурного наследия Правительства Саратовской области</t>
  </si>
  <si>
    <t>Основное мероприятие 7.6 «Популяризация объектов культурного наследия регионального значения»</t>
  </si>
  <si>
    <t>Основное мероприятие 8.1 «Обеспечение сохранности, учета документов и предоставление пользователям архивной информации»</t>
  </si>
  <si>
    <t>Основное мероприятие 9.2 «Организация и проведение мероприятий по обеспечению участия детей и молодежи в творческих и интеллектуальных соревновательных мероприятиях областного, межрегионального, всероссийского и международного уровней»</t>
  </si>
  <si>
    <t>Контрольное событие 9.2.1 "Проведение Детских и юношеских ассамблей искусств"</t>
  </si>
  <si>
    <t xml:space="preserve">Контрольное событие 9.2.3 Выступление участников Детского хора России от Саратовской области в Государственном Кремлевском Дворце    </t>
  </si>
  <si>
    <t>Контрольное событие 9.2.5 Проведение областного фестиваля "Одаренные дети. Путь к мастерству"</t>
  </si>
  <si>
    <t>Контрольное событие 9.2.6 Проведение торжественной церемонии награждения именными Губернаторскими стипендиями и Гала-концерта</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</si>
  <si>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</si>
  <si>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Контрольное событие 9.3.3 Проведение областного конкурса "Лучшие детские школы искусств Саратовской области"</t>
  </si>
  <si>
    <t>ГАУ ДПО "Саратовский областной учебно-методический центр</t>
  </si>
  <si>
    <t>Контрольное событие 10.2.1 «Приобретение грузовой Газели для ГАУК «Саратовский государственный академический театр драмы им. И.А.Слонова»</t>
  </si>
  <si>
    <t>ГАУК «Саратовский государственный академический театр драмы им. И.А.Слонова»</t>
  </si>
  <si>
    <t xml:space="preserve">Контрольное событие 10.2.2 «Текущий ремонт здания ГАУК СО «Драматический театр города Вольска» </t>
  </si>
  <si>
    <t xml:space="preserve">ГАУК СО «Драматический театр города Вольска» </t>
  </si>
  <si>
    <t xml:space="preserve">Контрольное событие 10.2.3 Приобретение легкового автомобиля для  «ГАУК СО «Драматический театр г.Вольск»   </t>
  </si>
  <si>
    <t xml:space="preserve">ГАУК «Саратовский государственный академический театр драмы им. И.А.Слонова»   </t>
  </si>
  <si>
    <t>Контрольное событие 10.5.1   Приобретение компьютеров и оргтехники для ГПОУ«Саратовское художественное училище имени А.П.Боголюбова (техникум)»</t>
  </si>
  <si>
    <t>ГПОУ «Саратовское художественное училище имени А.П.Боголюбова (техникум)»</t>
  </si>
  <si>
    <t>ГПОУ«Саратовский областной колледж искусств»</t>
  </si>
  <si>
    <t>Контрольное событие 10.5.3   Приобретение и монтаж архитектурной подсветки здания ГАУ ДПО "Саратовский областной учебно-методический центр"</t>
  </si>
  <si>
    <t xml:space="preserve">Контрольное событие 10.19.1 Проведение независимой оценки качества условий оказания услуг организациями в сфере культуры
</t>
  </si>
  <si>
    <t>Контрольное событие 10.24.1 Проведение реставрационных работ здания ГАУК  «Саратовский академический  театр оперы и балета"</t>
  </si>
  <si>
    <t xml:space="preserve">Основное мероприятие 10.24 «Сохранение объекта культурного наследия регионального значения «Театр оперы и балета, 1864 г., 1959-1961 гг., расположенного по адресу: г. Саратов, пл.Театральная, 1» </t>
  </si>
  <si>
    <t xml:space="preserve">комитет по реализации инвестиционных проектов в строительстве Саратовской области </t>
  </si>
  <si>
    <t>10.1.7 «Создание центров культурного развития в городах с числом жителей до 300 тысяч человек»</t>
  </si>
  <si>
    <t>10.1.8 «Государственная поддержка отрасли культуры (приобретение музыкальных инструментов, оборудования и материалов для детских школ искусств по видам искусств и профессиональных образовательных организаций)»</t>
  </si>
  <si>
    <t>Региональный проект 10.2 
«Цифровизация услуг и формирование информационного пространства в сфере культуры" (в целях выполнения задач федерального проекта "Цифровая культура")</t>
  </si>
  <si>
    <t xml:space="preserve">Контрольное событие 11.1.1
Межрегиональная конференция по патриотическому воспитанию подрастающего поколения «Из одного металла льют медаль за бой, медаль за труд»
</t>
  </si>
  <si>
    <t>Контрольное событие 11.1.3
Областной семинар для специалистов библиотек, обслуживающих инвалидов</t>
  </si>
  <si>
    <t>Контрольное событие 11.1.5 Проведение областного семинара-практикума для руководителей хореографических коллективов</t>
  </si>
  <si>
    <t xml:space="preserve">Контрольное событие 11.1.7 Проведение областного семинара  - практикума для руководителей и режиссеров театральных коллективов </t>
  </si>
  <si>
    <t xml:space="preserve">Контрольное событие 11.1.8 Проведение областного семинара режиссеров театрализованных представлений и праздников </t>
  </si>
  <si>
    <t>Контрольное событие 11.1.11  Проведение областных семинаров-практикумов для руководителей студий декоративно-прикладного творчества</t>
  </si>
  <si>
    <t>Контрольное событие 11.1.13 Региональный форум педагогических работников сферы культуры</t>
  </si>
  <si>
    <t xml:space="preserve">ГАУ ДПО "Саратовский областной учебно- методический центр" </t>
  </si>
  <si>
    <t>Контрольное событие 11.3.1  Областной фестиваль «Сохраняя профессиональные традиции»</t>
  </si>
  <si>
    <t>Контрольное событие   11.4.2 Проведение областного  конкурса профессионального мастерства  «Лучший библиотекарь года»</t>
  </si>
  <si>
    <t xml:space="preserve">Контрольное событие 11.4.3 Проведение областного конкурса профессионального  мастерства «Лучший клубный работник» </t>
  </si>
  <si>
    <t>Контрольное событие 11.4.7  Вручение литературных премий Саратовской области имени М.Н.Алексеева</t>
  </si>
  <si>
    <t xml:space="preserve">Контрольное событие 11.4.8 Государственная поддержка лучших сельских учреждений культуры
</t>
  </si>
  <si>
    <t xml:space="preserve">Контрольное событие 11.4.9 Государственная поддержка лучших работников сельских учреждений культуры
</t>
  </si>
  <si>
    <t xml:space="preserve">Основное мероприятие 12.1   «Организация и проведение областных мероприятий, посвящённых государственным праздникам, значимым событиям общества, российской культуры и развитие культурного сотрудничества» </t>
  </si>
  <si>
    <t xml:space="preserve">Контрольное событие 12.1.1  Обеспечение культурных программ в рамках официальных мероприятий Правительства Саратовской области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</si>
  <si>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(С.А. Неводчикова,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</si>
  <si>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</si>
  <si>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Контрольное событие 12.1.3 День воинской славы России  - День защитника Отечества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</si>
  <si>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</si>
  <si>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государственный академический театр драмы имени И.А. Слонова»        (В.В. Петренко, директор), ГАУК «Саратовский областной центр народного творчества имени Л.А. Руслановой» (В.И.Зимин, директор)        </t>
  </si>
  <si>
    <t>Контрольное событие 12.1.7 Государственный праздник - Праздник весны и труда</t>
  </si>
  <si>
    <t>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t>
  </si>
  <si>
    <t xml:space="preserve">Контрольное событие 12.1.8 Государственный праздник - День Победы в Великой Отечественной войне 1941-1945 годов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</si>
  <si>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</si>
  <si>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 xml:space="preserve">Контрольное событие 12.1.9 День славянской письменности и культуры
</t>
  </si>
  <si>
    <t xml:space="preserve">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(С.А. Неводчикова, директор)          </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</si>
  <si>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</si>
  <si>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(С.А. Неводчикова,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</si>
  <si>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</si>
  <si>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t>
  </si>
  <si>
    <t>Контрольное событие 12.1.15 Государственный праздник - Встреча наступающего Нового года</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</si>
  <si>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t>
  </si>
  <si>
    <t>Контрольное событие 12.1.16 Обеспечение мероприятий сферы культуры</t>
  </si>
  <si>
    <t xml:space="preserve">Министерство культуры области
 </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</si>
  <si>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</si>
  <si>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Контрольное событие 13.9.2  «Организация и проведение Форума «XVIII Межрегиональные образовательные «Пименовские чтения».</t>
  </si>
  <si>
    <t>Контрольное событие 2.3.13.                                                             Участие в фестивале "Видеть музыку"</t>
  </si>
  <si>
    <t xml:space="preserve">Контрольное событие 2.3.4.                                     Межрегиональный фестиваль новогодних практик "#СНЕГ"                                   </t>
  </si>
  <si>
    <t>Контрольное событие 2.4.10 Гастроли театра оперы и балета в Краснодаре</t>
  </si>
  <si>
    <t>Контрольное событие 6.6.8 Поддержка социально ориентированных некоммерческих организаций в области культуры</t>
  </si>
  <si>
    <t>Контрольное событие 10.26.1 «Реконструкция здания ГАУК«Саратовский областной театр оперетты»</t>
  </si>
  <si>
    <t>Основное мероприятие 10.26  «Реконструкция здания ГАУК«Саратовский областной театр оперетты»</t>
  </si>
  <si>
    <t>министерство культуры области, комитет по реализации инвестиционных проектов в строительстве Саратовской области</t>
  </si>
  <si>
    <t xml:space="preserve">Контрольное событие  11.4.4 Проведение областного конкурса «Лучший кинозал Саратовской области» </t>
  </si>
  <si>
    <t>Контрольное событие 10.1.4  ГУК «Саратовский областной музей краеведения» предпроектные работы по разработке тех заключения здания музея Истории в г. Балаково</t>
  </si>
  <si>
    <t xml:space="preserve">Контрольное событие 10.1.5  ГУК «Государственный музей К.А. Федина» текущий ремонт здания флигеля </t>
  </si>
  <si>
    <t>Контрольное событие 10.1.6  ГУК «Государственный музей К.А. Федина» приобретение модуля "Новая атрибуция музейных предметов"</t>
  </si>
  <si>
    <t xml:space="preserve">ГАУК «Саратовский историко-патриотический комплекс «Музей боевой и трудовой славы»          </t>
  </si>
  <si>
    <t>Контрольное событие 10.1.7.ГАУК «Саратовский историко-патриотический комплекс «Музей боевой и трудовой славы»          установка климатической системы</t>
  </si>
  <si>
    <t xml:space="preserve">Контрольное событие 10.3.1 «Приобретение микрофонов ГАУК «Саратовская областная филармония им.А.Шнитке»  </t>
  </si>
  <si>
    <t xml:space="preserve">Контрольное событие 10.4.5 приобретение цифрового информационного стенда, компьютерного оборудования ГУК «Областная универсальная научная библиотека») </t>
  </si>
  <si>
    <t>Контрольное событие 10.4.6 приобретение автомобиля  ГУК «Областная специальная библиотека для слепых»</t>
  </si>
  <si>
    <t xml:space="preserve">Контрольное событие 10.4.7 Проведение ремонтных работ здания ГУК «Областная универсальная научная библиотека») </t>
  </si>
  <si>
    <t>Контрольное событие 10.6.4 Приобретение микроавтобуса ГАУК «Саратовский областной Дом работников искусств»</t>
  </si>
  <si>
    <t>Контрольное событие 10.6.5 Приобретение автомобиля ГАУК «Саратовский областной методический киновидеоцентр»</t>
  </si>
  <si>
    <t>Контрольное событие 3.5.2  Поддержка социально ориентированных некоммерческих организаций в области культуры</t>
  </si>
  <si>
    <t>Основное мероприятие 10.27  «Парк покорителей космоса имени Гагарина Ю.А. в Энгельсском районе»</t>
  </si>
  <si>
    <t>Контрольное событие 10.27.1 «Парк покорителей космоса имени Гагарина Ю.А., строительство причальных сооружений в районе с. Новая Терновка, Энгельсского района</t>
  </si>
  <si>
    <t>Контрольное событие  10.5.4 Разработка ПСД на ремонт ДШИ с.Ивантеевка</t>
  </si>
  <si>
    <t>Контрольное событие  10.5.5 Разработка ПСД на ремонт ДШИ р.п.Ровное</t>
  </si>
  <si>
    <t>Контрольное событие  10.5.6 Разработка ПСД и ремонт ДШИ с.Святославка</t>
  </si>
  <si>
    <t>Контрольное событие  10.5.7 Разработка ПСД и ремонт ГБУ ДО «Детская школа искусств имени А.А.Талдыкина г.Калининска Саратовской области»</t>
  </si>
  <si>
    <t xml:space="preserve">10.1.5 «Модернизация театров юного зрителя и театров кукол» </t>
  </si>
  <si>
    <t>ГБУДО "Детская школа искусств с. Ивантеевка" Саратовской области</t>
  </si>
  <si>
    <t>ГБУДО "Детская школа искусств" р.п. Ровное Саратовской области</t>
  </si>
  <si>
    <t xml:space="preserve">ГБУДО "Детская школа искусств" с. Святославка </t>
  </si>
  <si>
    <t>ГБУ ДО «Детская школа искусств имени А.А.Талдыкина г.Калининска Саратовской области»</t>
  </si>
  <si>
    <t>произведенных за  9 месяцев 2020 года  за счет соответствующих источников финансового обеспечения</t>
  </si>
  <si>
    <t xml:space="preserve">от         октября 2020 г. № </t>
  </si>
  <si>
    <t xml:space="preserve">Контрольное событие 10.2.6 Ремонт помещений  ГАУК «Саратовский государственный академический театр драмы им. И.А.Слонова» </t>
  </si>
  <si>
    <t>Контрольное событие 10.2.5 Ремонт системы отопления ГАУК СО "Драматический театр города Вольска"</t>
  </si>
  <si>
    <t>Контрольное событие 10.2.4 Приобретение подъемника для перемещения декораций</t>
  </si>
  <si>
    <t xml:space="preserve">Контрольное событие 10.4.7 Текущий ремонт внутренних систем отопления </t>
  </si>
  <si>
    <t>Реализация регионального проекта (программы) в целях выполнения задач федерального проекта «Творческие люди», в том числе:</t>
  </si>
  <si>
    <t>Поддержка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языка и литературы, народных художественных промыслов и ремесел, поддержку изобразительного искусства</t>
  </si>
  <si>
    <t>Поддержка всероссийских, международных и межрегиональных творческих проектов в области музыкального и театрального искусства</t>
  </si>
  <si>
    <t xml:space="preserve">министерство культуры области, некоммерческие организации </t>
  </si>
  <si>
    <t xml:space="preserve">Министерство культуры области, некоммерческие организации  </t>
  </si>
  <si>
    <t>Контрольное событие 10.1.8.ГАУК «Саратовский историко-патриотический комплекс «Музей боевой и трудовой славы»          изготовление с установкой жалюзи в павильоне</t>
  </si>
  <si>
    <t>Контрольное событие 10.5.8   Проведение текущего ремонта помещений здания  ГПОУ«Саратовский областной колледж искусств» (ремонт санузлов в I корпусе)</t>
  </si>
  <si>
    <r>
      <t xml:space="preserve">  </t>
    </r>
    <r>
      <rPr>
        <sz val="11"/>
        <rFont val="Times New Roman"/>
        <family val="1"/>
        <charset val="204"/>
      </rPr>
      <t xml:space="preserve">Контрольное событие 2.2.5 Постановка спектакля А.Слаповский "Две матери, две дочери"                                 </t>
    </r>
  </si>
  <si>
    <t xml:space="preserve">Контрольное событие 2.4.11 Обменные гастроли Саратовского государственного академического театра драмы имени И.А.Слонова с  русским драматическим  театром им. Н.А.Бестужева (г.Улан - Уде, Республика Бурятия)          </t>
  </si>
  <si>
    <r>
      <t xml:space="preserve">Контрольное событие 10.4.4 </t>
    </r>
    <r>
      <rPr>
        <sz val="12"/>
        <rFont val="Times New Roman"/>
        <family val="1"/>
        <charset val="204"/>
      </rPr>
      <t>Ремонт здания ГУК «Областная библиотека для детей и юношества им. А.С.Пушкина»</t>
    </r>
  </si>
  <si>
    <t>Контрольное событие 10.5.2   Проведение текущего ремонта помещений здания  ГПОУ«Саратовский областной колледж искусств» (замена витражных оконных проемов филиал г.Вольск)</t>
  </si>
  <si>
    <t>Основное мероприятие 10.25  «Реконструкция здания ГАУК«Саратовский государственный академический театр драмы им. И.А. Слонова»</t>
  </si>
  <si>
    <t>Контрольное событие 10.25.1 «Реконструкция здания ГАУК«Саратовский государственный академический театр драмы им. И.А. Слонова»</t>
  </si>
  <si>
    <t>Контрольное событие 13.8.1 «Организация и проведение Детского фестиваля казачьей песни «Казачок»</t>
  </si>
  <si>
    <t>Контрольное событие 13.8.2 «Организация и проведение «Детского фестиваля национальной культуры «Идель Йолдызлары – Волжские звездочки»</t>
  </si>
  <si>
    <t>Контрольное событие 13.8.3 «Организация и проведение Фестиваля детского народного творчества «Волжская карусель талантов»</t>
  </si>
  <si>
    <t xml:space="preserve">Контрольное событие 13.8.4. «Организация и проведение Межрегиональной научно-практической конференции «Содержание Стратегии государственной политики Российской Федерации в отношении российского казачества на 2021-2030 годы и основные механизмы ее реализации» </t>
  </si>
  <si>
    <t>Контрольное событие 13.8.5.  «Организация и проведение Фестиваля  археологии и реконструкции «Укек»</t>
  </si>
  <si>
    <t xml:space="preserve">Контрольное событие </t>
  </si>
  <si>
    <t>Контрольное событие 13.9.1 «Организация и проведение мероприятия «День народного единства: Межрегиональные соревнования по спортивной рубке шашкой «Казарла»</t>
  </si>
</sst>
</file>

<file path=xl/styles.xml><?xml version="1.0" encoding="utf-8"?>
<styleSheet xmlns="http://schemas.openxmlformats.org/spreadsheetml/2006/main">
  <numFmts count="7">
    <numFmt numFmtId="43" formatCode="_-* #,##0.00_р_._-;\-* #,##0.00_р_._-;_-* &quot;-&quot;??_р_._-;_-@_-"/>
    <numFmt numFmtId="164" formatCode="_-* #,##0.0_р_._-;\-* #,##0.0_р_._-;_-* &quot;-&quot;??_р_._-;_-@_-"/>
    <numFmt numFmtId="165" formatCode="0.0"/>
    <numFmt numFmtId="166" formatCode="_-* #,##0.0\ _₽_-;\-* #,##0.0\ _₽_-;_-* &quot;-&quot;?\ _₽_-;_-@_-"/>
    <numFmt numFmtId="167" formatCode="_-* #,##0.0\ _₽_-;\-* #,##0.0\ _₽_-;_-* &quot;-&quot;??\ _₽_-;_-@_-"/>
    <numFmt numFmtId="168" formatCode="#,##0.0"/>
    <numFmt numFmtId="169" formatCode="#,##0.0_ ;\-#,##0.0\ "/>
  </numFmts>
  <fonts count="21">
    <font>
      <sz val="11"/>
      <color theme="1"/>
      <name val="Calibri"/>
      <family val="2"/>
      <charset val="204"/>
      <scheme val="minor"/>
    </font>
    <font>
      <sz val="11"/>
      <color indexed="8"/>
      <name val="Calibri"/>
      <family val="2"/>
      <charset val="204"/>
    </font>
    <font>
      <b/>
      <sz val="12"/>
      <color indexed="8"/>
      <name val="Times New Roman"/>
      <family val="1"/>
      <charset val="204"/>
    </font>
    <font>
      <sz val="10"/>
      <color indexed="8"/>
      <name val="Times New Roman"/>
      <family val="1"/>
      <charset val="204"/>
    </font>
    <font>
      <sz val="11"/>
      <color indexed="8"/>
      <name val="Calibri"/>
      <family val="2"/>
      <charset val="204"/>
    </font>
    <font>
      <sz val="11"/>
      <color indexed="8"/>
      <name val="Times New Roman"/>
      <family val="1"/>
      <charset val="204"/>
    </font>
    <font>
      <b/>
      <sz val="11"/>
      <color indexed="8"/>
      <name val="Times New Roman"/>
      <family val="1"/>
      <charset val="204"/>
    </font>
    <font>
      <sz val="11"/>
      <name val="Times New Roman"/>
      <family val="1"/>
      <charset val="204"/>
    </font>
    <font>
      <b/>
      <sz val="11"/>
      <name val="Times New Roman"/>
      <family val="1"/>
      <charset val="204"/>
    </font>
    <font>
      <sz val="10"/>
      <name val="Times New Roman"/>
      <family val="1"/>
      <charset val="204"/>
    </font>
    <font>
      <sz val="11"/>
      <name val="Calibri"/>
      <family val="2"/>
      <charset val="204"/>
      <scheme val="minor"/>
    </font>
    <font>
      <sz val="11"/>
      <color rgb="FFFF0000"/>
      <name val="Calibri"/>
      <family val="2"/>
      <charset val="204"/>
      <scheme val="minor"/>
    </font>
    <font>
      <sz val="11"/>
      <color indexed="60"/>
      <name val="Times New Roman"/>
      <family val="1"/>
      <charset val="204"/>
    </font>
    <font>
      <sz val="11"/>
      <color indexed="10"/>
      <name val="Times New Roman"/>
      <family val="1"/>
      <charset val="204"/>
    </font>
    <font>
      <b/>
      <sz val="11"/>
      <color indexed="8"/>
      <name val="Calibri"/>
      <family val="2"/>
      <charset val="204"/>
    </font>
    <font>
      <sz val="11"/>
      <name val="Calibri"/>
      <family val="2"/>
      <charset val="204"/>
    </font>
    <font>
      <b/>
      <sz val="10"/>
      <name val="Times New Roman"/>
      <family val="1"/>
      <charset val="204"/>
    </font>
    <font>
      <sz val="11.5"/>
      <name val="Times New Roman"/>
      <family val="1"/>
      <charset val="204"/>
    </font>
    <font>
      <b/>
      <sz val="12"/>
      <name val="Times New Roman"/>
      <family val="1"/>
      <charset val="204"/>
    </font>
    <font>
      <sz val="12"/>
      <name val="Times New Roman"/>
      <family val="1"/>
      <charset val="204"/>
    </font>
    <font>
      <sz val="9"/>
      <name val="Times New Roman"/>
      <family val="1"/>
      <charset val="204"/>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4" fillId="0" borderId="0" applyFont="0" applyFill="0" applyBorder="0" applyAlignment="0" applyProtection="0"/>
    <xf numFmtId="43" fontId="1" fillId="0" borderId="0" applyFont="0" applyFill="0" applyBorder="0" applyAlignment="0" applyProtection="0"/>
  </cellStyleXfs>
  <cellXfs count="232">
    <xf numFmtId="0" fontId="0" fillId="0" borderId="0" xfId="0"/>
    <xf numFmtId="0" fontId="0" fillId="0" borderId="0" xfId="0" applyFill="1" applyBorder="1"/>
    <xf numFmtId="0" fontId="0" fillId="0" borderId="0" xfId="0" applyFill="1"/>
    <xf numFmtId="0" fontId="2" fillId="0" borderId="0" xfId="0" applyFont="1" applyFill="1" applyBorder="1" applyAlignment="1"/>
    <xf numFmtId="0" fontId="2" fillId="0" borderId="0" xfId="0" applyFont="1" applyFill="1" applyBorder="1" applyAlignment="1">
      <alignment wrapText="1"/>
    </xf>
    <xf numFmtId="164" fontId="7" fillId="0" borderId="2" xfId="1" applyNumberFormat="1" applyFont="1" applyFill="1" applyBorder="1" applyAlignment="1">
      <alignment horizontal="right" vertical="top" wrapText="1"/>
    </xf>
    <xf numFmtId="0" fontId="5" fillId="0" borderId="0" xfId="0" applyFont="1" applyFill="1" applyBorder="1" applyAlignment="1">
      <alignment horizontal="center"/>
    </xf>
    <xf numFmtId="0" fontId="5" fillId="0" borderId="0" xfId="0" applyFont="1" applyFill="1" applyAlignment="1">
      <alignment horizontal="center"/>
    </xf>
    <xf numFmtId="164" fontId="8" fillId="0" borderId="2" xfId="1" applyNumberFormat="1" applyFont="1" applyFill="1" applyBorder="1" applyAlignment="1">
      <alignment horizontal="right" vertical="top" wrapText="1"/>
    </xf>
    <xf numFmtId="164" fontId="8" fillId="0" borderId="1" xfId="1" applyNumberFormat="1" applyFont="1" applyFill="1" applyBorder="1" applyAlignment="1">
      <alignment horizontal="right" vertical="top" wrapText="1"/>
    </xf>
    <xf numFmtId="0" fontId="8" fillId="0" borderId="2" xfId="0" applyFont="1" applyFill="1" applyBorder="1" applyAlignment="1">
      <alignment vertical="top" wrapText="1"/>
    </xf>
    <xf numFmtId="0" fontId="10" fillId="0" borderId="2" xfId="0" applyFont="1" applyFill="1" applyBorder="1"/>
    <xf numFmtId="0" fontId="3" fillId="0" borderId="0" xfId="0" applyFont="1" applyFill="1" applyBorder="1" applyAlignment="1">
      <alignment horizontal="center" vertical="top" wrapText="1"/>
    </xf>
    <xf numFmtId="0" fontId="3" fillId="0" borderId="7" xfId="0" applyFont="1" applyFill="1" applyBorder="1" applyAlignment="1">
      <alignment horizontal="center" vertical="top" wrapText="1"/>
    </xf>
    <xf numFmtId="0" fontId="0" fillId="0" borderId="0" xfId="0" applyFont="1" applyFill="1"/>
    <xf numFmtId="164" fontId="7" fillId="0" borderId="2" xfId="2" applyNumberFormat="1" applyFont="1" applyFill="1" applyBorder="1" applyAlignment="1">
      <alignment horizontal="right" vertical="top" wrapText="1"/>
    </xf>
    <xf numFmtId="164" fontId="8" fillId="0" borderId="1" xfId="2" applyNumberFormat="1" applyFont="1" applyFill="1" applyBorder="1" applyAlignment="1">
      <alignment horizontal="right" vertical="top" wrapText="1"/>
    </xf>
    <xf numFmtId="164" fontId="8" fillId="0" borderId="2" xfId="2" applyNumberFormat="1" applyFont="1" applyFill="1" applyBorder="1" applyAlignment="1">
      <alignment horizontal="right" vertical="top" wrapText="1"/>
    </xf>
    <xf numFmtId="0" fontId="14" fillId="0" borderId="0" xfId="0" applyFont="1" applyFill="1"/>
    <xf numFmtId="0" fontId="15" fillId="0" borderId="0" xfId="0" applyFont="1" applyFill="1"/>
    <xf numFmtId="0" fontId="14" fillId="0" borderId="0" xfId="0" applyFont="1" applyFill="1" applyBorder="1"/>
    <xf numFmtId="0" fontId="0" fillId="0" borderId="0" xfId="0" applyFont="1" applyFill="1" applyBorder="1"/>
    <xf numFmtId="0" fontId="15" fillId="0" borderId="0" xfId="0" applyFont="1" applyFill="1" applyBorder="1"/>
    <xf numFmtId="0" fontId="11" fillId="0" borderId="0" xfId="0" applyFont="1" applyFill="1" applyBorder="1"/>
    <xf numFmtId="0" fontId="5" fillId="0" borderId="6" xfId="0" applyFont="1" applyFill="1" applyBorder="1" applyAlignment="1">
      <alignment horizontal="center" vertical="top"/>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5" fillId="0" borderId="3"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xf>
    <xf numFmtId="0" fontId="2" fillId="0" borderId="4" xfId="0" applyFont="1" applyFill="1" applyBorder="1" applyAlignment="1">
      <alignment horizontal="center" vertical="center" wrapText="1"/>
    </xf>
    <xf numFmtId="0" fontId="5" fillId="0" borderId="2" xfId="0" applyFont="1" applyFill="1" applyBorder="1" applyAlignment="1">
      <alignment horizontal="center" vertical="top"/>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2"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top"/>
    </xf>
    <xf numFmtId="49" fontId="7" fillId="0" borderId="3"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xf>
    <xf numFmtId="49" fontId="13" fillId="0" borderId="2"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xf>
    <xf numFmtId="49" fontId="5" fillId="0" borderId="3" xfId="0" applyNumberFormat="1" applyFont="1" applyFill="1" applyBorder="1" applyAlignment="1">
      <alignment horizontal="center" vertical="top"/>
    </xf>
    <xf numFmtId="0" fontId="5" fillId="0" borderId="2" xfId="0" applyFont="1" applyFill="1" applyBorder="1" applyAlignment="1">
      <alignment horizontal="center" vertical="top"/>
    </xf>
    <xf numFmtId="49" fontId="7" fillId="0" borderId="3" xfId="0" applyNumberFormat="1" applyFont="1" applyFill="1" applyBorder="1" applyAlignment="1">
      <alignment horizontal="center" vertical="top"/>
    </xf>
    <xf numFmtId="49" fontId="5" fillId="0" borderId="2" xfId="0" applyNumberFormat="1"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49" fontId="5" fillId="0" borderId="2" xfId="0" applyNumberFormat="1" applyFont="1" applyFill="1" applyBorder="1" applyAlignment="1">
      <alignment horizontal="center" vertical="top"/>
    </xf>
    <xf numFmtId="49" fontId="7" fillId="0" borderId="2" xfId="0" applyNumberFormat="1" applyFont="1" applyFill="1" applyBorder="1" applyAlignment="1">
      <alignment horizontal="center" vertical="top"/>
    </xf>
    <xf numFmtId="49" fontId="5" fillId="0" borderId="3" xfId="0" applyNumberFormat="1" applyFont="1" applyFill="1" applyBorder="1" applyAlignment="1">
      <alignment horizontal="center" vertical="top"/>
    </xf>
    <xf numFmtId="164" fontId="7" fillId="0" borderId="1" xfId="2" applyNumberFormat="1" applyFont="1" applyFill="1" applyBorder="1" applyAlignment="1">
      <alignment horizontal="right" vertical="top" wrapText="1"/>
    </xf>
    <xf numFmtId="49" fontId="5" fillId="0" borderId="3" xfId="0" applyNumberFormat="1" applyFont="1" applyFill="1" applyBorder="1" applyAlignment="1">
      <alignment horizontal="center" vertical="top" wrapText="1"/>
    </xf>
    <xf numFmtId="0" fontId="7" fillId="0" borderId="1" xfId="2" applyNumberFormat="1" applyFont="1" applyFill="1" applyBorder="1" applyAlignment="1">
      <alignment horizontal="right" vertical="top" wrapText="1"/>
    </xf>
    <xf numFmtId="166" fontId="7" fillId="0" borderId="1" xfId="2" applyNumberFormat="1" applyFont="1" applyFill="1" applyBorder="1" applyAlignment="1">
      <alignment horizontal="right" vertical="top" wrapText="1"/>
    </xf>
    <xf numFmtId="169" fontId="7" fillId="0" borderId="2" xfId="2" applyNumberFormat="1" applyFont="1" applyFill="1" applyBorder="1" applyAlignment="1">
      <alignment horizontal="right" vertical="top" wrapText="1"/>
    </xf>
    <xf numFmtId="49" fontId="5" fillId="0" borderId="3"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169" fontId="7" fillId="0" borderId="1" xfId="2" applyNumberFormat="1" applyFont="1" applyFill="1" applyBorder="1" applyAlignment="1">
      <alignment horizontal="right" vertical="top" wrapText="1"/>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3" xfId="0" applyFont="1" applyFill="1" applyBorder="1" applyAlignment="1">
      <alignment horizontal="center" vertical="top"/>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6" xfId="0" applyNumberFormat="1" applyFont="1" applyFill="1" applyBorder="1" applyAlignment="1">
      <alignment horizontal="center" vertical="top" wrapText="1"/>
    </xf>
    <xf numFmtId="0" fontId="7" fillId="0" borderId="3" xfId="0" applyNumberFormat="1" applyFont="1" applyFill="1" applyBorder="1" applyAlignment="1">
      <alignment horizontal="center" vertical="top" wrapText="1"/>
    </xf>
    <xf numFmtId="0" fontId="7" fillId="0" borderId="4" xfId="0" applyFont="1" applyFill="1" applyBorder="1" applyAlignment="1">
      <alignment horizontal="left" vertical="top" wrapText="1"/>
    </xf>
    <xf numFmtId="0" fontId="7" fillId="0" borderId="2" xfId="0" applyNumberFormat="1" applyFont="1" applyFill="1" applyBorder="1" applyAlignment="1">
      <alignment horizontal="center" vertical="top" wrapText="1"/>
    </xf>
    <xf numFmtId="0" fontId="7" fillId="0" borderId="2" xfId="0" applyFont="1" applyFill="1" applyBorder="1" applyAlignment="1">
      <alignment vertical="top" wrapText="1"/>
    </xf>
    <xf numFmtId="0" fontId="8" fillId="0" borderId="4" xfId="0" applyFont="1" applyFill="1" applyBorder="1" applyAlignment="1">
      <alignment horizontal="center" vertical="top" wrapText="1"/>
    </xf>
    <xf numFmtId="0" fontId="8" fillId="0" borderId="2" xfId="0" applyFont="1" applyFill="1" applyBorder="1" applyAlignment="1">
      <alignment horizontal="center" vertical="top" wrapText="1"/>
    </xf>
    <xf numFmtId="0" fontId="7" fillId="0" borderId="2" xfId="0" applyFont="1" applyFill="1" applyBorder="1" applyAlignment="1">
      <alignment horizontal="center" vertical="top"/>
    </xf>
    <xf numFmtId="0" fontId="7" fillId="0" borderId="3" xfId="0" applyFont="1" applyFill="1" applyBorder="1" applyAlignment="1">
      <alignment horizontal="center" vertical="top"/>
    </xf>
    <xf numFmtId="0" fontId="7" fillId="0" borderId="2" xfId="0" applyFont="1" applyFill="1" applyBorder="1" applyAlignment="1">
      <alignment vertical="top" wrapText="1"/>
    </xf>
    <xf numFmtId="0" fontId="7" fillId="0" borderId="2" xfId="0" applyNumberFormat="1" applyFont="1" applyFill="1" applyBorder="1" applyAlignment="1">
      <alignment horizontal="center" vertical="top" wrapText="1"/>
    </xf>
    <xf numFmtId="0" fontId="10" fillId="0" borderId="0" xfId="0" applyFont="1" applyFill="1" applyBorder="1"/>
    <xf numFmtId="0" fontId="17" fillId="0" borderId="0" xfId="0" applyFont="1" applyFill="1" applyBorder="1"/>
    <xf numFmtId="0" fontId="7" fillId="0" borderId="0" xfId="0" applyFont="1" applyFill="1" applyBorder="1"/>
    <xf numFmtId="0" fontId="10" fillId="0" borderId="0" xfId="0" applyFont="1" applyFill="1"/>
    <xf numFmtId="0" fontId="18" fillId="0" borderId="0" xfId="0" applyFont="1" applyFill="1" applyBorder="1" applyAlignment="1">
      <alignment wrapText="1"/>
    </xf>
    <xf numFmtId="165" fontId="8" fillId="0" borderId="2" xfId="0" applyNumberFormat="1" applyFont="1" applyFill="1" applyBorder="1" applyAlignment="1">
      <alignment horizontal="center" vertical="top" wrapText="1"/>
    </xf>
    <xf numFmtId="165" fontId="16" fillId="0" borderId="2" xfId="0" applyNumberFormat="1" applyFont="1" applyFill="1" applyBorder="1" applyAlignment="1">
      <alignment horizontal="center"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wrapText="1"/>
    </xf>
    <xf numFmtId="0" fontId="18"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1" fontId="8" fillId="0" borderId="1" xfId="0" applyNumberFormat="1" applyFont="1" applyFill="1" applyBorder="1" applyAlignment="1">
      <alignment horizontal="center" vertical="top" wrapText="1"/>
    </xf>
    <xf numFmtId="0" fontId="16" fillId="0" borderId="2" xfId="0" applyFont="1" applyFill="1" applyBorder="1" applyAlignment="1">
      <alignment vertical="top" wrapText="1"/>
    </xf>
    <xf numFmtId="0" fontId="9" fillId="0" borderId="10" xfId="0" applyFont="1" applyFill="1" applyBorder="1" applyAlignment="1">
      <alignment horizontal="center" vertical="top" wrapText="1"/>
    </xf>
    <xf numFmtId="0" fontId="18" fillId="0" borderId="2" xfId="0" applyFont="1" applyFill="1" applyBorder="1" applyAlignment="1">
      <alignment horizontal="center" vertical="top" wrapText="1"/>
    </xf>
    <xf numFmtId="0" fontId="8" fillId="0" borderId="3" xfId="0" applyFont="1" applyFill="1" applyBorder="1" applyAlignment="1">
      <alignment horizontal="center" vertical="center" wrapText="1"/>
    </xf>
    <xf numFmtId="164" fontId="7" fillId="0" borderId="1" xfId="1" applyNumberFormat="1" applyFont="1" applyFill="1" applyBorder="1" applyAlignment="1">
      <alignment horizontal="right" vertical="top" wrapText="1"/>
    </xf>
    <xf numFmtId="165" fontId="7" fillId="0" borderId="2" xfId="0" applyNumberFormat="1" applyFont="1" applyFill="1" applyBorder="1" applyAlignment="1">
      <alignment horizontal="right"/>
    </xf>
    <xf numFmtId="0" fontId="8" fillId="0" borderId="2" xfId="0" applyFont="1" applyFill="1" applyBorder="1" applyAlignment="1">
      <alignment vertical="top" wrapText="1"/>
    </xf>
    <xf numFmtId="0" fontId="8" fillId="0" borderId="4" xfId="0" applyFont="1" applyFill="1" applyBorder="1" applyAlignment="1">
      <alignment horizontal="left" vertical="top" wrapText="1"/>
    </xf>
    <xf numFmtId="164" fontId="7" fillId="0" borderId="2" xfId="1" applyNumberFormat="1" applyFont="1" applyFill="1" applyBorder="1" applyAlignment="1">
      <alignment horizontal="right" vertical="top"/>
    </xf>
    <xf numFmtId="165" fontId="7" fillId="0" borderId="2" xfId="0" applyNumberFormat="1" applyFont="1" applyFill="1" applyBorder="1"/>
    <xf numFmtId="164" fontId="7" fillId="0" borderId="1" xfId="1" applyNumberFormat="1" applyFont="1" applyFill="1" applyBorder="1" applyAlignment="1">
      <alignment horizontal="right" vertical="top"/>
    </xf>
    <xf numFmtId="1" fontId="7" fillId="0" borderId="6" xfId="0" applyNumberFormat="1" applyFont="1" applyFill="1" applyBorder="1" applyAlignment="1">
      <alignment vertical="top" wrapText="1"/>
    </xf>
    <xf numFmtId="0" fontId="8" fillId="0" borderId="2" xfId="0" applyFont="1" applyFill="1" applyBorder="1" applyAlignment="1">
      <alignment horizontal="left" vertical="top" wrapText="1"/>
    </xf>
    <xf numFmtId="1" fontId="7" fillId="0" borderId="3" xfId="0" applyNumberFormat="1" applyFont="1" applyFill="1" applyBorder="1" applyAlignment="1">
      <alignment vertical="top" wrapText="1"/>
    </xf>
    <xf numFmtId="167" fontId="7" fillId="0" borderId="2" xfId="2" applyNumberFormat="1" applyFont="1" applyFill="1" applyBorder="1" applyAlignment="1">
      <alignment horizontal="right" vertical="top" wrapText="1"/>
    </xf>
    <xf numFmtId="168" fontId="7" fillId="0" borderId="2" xfId="0" applyNumberFormat="1" applyFont="1" applyFill="1" applyBorder="1" applyAlignment="1">
      <alignment horizontal="right" vertical="top" wrapText="1"/>
    </xf>
    <xf numFmtId="164" fontId="7" fillId="0" borderId="2" xfId="2" applyNumberFormat="1" applyFont="1" applyFill="1" applyBorder="1" applyAlignment="1">
      <alignment horizontal="center" vertical="top" wrapText="1"/>
    </xf>
    <xf numFmtId="169" fontId="7" fillId="0" borderId="2" xfId="2" applyNumberFormat="1" applyFont="1" applyFill="1" applyBorder="1" applyAlignment="1">
      <alignment horizontal="right" vertical="top"/>
    </xf>
    <xf numFmtId="164" fontId="7" fillId="0" borderId="2" xfId="2" applyNumberFormat="1" applyFont="1" applyFill="1" applyBorder="1" applyAlignment="1">
      <alignment horizontal="right" vertical="top"/>
    </xf>
    <xf numFmtId="164" fontId="8" fillId="0" borderId="0" xfId="2" applyNumberFormat="1" applyFont="1" applyFill="1" applyBorder="1" applyAlignment="1">
      <alignment horizontal="right" vertical="top" wrapText="1"/>
    </xf>
    <xf numFmtId="166" fontId="10" fillId="0" borderId="0" xfId="0" applyNumberFormat="1" applyFont="1" applyFill="1"/>
    <xf numFmtId="0" fontId="7" fillId="0" borderId="0" xfId="0" applyFont="1" applyFill="1" applyBorder="1" applyAlignment="1">
      <alignment horizontal="center"/>
    </xf>
    <xf numFmtId="164" fontId="7" fillId="0" borderId="9" xfId="2" applyNumberFormat="1" applyFont="1" applyFill="1" applyBorder="1" applyAlignment="1">
      <alignment horizontal="right" vertical="top" wrapText="1"/>
    </xf>
    <xf numFmtId="164" fontId="7" fillId="0" borderId="0" xfId="2" applyNumberFormat="1" applyFont="1" applyFill="1" applyBorder="1" applyAlignment="1">
      <alignment horizontal="right" vertical="top" wrapText="1"/>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2" xfId="0" applyFont="1" applyFill="1" applyBorder="1" applyAlignment="1">
      <alignment horizontal="left" vertical="top" wrapText="1"/>
    </xf>
    <xf numFmtId="3"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49" fontId="5" fillId="0" borderId="2" xfId="0" applyNumberFormat="1" applyFont="1" applyFill="1" applyBorder="1" applyAlignment="1">
      <alignment horizontal="center" vertical="top"/>
    </xf>
    <xf numFmtId="49" fontId="5" fillId="0" borderId="6"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0" fontId="7" fillId="0" borderId="3" xfId="0" applyFont="1" applyFill="1" applyBorder="1" applyAlignment="1">
      <alignment horizontal="center" vertical="top"/>
    </xf>
    <xf numFmtId="0" fontId="7" fillId="0" borderId="4" xfId="0" applyFont="1" applyFill="1" applyBorder="1" applyAlignment="1">
      <alignment horizontal="center" vertical="top"/>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49" fontId="7" fillId="0" borderId="2" xfId="0" applyNumberFormat="1" applyFont="1" applyFill="1" applyBorder="1" applyAlignment="1">
      <alignment horizontal="center" vertical="top"/>
    </xf>
    <xf numFmtId="0" fontId="7" fillId="0" borderId="6" xfId="0" applyNumberFormat="1" applyFont="1" applyFill="1" applyBorder="1" applyAlignment="1">
      <alignment horizontal="center" vertical="top" wrapText="1"/>
    </xf>
    <xf numFmtId="0" fontId="7" fillId="0" borderId="3" xfId="0" applyNumberFormat="1" applyFont="1" applyFill="1" applyBorder="1" applyAlignment="1">
      <alignment horizontal="center" vertical="top" wrapText="1"/>
    </xf>
    <xf numFmtId="0" fontId="7" fillId="0" borderId="4" xfId="0" applyNumberFormat="1" applyFont="1" applyFill="1" applyBorder="1" applyAlignment="1">
      <alignment horizontal="center" vertical="top" wrapText="1"/>
    </xf>
    <xf numFmtId="0" fontId="7" fillId="0" borderId="2" xfId="0"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49" fontId="7" fillId="0" borderId="4" xfId="0" applyNumberFormat="1" applyFont="1" applyFill="1" applyBorder="1" applyAlignment="1">
      <alignment horizontal="center" vertical="top" wrapText="1"/>
    </xf>
    <xf numFmtId="0" fontId="7" fillId="0" borderId="6" xfId="0" applyFont="1" applyFill="1" applyBorder="1" applyAlignment="1">
      <alignment horizontal="center" vertical="top"/>
    </xf>
    <xf numFmtId="0" fontId="5" fillId="0" borderId="6" xfId="0" applyFont="1" applyFill="1" applyBorder="1" applyAlignment="1">
      <alignment horizontal="center" vertical="top"/>
    </xf>
    <xf numFmtId="0" fontId="5" fillId="0" borderId="3" xfId="0" applyFont="1" applyFill="1" applyBorder="1" applyAlignment="1">
      <alignment horizontal="center" vertical="top"/>
    </xf>
    <xf numFmtId="0" fontId="5" fillId="0" borderId="4" xfId="0" applyFont="1" applyFill="1" applyBorder="1" applyAlignment="1">
      <alignment horizontal="center" vertical="top"/>
    </xf>
    <xf numFmtId="1" fontId="7" fillId="0" borderId="6" xfId="0" applyNumberFormat="1" applyFont="1" applyFill="1" applyBorder="1" applyAlignment="1">
      <alignment horizontal="center" vertical="top" wrapText="1"/>
    </xf>
    <xf numFmtId="1" fontId="7" fillId="0" borderId="3" xfId="0" applyNumberFormat="1" applyFont="1" applyFill="1" applyBorder="1" applyAlignment="1">
      <alignment horizontal="center" vertical="top" wrapText="1"/>
    </xf>
    <xf numFmtId="1" fontId="7" fillId="0" borderId="4" xfId="0" applyNumberFormat="1" applyFont="1" applyFill="1" applyBorder="1" applyAlignment="1">
      <alignment horizontal="center" vertical="top" wrapText="1"/>
    </xf>
    <xf numFmtId="49" fontId="7" fillId="0" borderId="6"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7" fillId="0" borderId="4" xfId="0" applyNumberFormat="1" applyFont="1" applyFill="1" applyBorder="1" applyAlignment="1">
      <alignment horizontal="center" vertical="top"/>
    </xf>
    <xf numFmtId="49" fontId="5" fillId="0" borderId="6" xfId="0" applyNumberFormat="1" applyFont="1" applyFill="1" applyBorder="1" applyAlignment="1">
      <alignment horizontal="center" vertical="top"/>
    </xf>
    <xf numFmtId="49" fontId="5" fillId="0" borderId="3"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0" fontId="7" fillId="0" borderId="1" xfId="0" applyFont="1" applyFill="1" applyBorder="1" applyAlignment="1">
      <alignment horizontal="left" vertical="top" wrapText="1"/>
    </xf>
    <xf numFmtId="1" fontId="9" fillId="0" borderId="2" xfId="0" applyNumberFormat="1" applyFont="1" applyFill="1" applyBorder="1" applyAlignment="1">
      <alignment horizontal="center" vertical="top" wrapText="1"/>
    </xf>
    <xf numFmtId="0" fontId="5" fillId="0" borderId="2" xfId="0" applyFont="1" applyFill="1" applyBorder="1" applyAlignment="1">
      <alignment horizontal="center" vertical="top"/>
    </xf>
    <xf numFmtId="0" fontId="8" fillId="0" borderId="2" xfId="0" applyFont="1" applyFill="1" applyBorder="1" applyAlignment="1">
      <alignment vertical="top" wrapText="1"/>
    </xf>
    <xf numFmtId="0" fontId="8" fillId="0" borderId="6"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7" fillId="0" borderId="2" xfId="0" applyFont="1" applyFill="1" applyBorder="1" applyAlignment="1">
      <alignment horizontal="center" vertical="top"/>
    </xf>
    <xf numFmtId="0" fontId="8" fillId="0" borderId="2" xfId="0" applyFont="1" applyFill="1" applyBorder="1" applyAlignment="1">
      <alignment horizontal="center" vertical="top" wrapText="1"/>
    </xf>
    <xf numFmtId="0" fontId="8" fillId="0" borderId="6"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49" fontId="6" fillId="0" borderId="6" xfId="0" applyNumberFormat="1" applyFont="1" applyFill="1" applyBorder="1" applyAlignment="1">
      <alignment horizontal="center" vertical="top"/>
    </xf>
    <xf numFmtId="49" fontId="6" fillId="0" borderId="3" xfId="0" applyNumberFormat="1" applyFont="1" applyFill="1" applyBorder="1" applyAlignment="1">
      <alignment horizontal="center" vertical="top"/>
    </xf>
    <xf numFmtId="49" fontId="6" fillId="0" borderId="4" xfId="0" applyNumberFormat="1" applyFont="1" applyFill="1" applyBorder="1" applyAlignment="1">
      <alignment horizontal="center" vertical="top"/>
    </xf>
    <xf numFmtId="0" fontId="8" fillId="0" borderId="2" xfId="0" applyFont="1" applyFill="1" applyBorder="1" applyAlignment="1">
      <alignment horizontal="left" vertical="top" wrapText="1"/>
    </xf>
    <xf numFmtId="49" fontId="8" fillId="0" borderId="6" xfId="0" applyNumberFormat="1" applyFont="1" applyFill="1" applyBorder="1" applyAlignment="1">
      <alignment horizontal="center" vertical="top"/>
    </xf>
    <xf numFmtId="49" fontId="8" fillId="0" borderId="3"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49" fontId="7" fillId="0" borderId="2" xfId="0" applyNumberFormat="1" applyFont="1" applyFill="1" applyBorder="1" applyAlignment="1">
      <alignment horizontal="left"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vertical="top" wrapText="1"/>
    </xf>
    <xf numFmtId="49" fontId="6" fillId="0" borderId="2" xfId="0" applyNumberFormat="1" applyFont="1" applyFill="1" applyBorder="1" applyAlignment="1">
      <alignment horizontal="center" vertical="top"/>
    </xf>
    <xf numFmtId="49" fontId="2" fillId="0" borderId="3" xfId="0" applyNumberFormat="1" applyFont="1" applyFill="1" applyBorder="1" applyAlignment="1">
      <alignment horizontal="center" vertical="center" wrapText="1"/>
    </xf>
    <xf numFmtId="0" fontId="10" fillId="0" borderId="2" xfId="0" applyFont="1" applyFill="1" applyBorder="1" applyAlignment="1">
      <alignment horizontal="left" vertical="top" wrapText="1"/>
    </xf>
    <xf numFmtId="0" fontId="10" fillId="0" borderId="3" xfId="0" applyFont="1" applyFill="1" applyBorder="1" applyAlignment="1">
      <alignment horizontal="center" vertical="top" wrapText="1"/>
    </xf>
    <xf numFmtId="49" fontId="5" fillId="0" borderId="6"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7" fillId="0" borderId="6" xfId="0" applyFont="1" applyFill="1" applyBorder="1" applyAlignment="1">
      <alignment vertical="top"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49" fontId="13"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12" fillId="0" borderId="2" xfId="0" applyNumberFormat="1" applyFont="1" applyFill="1" applyBorder="1" applyAlignment="1">
      <alignment horizontal="center" vertical="top" wrapText="1"/>
    </xf>
    <xf numFmtId="0" fontId="18" fillId="0" borderId="0" xfId="0" applyFont="1" applyFill="1" applyBorder="1" applyAlignment="1">
      <alignment horizontal="center"/>
    </xf>
    <xf numFmtId="0" fontId="18" fillId="0" borderId="0" xfId="0" applyFont="1" applyFill="1" applyBorder="1" applyAlignment="1">
      <alignment horizontal="center" wrapText="1"/>
    </xf>
    <xf numFmtId="0" fontId="2"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8" fillId="0" borderId="2" xfId="0" applyFont="1" applyFill="1" applyBorder="1" applyAlignment="1">
      <alignment horizont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8" fillId="0" borderId="6"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4" xfId="0" applyFont="1" applyFill="1" applyBorder="1" applyAlignment="1">
      <alignment horizontal="center" vertical="top" wrapText="1"/>
    </xf>
    <xf numFmtId="165" fontId="16" fillId="0" borderId="1" xfId="0" applyNumberFormat="1" applyFont="1" applyFill="1" applyBorder="1" applyAlignment="1">
      <alignment horizontal="center" vertical="top" wrapText="1"/>
    </xf>
    <xf numFmtId="165" fontId="16" fillId="0" borderId="10" xfId="0" applyNumberFormat="1" applyFont="1" applyFill="1" applyBorder="1" applyAlignment="1">
      <alignment horizontal="center" vertical="top" wrapText="1"/>
    </xf>
    <xf numFmtId="165" fontId="16" fillId="0" borderId="11" xfId="0" applyNumberFormat="1"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0" borderId="5" xfId="0" applyFont="1" applyFill="1" applyBorder="1" applyAlignment="1">
      <alignment horizontal="center" vertical="top" wrapText="1"/>
    </xf>
    <xf numFmtId="0" fontId="9" fillId="0" borderId="2" xfId="0" applyFont="1" applyFill="1" applyBorder="1" applyAlignment="1">
      <alignment horizontal="center" vertical="top" wrapText="1"/>
    </xf>
    <xf numFmtId="165" fontId="18" fillId="0" borderId="8" xfId="0" applyNumberFormat="1" applyFont="1" applyFill="1" applyBorder="1" applyAlignment="1">
      <alignment horizontal="center" vertical="top" wrapText="1"/>
    </xf>
    <xf numFmtId="165" fontId="18" fillId="0" borderId="12"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49" fontId="7" fillId="0" borderId="12" xfId="0" applyNumberFormat="1" applyFont="1" applyFill="1" applyBorder="1" applyAlignment="1">
      <alignment horizontal="center" vertical="top" wrapText="1"/>
    </xf>
    <xf numFmtId="49" fontId="7" fillId="0" borderId="13"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1" fontId="7" fillId="0" borderId="2" xfId="0" applyNumberFormat="1" applyFont="1" applyFill="1" applyBorder="1" applyAlignment="1">
      <alignment vertical="top" wrapText="1"/>
    </xf>
    <xf numFmtId="1" fontId="7" fillId="0" borderId="6" xfId="0" applyNumberFormat="1" applyFont="1" applyFill="1" applyBorder="1" applyAlignment="1">
      <alignment vertical="top" wrapText="1"/>
    </xf>
    <xf numFmtId="1" fontId="7" fillId="0" borderId="3" xfId="0" applyNumberFormat="1" applyFont="1" applyFill="1" applyBorder="1" applyAlignment="1">
      <alignment vertical="top" wrapText="1"/>
    </xf>
    <xf numFmtId="1" fontId="7" fillId="0" borderId="4" xfId="0" applyNumberFormat="1" applyFont="1" applyFill="1" applyBorder="1" applyAlignment="1">
      <alignment vertical="top" wrapText="1"/>
    </xf>
    <xf numFmtId="1" fontId="7" fillId="0" borderId="2" xfId="0" applyNumberFormat="1" applyFont="1" applyFill="1" applyBorder="1" applyAlignment="1">
      <alignment horizontal="center" vertical="top" wrapText="1"/>
    </xf>
    <xf numFmtId="0" fontId="8" fillId="0" borderId="1" xfId="0" applyFont="1" applyFill="1" applyBorder="1" applyAlignment="1">
      <alignment vertical="top" wrapText="1"/>
    </xf>
    <xf numFmtId="1" fontId="20" fillId="0" borderId="2" xfId="0" applyNumberFormat="1" applyFont="1" applyFill="1" applyBorder="1" applyAlignment="1">
      <alignment horizontal="center" vertical="top" wrapText="1"/>
    </xf>
    <xf numFmtId="0" fontId="10" fillId="0" borderId="6"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1" fontId="9" fillId="0" borderId="6" xfId="0" applyNumberFormat="1" applyFont="1" applyFill="1" applyBorder="1" applyAlignment="1">
      <alignment horizontal="center" vertical="top" wrapText="1"/>
    </xf>
    <xf numFmtId="1" fontId="9" fillId="0" borderId="3" xfId="0" applyNumberFormat="1" applyFont="1" applyFill="1" applyBorder="1" applyAlignment="1">
      <alignment horizontal="center" vertical="top" wrapText="1"/>
    </xf>
    <xf numFmtId="1" fontId="9" fillId="0" borderId="4" xfId="0" applyNumberFormat="1" applyFont="1" applyFill="1" applyBorder="1" applyAlignment="1">
      <alignment horizontal="center" vertical="top" wrapText="1"/>
    </xf>
  </cellXfs>
  <cellStyles count="3">
    <cellStyle name="Обычный" xfId="0" builtinId="0"/>
    <cellStyle name="Финансовый" xfId="1" builtinId="3"/>
    <cellStyle name="Финансовый 2" xfId="2"/>
  </cellStyles>
  <dxfs count="0"/>
  <tableStyles count="0" defaultTableStyle="TableStyleMedium9"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2844"/>
  <sheetViews>
    <sheetView tabSelected="1" topLeftCell="B1" zoomScale="75" zoomScaleNormal="75" workbookViewId="0">
      <pane xSplit="2" ySplit="13" topLeftCell="D14" activePane="bottomRight" state="frozen"/>
      <selection activeCell="B1" sqref="B1"/>
      <selection pane="topRight" activeCell="D1" sqref="D1"/>
      <selection pane="bottomLeft" activeCell="B14" sqref="B14"/>
      <selection pane="bottomRight" activeCell="D14" sqref="D14:D45"/>
    </sheetView>
  </sheetViews>
  <sheetFormatPr defaultColWidth="9.140625" defaultRowHeight="15"/>
  <cols>
    <col min="1" max="1" width="0" style="2" hidden="1" customWidth="1"/>
    <col min="2" max="2" width="4.85546875" style="2" customWidth="1"/>
    <col min="3" max="3" width="8.140625" style="7" hidden="1" customWidth="1"/>
    <col min="4" max="4" width="34.42578125" style="83" customWidth="1"/>
    <col min="5" max="5" width="27" style="83" customWidth="1"/>
    <col min="6" max="6" width="9.42578125" style="83" hidden="1" customWidth="1"/>
    <col min="7" max="7" width="12.5703125" style="83" hidden="1" customWidth="1"/>
    <col min="8" max="8" width="32.85546875" style="83" customWidth="1"/>
    <col min="9" max="9" width="18.140625" style="83" customWidth="1"/>
    <col min="10" max="11" width="17.140625" style="83" customWidth="1"/>
    <col min="12" max="12" width="17.28515625" style="11" customWidth="1"/>
    <col min="13" max="13" width="15.85546875" style="11" customWidth="1"/>
    <col min="14" max="14" width="18.140625" style="11" customWidth="1"/>
    <col min="15" max="15" width="17.85546875" style="11" customWidth="1"/>
    <col min="16" max="16" width="18.85546875" style="83" customWidth="1"/>
    <col min="17" max="16384" width="9.140625" style="2"/>
  </cols>
  <sheetData>
    <row r="1" spans="2:16" s="1" customFormat="1" ht="29.25" customHeight="1">
      <c r="C1" s="6"/>
      <c r="D1" s="80"/>
      <c r="E1" s="80"/>
      <c r="F1" s="80"/>
      <c r="G1" s="80"/>
      <c r="H1" s="80"/>
      <c r="I1" s="80"/>
      <c r="J1" s="81"/>
      <c r="K1" s="81"/>
      <c r="L1" s="80"/>
      <c r="M1" s="81" t="s">
        <v>530</v>
      </c>
      <c r="N1" s="80"/>
      <c r="O1" s="80"/>
      <c r="P1" s="80"/>
    </row>
    <row r="2" spans="2:16" s="1" customFormat="1" ht="16.5" customHeight="1">
      <c r="C2" s="6"/>
      <c r="D2" s="80"/>
      <c r="E2" s="80"/>
      <c r="F2" s="80"/>
      <c r="G2" s="80"/>
      <c r="H2" s="80"/>
      <c r="I2" s="80"/>
      <c r="J2" s="81"/>
      <c r="K2" s="81"/>
      <c r="L2" s="80"/>
      <c r="M2" s="81" t="s">
        <v>529</v>
      </c>
      <c r="N2" s="80"/>
      <c r="O2" s="80"/>
      <c r="P2" s="80"/>
    </row>
    <row r="3" spans="2:16" s="1" customFormat="1" ht="15.75" customHeight="1">
      <c r="C3" s="6"/>
      <c r="D3" s="80"/>
      <c r="E3" s="80"/>
      <c r="F3" s="80"/>
      <c r="G3" s="80"/>
      <c r="H3" s="80"/>
      <c r="I3" s="80"/>
      <c r="J3" s="81"/>
      <c r="K3" s="81"/>
      <c r="L3" s="80"/>
      <c r="M3" s="81" t="s">
        <v>745</v>
      </c>
      <c r="N3" s="80"/>
      <c r="O3" s="80"/>
      <c r="P3" s="80"/>
    </row>
    <row r="4" spans="2:16" s="1" customFormat="1">
      <c r="C4" s="6"/>
      <c r="D4" s="80"/>
      <c r="E4" s="80"/>
      <c r="F4" s="80"/>
      <c r="G4" s="80"/>
      <c r="H4" s="80"/>
      <c r="I4" s="82"/>
      <c r="J4" s="82"/>
      <c r="K4" s="82"/>
      <c r="L4" s="80"/>
      <c r="M4" s="80"/>
      <c r="N4" s="80"/>
      <c r="O4" s="80"/>
      <c r="P4" s="80"/>
    </row>
    <row r="5" spans="2:16" ht="16.5" customHeight="1">
      <c r="B5" s="3"/>
      <c r="C5" s="3" t="s">
        <v>162</v>
      </c>
      <c r="D5" s="186" t="s">
        <v>162</v>
      </c>
      <c r="E5" s="186"/>
      <c r="F5" s="186"/>
      <c r="G5" s="186"/>
      <c r="H5" s="186"/>
      <c r="I5" s="186"/>
      <c r="J5" s="186"/>
      <c r="K5" s="186"/>
      <c r="L5" s="186"/>
      <c r="M5" s="186"/>
      <c r="N5" s="186"/>
      <c r="O5" s="186"/>
    </row>
    <row r="6" spans="2:16" ht="18.75" customHeight="1">
      <c r="B6" s="4"/>
      <c r="C6" s="4" t="s">
        <v>165</v>
      </c>
      <c r="D6" s="187" t="s">
        <v>165</v>
      </c>
      <c r="E6" s="187"/>
      <c r="F6" s="187"/>
      <c r="G6" s="187"/>
      <c r="H6" s="187"/>
      <c r="I6" s="187"/>
      <c r="J6" s="187"/>
      <c r="K6" s="187"/>
      <c r="L6" s="187"/>
      <c r="M6" s="187"/>
      <c r="N6" s="187"/>
      <c r="O6" s="187"/>
    </row>
    <row r="7" spans="2:16" ht="18.75" customHeight="1">
      <c r="B7" s="4"/>
      <c r="C7" s="4" t="s">
        <v>164</v>
      </c>
      <c r="D7" s="187" t="s">
        <v>458</v>
      </c>
      <c r="E7" s="187"/>
      <c r="F7" s="187"/>
      <c r="G7" s="187"/>
      <c r="H7" s="187"/>
      <c r="I7" s="187"/>
      <c r="J7" s="187"/>
      <c r="K7" s="187"/>
      <c r="L7" s="187"/>
      <c r="M7" s="187"/>
      <c r="N7" s="187"/>
      <c r="O7" s="187"/>
    </row>
    <row r="8" spans="2:16" ht="2.25" customHeight="1">
      <c r="B8" s="4"/>
      <c r="C8" s="4" t="s">
        <v>163</v>
      </c>
      <c r="D8" s="84" t="s">
        <v>163</v>
      </c>
      <c r="E8" s="84"/>
      <c r="F8" s="84"/>
      <c r="G8" s="84"/>
      <c r="H8" s="84"/>
      <c r="I8" s="84"/>
      <c r="J8" s="84"/>
      <c r="K8" s="84"/>
      <c r="L8" s="83"/>
      <c r="M8" s="83"/>
      <c r="N8" s="83"/>
      <c r="O8" s="83"/>
    </row>
    <row r="9" spans="2:16" ht="20.25" customHeight="1">
      <c r="B9" s="4"/>
      <c r="C9" s="4" t="s">
        <v>166</v>
      </c>
      <c r="D9" s="187" t="s">
        <v>744</v>
      </c>
      <c r="E9" s="187"/>
      <c r="F9" s="187"/>
      <c r="G9" s="187"/>
      <c r="H9" s="187"/>
      <c r="I9" s="187"/>
      <c r="J9" s="187"/>
      <c r="K9" s="187"/>
      <c r="L9" s="187"/>
      <c r="M9" s="187"/>
      <c r="N9" s="187"/>
      <c r="O9" s="187"/>
    </row>
    <row r="10" spans="2:16" s="1" customFormat="1" ht="30" customHeight="1">
      <c r="C10" s="6"/>
      <c r="D10" s="80"/>
      <c r="E10" s="80"/>
      <c r="F10" s="80"/>
      <c r="G10" s="80"/>
      <c r="H10" s="80"/>
      <c r="I10" s="80"/>
      <c r="J10" s="80"/>
      <c r="K10" s="80"/>
      <c r="L10" s="80"/>
      <c r="M10" s="80"/>
      <c r="N10" s="80"/>
      <c r="O10" s="80"/>
      <c r="P10" s="82" t="s">
        <v>167</v>
      </c>
    </row>
    <row r="11" spans="2:16" ht="54.75" customHeight="1">
      <c r="C11" s="188" t="s">
        <v>104</v>
      </c>
      <c r="D11" s="189" t="s">
        <v>517</v>
      </c>
      <c r="E11" s="190" t="s">
        <v>518</v>
      </c>
      <c r="F11" s="189" t="s">
        <v>102</v>
      </c>
      <c r="G11" s="191" t="s">
        <v>103</v>
      </c>
      <c r="H11" s="192" t="s">
        <v>229</v>
      </c>
      <c r="I11" s="189" t="s">
        <v>157</v>
      </c>
      <c r="J11" s="189" t="s">
        <v>158</v>
      </c>
      <c r="K11" s="189" t="s">
        <v>232</v>
      </c>
      <c r="L11" s="213" t="s">
        <v>161</v>
      </c>
      <c r="M11" s="214"/>
      <c r="N11" s="206" t="s">
        <v>156</v>
      </c>
      <c r="O11" s="207"/>
      <c r="P11" s="208"/>
    </row>
    <row r="12" spans="2:16" ht="75" customHeight="1">
      <c r="C12" s="188"/>
      <c r="D12" s="189"/>
      <c r="E12" s="190"/>
      <c r="F12" s="189"/>
      <c r="G12" s="191"/>
      <c r="H12" s="193"/>
      <c r="I12" s="189"/>
      <c r="J12" s="189"/>
      <c r="K12" s="189"/>
      <c r="L12" s="85" t="s">
        <v>160</v>
      </c>
      <c r="M12" s="85" t="s">
        <v>159</v>
      </c>
      <c r="N12" s="86" t="s">
        <v>519</v>
      </c>
      <c r="O12" s="86" t="s">
        <v>176</v>
      </c>
      <c r="P12" s="86" t="s">
        <v>177</v>
      </c>
    </row>
    <row r="13" spans="2:16" ht="19.5" customHeight="1">
      <c r="C13" s="29"/>
      <c r="D13" s="87">
        <v>1</v>
      </c>
      <c r="E13" s="87">
        <v>2</v>
      </c>
      <c r="F13" s="87"/>
      <c r="G13" s="88"/>
      <c r="H13" s="89">
        <v>3</v>
      </c>
      <c r="I13" s="90">
        <v>4</v>
      </c>
      <c r="J13" s="90">
        <v>5</v>
      </c>
      <c r="K13" s="90">
        <v>6</v>
      </c>
      <c r="L13" s="90">
        <v>7</v>
      </c>
      <c r="M13" s="91">
        <v>8</v>
      </c>
      <c r="N13" s="90">
        <v>9</v>
      </c>
      <c r="O13" s="87">
        <v>10</v>
      </c>
      <c r="P13" s="87">
        <v>11</v>
      </c>
    </row>
    <row r="14" spans="2:16" ht="19.5" customHeight="1">
      <c r="C14" s="188"/>
      <c r="D14" s="203" t="s">
        <v>459</v>
      </c>
      <c r="E14" s="209" t="s">
        <v>553</v>
      </c>
      <c r="F14" s="212">
        <v>2015</v>
      </c>
      <c r="G14" s="212">
        <v>2017</v>
      </c>
      <c r="H14" s="92" t="s">
        <v>107</v>
      </c>
      <c r="I14" s="8">
        <f>I15+I17+I19+I20+I21</f>
        <v>5654868.5999999996</v>
      </c>
      <c r="J14" s="8">
        <f>J15+J17+J21</f>
        <v>2652092.9</v>
      </c>
      <c r="K14" s="8">
        <f>K15+K17+K21</f>
        <v>2602820.2999999998</v>
      </c>
      <c r="L14" s="8">
        <f>L15+L17+L21</f>
        <v>1438798.7999999998</v>
      </c>
      <c r="M14" s="8">
        <f>M15+M17+M19+M20+M21</f>
        <v>3483736.2000000007</v>
      </c>
      <c r="N14" s="8">
        <f>M14/I14*100</f>
        <v>61.605961984686985</v>
      </c>
      <c r="O14" s="8">
        <f>L14/J14*100</f>
        <v>54.251447979065894</v>
      </c>
      <c r="P14" s="8">
        <f>L14/K14*100</f>
        <v>55.278453145612851</v>
      </c>
    </row>
    <row r="15" spans="2:16" ht="19.5" customHeight="1">
      <c r="C15" s="188"/>
      <c r="D15" s="204"/>
      <c r="E15" s="210"/>
      <c r="F15" s="212"/>
      <c r="G15" s="212"/>
      <c r="H15" s="92" t="s">
        <v>108</v>
      </c>
      <c r="I15" s="8">
        <f t="shared" ref="I15:M18" si="0">I24+I32+I39+I47</f>
        <v>1750771.5</v>
      </c>
      <c r="J15" s="8">
        <f t="shared" si="0"/>
        <v>1825581.0999999999</v>
      </c>
      <c r="K15" s="8">
        <f t="shared" si="0"/>
        <v>1776308.4999999998</v>
      </c>
      <c r="L15" s="8">
        <f t="shared" si="0"/>
        <v>1162490.3999999999</v>
      </c>
      <c r="M15" s="8">
        <f t="shared" si="0"/>
        <v>1189015.2000000002</v>
      </c>
      <c r="N15" s="8">
        <f t="shared" ref="N15:N20" si="1">M15/I15*100</f>
        <v>67.913785436877404</v>
      </c>
      <c r="O15" s="8">
        <f>L15/J15*100</f>
        <v>63.677828391190076</v>
      </c>
      <c r="P15" s="8">
        <f>L15/K15*100</f>
        <v>65.444172563493339</v>
      </c>
    </row>
    <row r="16" spans="2:16" ht="27.75" customHeight="1">
      <c r="C16" s="188"/>
      <c r="D16" s="204"/>
      <c r="E16" s="210"/>
      <c r="F16" s="212"/>
      <c r="G16" s="212"/>
      <c r="H16" s="92" t="s">
        <v>22</v>
      </c>
      <c r="I16" s="8">
        <f t="shared" si="0"/>
        <v>123726.9</v>
      </c>
      <c r="J16" s="8">
        <f t="shared" si="0"/>
        <v>124403.6</v>
      </c>
      <c r="K16" s="8">
        <f t="shared" si="0"/>
        <v>124403.6</v>
      </c>
      <c r="L16" s="8">
        <f t="shared" si="0"/>
        <v>27007.699999999997</v>
      </c>
      <c r="M16" s="8">
        <f t="shared" si="0"/>
        <v>25225.599999999999</v>
      </c>
      <c r="N16" s="8">
        <f t="shared" si="1"/>
        <v>20.388129016406296</v>
      </c>
      <c r="O16" s="8">
        <f>L16/J16*100</f>
        <v>21.709741518734184</v>
      </c>
      <c r="P16" s="8">
        <f>L16/K16*100</f>
        <v>21.709741518734184</v>
      </c>
    </row>
    <row r="17" spans="3:16" ht="15.75" customHeight="1">
      <c r="C17" s="188"/>
      <c r="D17" s="204"/>
      <c r="E17" s="210"/>
      <c r="F17" s="212"/>
      <c r="G17" s="212"/>
      <c r="H17" s="92" t="s">
        <v>233</v>
      </c>
      <c r="I17" s="8">
        <f t="shared" si="0"/>
        <v>824637.1</v>
      </c>
      <c r="J17" s="8">
        <f t="shared" si="0"/>
        <v>826511.8</v>
      </c>
      <c r="K17" s="8">
        <f t="shared" si="0"/>
        <v>826511.8</v>
      </c>
      <c r="L17" s="8">
        <f t="shared" si="0"/>
        <v>276308.40000000002</v>
      </c>
      <c r="M17" s="8">
        <f t="shared" si="0"/>
        <v>254986.8</v>
      </c>
      <c r="N17" s="8">
        <f t="shared" si="1"/>
        <v>30.921092441754077</v>
      </c>
      <c r="O17" s="8">
        <f>L17/J17*100</f>
        <v>33.430666083654224</v>
      </c>
      <c r="P17" s="8">
        <f>L17/K17*100</f>
        <v>33.430666083654224</v>
      </c>
    </row>
    <row r="18" spans="3:16" ht="31.5" customHeight="1">
      <c r="C18" s="188"/>
      <c r="D18" s="204"/>
      <c r="E18" s="210"/>
      <c r="F18" s="212"/>
      <c r="G18" s="212"/>
      <c r="H18" s="92" t="s">
        <v>23</v>
      </c>
      <c r="I18" s="8">
        <f t="shared" si="0"/>
        <v>816937.1</v>
      </c>
      <c r="J18" s="8">
        <f>J27+J35+J42+J50</f>
        <v>818691.8</v>
      </c>
      <c r="K18" s="8">
        <f t="shared" si="0"/>
        <v>818691.8</v>
      </c>
      <c r="L18" s="8">
        <f t="shared" si="0"/>
        <v>268608.40000000002</v>
      </c>
      <c r="M18" s="8">
        <f t="shared" si="0"/>
        <v>247286.8</v>
      </c>
      <c r="N18" s="8">
        <f t="shared" si="1"/>
        <v>30.269992634683867</v>
      </c>
      <c r="O18" s="8">
        <f>L18/J18*100</f>
        <v>32.809465051439382</v>
      </c>
      <c r="P18" s="8">
        <f>L18/K18*100</f>
        <v>32.809465051439382</v>
      </c>
    </row>
    <row r="19" spans="3:16" ht="17.25" customHeight="1">
      <c r="C19" s="188"/>
      <c r="D19" s="204"/>
      <c r="E19" s="210"/>
      <c r="F19" s="212"/>
      <c r="G19" s="212"/>
      <c r="H19" s="92" t="s">
        <v>234</v>
      </c>
      <c r="I19" s="8">
        <f>I28+I36+I43+I51</f>
        <v>2696784.9</v>
      </c>
      <c r="J19" s="8" t="s">
        <v>231</v>
      </c>
      <c r="K19" s="8" t="s">
        <v>231</v>
      </c>
      <c r="L19" s="8" t="s">
        <v>231</v>
      </c>
      <c r="M19" s="8">
        <f>M28+M43</f>
        <v>1851165.5000000002</v>
      </c>
      <c r="N19" s="8">
        <f t="shared" si="1"/>
        <v>68.643424249371918</v>
      </c>
      <c r="O19" s="8" t="s">
        <v>231</v>
      </c>
      <c r="P19" s="8" t="s">
        <v>231</v>
      </c>
    </row>
    <row r="20" spans="3:16" ht="18.75" customHeight="1">
      <c r="C20" s="188"/>
      <c r="D20" s="204"/>
      <c r="E20" s="210"/>
      <c r="F20" s="212"/>
      <c r="G20" s="212"/>
      <c r="H20" s="92" t="s">
        <v>235</v>
      </c>
      <c r="I20" s="8">
        <f>I29+I37+I44+I52</f>
        <v>382675.09999999992</v>
      </c>
      <c r="J20" s="8" t="s">
        <v>231</v>
      </c>
      <c r="K20" s="8" t="s">
        <v>231</v>
      </c>
      <c r="L20" s="8" t="s">
        <v>231</v>
      </c>
      <c r="M20" s="8">
        <f>M29+M37+M44</f>
        <v>188568.69999999998</v>
      </c>
      <c r="N20" s="8">
        <f t="shared" si="1"/>
        <v>49.276448872686004</v>
      </c>
      <c r="O20" s="8" t="s">
        <v>231</v>
      </c>
      <c r="P20" s="8" t="s">
        <v>231</v>
      </c>
    </row>
    <row r="21" spans="3:16" ht="60" hidden="1" customHeight="1">
      <c r="C21" s="29"/>
      <c r="D21" s="204"/>
      <c r="E21" s="211"/>
      <c r="F21" s="93"/>
      <c r="G21" s="93"/>
      <c r="H21" s="10" t="s">
        <v>520</v>
      </c>
      <c r="I21" s="8">
        <f>I30+I53+I45</f>
        <v>0</v>
      </c>
      <c r="J21" s="8">
        <f t="shared" ref="J21:M21" si="2">J30+J53+J45</f>
        <v>0</v>
      </c>
      <c r="K21" s="8">
        <f t="shared" si="2"/>
        <v>0</v>
      </c>
      <c r="L21" s="8">
        <f t="shared" si="2"/>
        <v>0</v>
      </c>
      <c r="M21" s="8">
        <f t="shared" si="2"/>
        <v>0</v>
      </c>
      <c r="N21" s="8">
        <v>0</v>
      </c>
      <c r="O21" s="8">
        <v>0</v>
      </c>
      <c r="P21" s="8">
        <v>0</v>
      </c>
    </row>
    <row r="22" spans="3:16" ht="18.75" customHeight="1">
      <c r="C22" s="29"/>
      <c r="D22" s="204"/>
      <c r="E22" s="197" t="s">
        <v>251</v>
      </c>
      <c r="F22" s="198"/>
      <c r="G22" s="198"/>
      <c r="H22" s="198"/>
      <c r="I22" s="198"/>
      <c r="J22" s="198"/>
      <c r="K22" s="198"/>
      <c r="L22" s="198"/>
      <c r="M22" s="198"/>
      <c r="N22" s="198"/>
      <c r="O22" s="199"/>
      <c r="P22" s="11"/>
    </row>
    <row r="23" spans="3:16" ht="15" customHeight="1">
      <c r="C23" s="194"/>
      <c r="D23" s="204"/>
      <c r="E23" s="200" t="s">
        <v>35</v>
      </c>
      <c r="F23" s="160">
        <v>2015</v>
      </c>
      <c r="G23" s="160">
        <v>2017</v>
      </c>
      <c r="H23" s="10" t="s">
        <v>107</v>
      </c>
      <c r="I23" s="8">
        <f>I24+I26+I28+I29+I30</f>
        <v>4896425.3999999994</v>
      </c>
      <c r="J23" s="8">
        <f>J24+J26+J30</f>
        <v>1826220</v>
      </c>
      <c r="K23" s="8">
        <f>K24+K26+K30</f>
        <v>1817698.5999999996</v>
      </c>
      <c r="L23" s="8">
        <f>L24+L26+L30</f>
        <v>1351595</v>
      </c>
      <c r="M23" s="8">
        <f>M24+M26+M28+M29+M30</f>
        <v>3390156.5000000005</v>
      </c>
      <c r="N23" s="8">
        <f>M23/I23*100</f>
        <v>69.237376719759709</v>
      </c>
      <c r="O23" s="8">
        <f>L23/J23*100</f>
        <v>74.010524471312337</v>
      </c>
      <c r="P23" s="8">
        <f>L23/K23*100</f>
        <v>74.357486989317167</v>
      </c>
    </row>
    <row r="24" spans="3:16" ht="15" customHeight="1">
      <c r="C24" s="195"/>
      <c r="D24" s="204"/>
      <c r="E24" s="201"/>
      <c r="F24" s="160"/>
      <c r="G24" s="160"/>
      <c r="H24" s="10" t="s">
        <v>108</v>
      </c>
      <c r="I24" s="8">
        <f>I56+I266+I539+I637+I812+I854+I1192+I1320+I1807+I1982</f>
        <v>1548959.5</v>
      </c>
      <c r="J24" s="8">
        <f>J56+J266+J539+J637+J812+J854+J1192+J1320+J1807+J1982</f>
        <v>1539996.5999999999</v>
      </c>
      <c r="K24" s="8">
        <f>K56+K266+K539+K637+K812+K854+K1192+K1320+K1807+K1982</f>
        <v>1531475.1999999997</v>
      </c>
      <c r="L24" s="8">
        <f>L56+L266+L539+L637+L812+L854+L1192+L1320+L1807+L1982</f>
        <v>1075286.5999999999</v>
      </c>
      <c r="M24" s="8">
        <f>M56+M266+M539+M637+M812+M854+M1192+M1320+M1807+M1982</f>
        <v>1103725.3000000003</v>
      </c>
      <c r="N24" s="8">
        <f t="shared" ref="N24:N29" si="3">M24/I24*100</f>
        <v>71.255917278663532</v>
      </c>
      <c r="O24" s="8">
        <f>L24/J24*100</f>
        <v>69.82395935159856</v>
      </c>
      <c r="P24" s="8">
        <f>L24/K24*100</f>
        <v>70.212472262038588</v>
      </c>
    </row>
    <row r="25" spans="3:16" ht="28.5">
      <c r="C25" s="195"/>
      <c r="D25" s="204"/>
      <c r="E25" s="201"/>
      <c r="F25" s="160"/>
      <c r="G25" s="160"/>
      <c r="H25" s="10" t="s">
        <v>22</v>
      </c>
      <c r="I25" s="8">
        <f>I57+I267+I540+I638+I813+I855+I1193+I1312+I1808-I1329+I1990</f>
        <v>27556.399999999994</v>
      </c>
      <c r="J25" s="8">
        <f>J57+J267+J540+J638+J813+J855+J1193+J1312+J1808-J1329+J1990</f>
        <v>28233.100000000006</v>
      </c>
      <c r="K25" s="8">
        <f>K57+K267+K540+K638+K813+K855+K1193+K1312+K1808-K1329+K1990</f>
        <v>28233.100000000006</v>
      </c>
      <c r="L25" s="8">
        <f>L57+L267+L540+L638+L813+L855+L1193+L1321+L1808+L1990</f>
        <v>27007.699999999997</v>
      </c>
      <c r="M25" s="8">
        <f>M57+M267+M540+M638+M813+M855+M1193+M1321+M1808+M1983</f>
        <v>25225.599999999999</v>
      </c>
      <c r="N25" s="8">
        <f t="shared" si="3"/>
        <v>91.541710818539443</v>
      </c>
      <c r="O25" s="8">
        <f>L25/J25*100</f>
        <v>95.659704389528571</v>
      </c>
      <c r="P25" s="8">
        <f>L25/K25*100</f>
        <v>95.659704389528571</v>
      </c>
    </row>
    <row r="26" spans="3:16" ht="15" customHeight="1">
      <c r="C26" s="195"/>
      <c r="D26" s="204"/>
      <c r="E26" s="201"/>
      <c r="F26" s="160"/>
      <c r="G26" s="160"/>
      <c r="H26" s="10" t="s">
        <v>233</v>
      </c>
      <c r="I26" s="8">
        <f>I58+I268+I541+I639+I814+I856+I1194+I1313+I1809-I1330+I1991</f>
        <v>284348.69999999995</v>
      </c>
      <c r="J26" s="8">
        <f t="shared" ref="J26:L27" si="4">J58+J268+J541+J639+J814+J856+J1194+J1322+J1809+J1984</f>
        <v>286223.40000000002</v>
      </c>
      <c r="K26" s="8">
        <f t="shared" si="4"/>
        <v>286223.40000000002</v>
      </c>
      <c r="L26" s="8">
        <f t="shared" si="4"/>
        <v>276308.40000000002</v>
      </c>
      <c r="M26" s="8">
        <f>M58+M268+M541+M639+M814+M856+M1194+M1322+M1809+M1984</f>
        <v>254986.8</v>
      </c>
      <c r="N26" s="8">
        <f t="shared" si="3"/>
        <v>89.673981277213528</v>
      </c>
      <c r="O26" s="8">
        <f>L26/J26*100</f>
        <v>96.535922639448771</v>
      </c>
      <c r="P26" s="8">
        <f>L26/K26*100</f>
        <v>96.535922639448771</v>
      </c>
    </row>
    <row r="27" spans="3:16" ht="30" customHeight="1">
      <c r="C27" s="195"/>
      <c r="D27" s="204"/>
      <c r="E27" s="201"/>
      <c r="F27" s="160"/>
      <c r="G27" s="160"/>
      <c r="H27" s="10" t="s">
        <v>23</v>
      </c>
      <c r="I27" s="8">
        <f>I59+I269+I542+I640+I815+I857+I1195+I1314+I1810-I1331+I1992</f>
        <v>276648.69999999995</v>
      </c>
      <c r="J27" s="8">
        <f t="shared" si="4"/>
        <v>278523.40000000002</v>
      </c>
      <c r="K27" s="8">
        <f t="shared" si="4"/>
        <v>278523.40000000002</v>
      </c>
      <c r="L27" s="8">
        <f t="shared" si="4"/>
        <v>268608.40000000002</v>
      </c>
      <c r="M27" s="8">
        <f>M59+M269+M542+M640+M815+M857+M1195+M1323+M1810+M1985</f>
        <v>247286.8</v>
      </c>
      <c r="N27" s="8">
        <f t="shared" si="3"/>
        <v>89.38657582703263</v>
      </c>
      <c r="O27" s="8">
        <f>L27/J27*100</f>
        <v>96.440155477062248</v>
      </c>
      <c r="P27" s="8">
        <f>L27/K27*100</f>
        <v>96.440155477062248</v>
      </c>
    </row>
    <row r="28" spans="3:16" ht="15" customHeight="1">
      <c r="C28" s="195"/>
      <c r="D28" s="204"/>
      <c r="E28" s="201"/>
      <c r="F28" s="160"/>
      <c r="G28" s="160"/>
      <c r="H28" s="10" t="s">
        <v>234</v>
      </c>
      <c r="I28" s="8">
        <f>I60+I270+I543+I641+I816+I858+I1196+I1315+I1811-I1332</f>
        <v>2686542.1</v>
      </c>
      <c r="J28" s="8" t="s">
        <v>231</v>
      </c>
      <c r="K28" s="8" t="s">
        <v>231</v>
      </c>
      <c r="L28" s="8" t="s">
        <v>231</v>
      </c>
      <c r="M28" s="8">
        <f>M60+M270+M543+M641+M816+M858</f>
        <v>1851165.5000000002</v>
      </c>
      <c r="N28" s="8">
        <f t="shared" si="3"/>
        <v>68.905136457753642</v>
      </c>
      <c r="O28" s="8" t="s">
        <v>231</v>
      </c>
      <c r="P28" s="8" t="s">
        <v>231</v>
      </c>
    </row>
    <row r="29" spans="3:16" ht="15" customHeight="1">
      <c r="C29" s="196"/>
      <c r="D29" s="204"/>
      <c r="E29" s="201"/>
      <c r="F29" s="160"/>
      <c r="G29" s="160"/>
      <c r="H29" s="10" t="s">
        <v>188</v>
      </c>
      <c r="I29" s="8">
        <f>I61+I271+I544+I642+I817+I859+I1197+I1316+I1812-I1333</f>
        <v>376575.09999999992</v>
      </c>
      <c r="J29" s="8" t="s">
        <v>231</v>
      </c>
      <c r="K29" s="8" t="s">
        <v>231</v>
      </c>
      <c r="L29" s="8" t="s">
        <v>231</v>
      </c>
      <c r="M29" s="8">
        <f>M61+M271+M544+M642+M817+M859</f>
        <v>180278.9</v>
      </c>
      <c r="N29" s="8">
        <f t="shared" si="3"/>
        <v>47.87329273762392</v>
      </c>
      <c r="O29" s="8" t="s">
        <v>231</v>
      </c>
      <c r="P29" s="8" t="s">
        <v>231</v>
      </c>
    </row>
    <row r="30" spans="3:16" ht="60" hidden="1" customHeight="1">
      <c r="C30" s="27"/>
      <c r="D30" s="204"/>
      <c r="E30" s="202"/>
      <c r="F30" s="75"/>
      <c r="G30" s="75"/>
      <c r="H30" s="10" t="s">
        <v>243</v>
      </c>
      <c r="I30" s="9">
        <f>I1326</f>
        <v>0</v>
      </c>
      <c r="J30" s="9">
        <f t="shared" ref="J30:M30" si="5">J1326</f>
        <v>0</v>
      </c>
      <c r="K30" s="9">
        <f t="shared" si="5"/>
        <v>0</v>
      </c>
      <c r="L30" s="9">
        <f t="shared" si="5"/>
        <v>0</v>
      </c>
      <c r="M30" s="9">
        <f t="shared" si="5"/>
        <v>0</v>
      </c>
      <c r="N30" s="8">
        <v>0</v>
      </c>
      <c r="O30" s="8">
        <v>0</v>
      </c>
      <c r="P30" s="8">
        <v>0</v>
      </c>
    </row>
    <row r="31" spans="3:16" ht="15" customHeight="1">
      <c r="C31" s="194"/>
      <c r="D31" s="204"/>
      <c r="E31" s="200" t="s">
        <v>168</v>
      </c>
      <c r="F31" s="121">
        <v>2015</v>
      </c>
      <c r="G31" s="121">
        <v>2017</v>
      </c>
      <c r="H31" s="10" t="s">
        <v>107</v>
      </c>
      <c r="I31" s="9">
        <f>I32+I34+I36+I37</f>
        <v>95165.7</v>
      </c>
      <c r="J31" s="9">
        <f>J32+J34</f>
        <v>87208.799999999988</v>
      </c>
      <c r="K31" s="9">
        <f>K32+K34</f>
        <v>87208.799999999988</v>
      </c>
      <c r="L31" s="9">
        <f>L32+L34</f>
        <v>64915.5</v>
      </c>
      <c r="M31" s="9">
        <f>M32+M34+M37</f>
        <v>64915.5</v>
      </c>
      <c r="N31" s="8">
        <f t="shared" ref="N31:N36" si="6">M31/I31*100</f>
        <v>68.213127208647649</v>
      </c>
      <c r="O31" s="8">
        <f t="shared" ref="O31:O32" si="7">L31/J31*100</f>
        <v>74.436868756364049</v>
      </c>
      <c r="P31" s="8">
        <f t="shared" ref="P31:P35" si="8">L31/K31*100</f>
        <v>74.436868756364049</v>
      </c>
    </row>
    <row r="32" spans="3:16" ht="15" customHeight="1">
      <c r="C32" s="195"/>
      <c r="D32" s="204"/>
      <c r="E32" s="201"/>
      <c r="F32" s="121"/>
      <c r="G32" s="121"/>
      <c r="H32" s="10" t="s">
        <v>108</v>
      </c>
      <c r="I32" s="9">
        <f t="shared" ref="I32:M35" si="9">I2122+I1178+I1336</f>
        <v>82734.5</v>
      </c>
      <c r="J32" s="9">
        <f t="shared" si="9"/>
        <v>85020.4</v>
      </c>
      <c r="K32" s="9">
        <f t="shared" si="9"/>
        <v>85020.4</v>
      </c>
      <c r="L32" s="9">
        <f t="shared" si="9"/>
        <v>64915.5</v>
      </c>
      <c r="M32" s="9">
        <f t="shared" si="9"/>
        <v>64915.5</v>
      </c>
      <c r="N32" s="8">
        <f t="shared" si="6"/>
        <v>78.4624310293771</v>
      </c>
      <c r="O32" s="8">
        <f t="shared" si="7"/>
        <v>76.352851786159562</v>
      </c>
      <c r="P32" s="8">
        <f t="shared" si="8"/>
        <v>76.352851786159562</v>
      </c>
    </row>
    <row r="33" spans="3:16" ht="28.5">
      <c r="C33" s="195"/>
      <c r="D33" s="204"/>
      <c r="E33" s="201"/>
      <c r="F33" s="121"/>
      <c r="G33" s="121"/>
      <c r="H33" s="10" t="s">
        <v>22</v>
      </c>
      <c r="I33" s="9">
        <f t="shared" si="9"/>
        <v>270.5</v>
      </c>
      <c r="J33" s="9">
        <f t="shared" si="9"/>
        <v>270.5</v>
      </c>
      <c r="K33" s="9">
        <f t="shared" si="9"/>
        <v>270.5</v>
      </c>
      <c r="L33" s="9">
        <f t="shared" si="9"/>
        <v>0</v>
      </c>
      <c r="M33" s="9">
        <f t="shared" si="9"/>
        <v>0</v>
      </c>
      <c r="N33" s="8">
        <f t="shared" ref="N33:N35" si="10">M33/I33*100</f>
        <v>0</v>
      </c>
      <c r="O33" s="8">
        <f t="shared" ref="O33:O35" si="11">L33/J33*100</f>
        <v>0</v>
      </c>
      <c r="P33" s="8">
        <f t="shared" si="8"/>
        <v>0</v>
      </c>
    </row>
    <row r="34" spans="3:16" ht="15" customHeight="1">
      <c r="C34" s="195"/>
      <c r="D34" s="204"/>
      <c r="E34" s="201"/>
      <c r="F34" s="121"/>
      <c r="G34" s="121"/>
      <c r="H34" s="10" t="s">
        <v>233</v>
      </c>
      <c r="I34" s="9">
        <f t="shared" si="9"/>
        <v>2188.4</v>
      </c>
      <c r="J34" s="9">
        <f t="shared" si="9"/>
        <v>2188.4</v>
      </c>
      <c r="K34" s="9">
        <f t="shared" si="9"/>
        <v>2188.4</v>
      </c>
      <c r="L34" s="9">
        <f t="shared" si="9"/>
        <v>0</v>
      </c>
      <c r="M34" s="9">
        <f t="shared" si="9"/>
        <v>0</v>
      </c>
      <c r="N34" s="8">
        <f t="shared" si="10"/>
        <v>0</v>
      </c>
      <c r="O34" s="8">
        <f t="shared" si="11"/>
        <v>0</v>
      </c>
      <c r="P34" s="8">
        <f t="shared" si="8"/>
        <v>0</v>
      </c>
    </row>
    <row r="35" spans="3:16" ht="42.75">
      <c r="C35" s="195"/>
      <c r="D35" s="204"/>
      <c r="E35" s="201"/>
      <c r="F35" s="121"/>
      <c r="G35" s="121"/>
      <c r="H35" s="10" t="s">
        <v>23</v>
      </c>
      <c r="I35" s="9">
        <f t="shared" si="9"/>
        <v>2188.4</v>
      </c>
      <c r="J35" s="9">
        <f t="shared" si="9"/>
        <v>2068.4</v>
      </c>
      <c r="K35" s="9">
        <f t="shared" si="9"/>
        <v>2068.4</v>
      </c>
      <c r="L35" s="9">
        <f t="shared" si="9"/>
        <v>0</v>
      </c>
      <c r="M35" s="9">
        <f t="shared" si="9"/>
        <v>0</v>
      </c>
      <c r="N35" s="8">
        <f t="shared" si="10"/>
        <v>0</v>
      </c>
      <c r="O35" s="8">
        <f t="shared" si="11"/>
        <v>0</v>
      </c>
      <c r="P35" s="8">
        <f t="shared" si="8"/>
        <v>0</v>
      </c>
    </row>
    <row r="36" spans="3:16" ht="15" customHeight="1">
      <c r="C36" s="195"/>
      <c r="D36" s="204"/>
      <c r="E36" s="201"/>
      <c r="F36" s="121"/>
      <c r="G36" s="121"/>
      <c r="H36" s="10" t="s">
        <v>234</v>
      </c>
      <c r="I36" s="9">
        <f>I2126+I1182+I1340</f>
        <v>10242.799999999999</v>
      </c>
      <c r="J36" s="9" t="s">
        <v>231</v>
      </c>
      <c r="K36" s="9" t="s">
        <v>231</v>
      </c>
      <c r="L36" s="9" t="s">
        <v>231</v>
      </c>
      <c r="M36" s="9">
        <f>M2126+M1182+M1340</f>
        <v>8858.2000000000007</v>
      </c>
      <c r="N36" s="8">
        <f t="shared" si="6"/>
        <v>86.482211895184918</v>
      </c>
      <c r="O36" s="8" t="s">
        <v>231</v>
      </c>
      <c r="P36" s="8" t="s">
        <v>231</v>
      </c>
    </row>
    <row r="37" spans="3:16" ht="18.75" customHeight="1">
      <c r="C37" s="196"/>
      <c r="D37" s="204"/>
      <c r="E37" s="202"/>
      <c r="F37" s="121"/>
      <c r="G37" s="121"/>
      <c r="H37" s="10" t="s">
        <v>235</v>
      </c>
      <c r="I37" s="9">
        <f>I2127+I1183</f>
        <v>0</v>
      </c>
      <c r="J37" s="9" t="s">
        <v>231</v>
      </c>
      <c r="K37" s="9" t="s">
        <v>231</v>
      </c>
      <c r="L37" s="9" t="s">
        <v>231</v>
      </c>
      <c r="M37" s="9">
        <f>M2127+M1183</f>
        <v>0</v>
      </c>
      <c r="N37" s="8">
        <v>0</v>
      </c>
      <c r="O37" s="8" t="s">
        <v>231</v>
      </c>
      <c r="P37" s="8" t="s">
        <v>231</v>
      </c>
    </row>
    <row r="38" spans="3:16" ht="15" customHeight="1">
      <c r="C38" s="194"/>
      <c r="D38" s="204"/>
      <c r="E38" s="200" t="s">
        <v>14</v>
      </c>
      <c r="F38" s="121">
        <v>2015</v>
      </c>
      <c r="G38" s="121">
        <v>2017</v>
      </c>
      <c r="H38" s="10" t="s">
        <v>107</v>
      </c>
      <c r="I38" s="9">
        <f>I39+I41+I43+I44+I45</f>
        <v>29277.5</v>
      </c>
      <c r="J38" s="8">
        <f>J39+J41+J45</f>
        <v>23177.5</v>
      </c>
      <c r="K38" s="8">
        <f>K39+K41+K45</f>
        <v>22426.3</v>
      </c>
      <c r="L38" s="8">
        <f>L39+L41+L45</f>
        <v>17318.7</v>
      </c>
      <c r="M38" s="8">
        <f>M39+M40+M43+M44+M45</f>
        <v>25608.5</v>
      </c>
      <c r="N38" s="8">
        <f>M38/I38*100</f>
        <v>87.468192297839636</v>
      </c>
      <c r="O38" s="8">
        <f>L38/J38*100</f>
        <v>74.722036457771551</v>
      </c>
      <c r="P38" s="8">
        <f>L38/K38*100</f>
        <v>77.224954629163094</v>
      </c>
    </row>
    <row r="39" spans="3:16" ht="15" customHeight="1">
      <c r="C39" s="195"/>
      <c r="D39" s="204"/>
      <c r="E39" s="201"/>
      <c r="F39" s="121"/>
      <c r="G39" s="121"/>
      <c r="H39" s="10" t="s">
        <v>108</v>
      </c>
      <c r="I39" s="9">
        <f>I1080</f>
        <v>23177.5</v>
      </c>
      <c r="J39" s="9">
        <f>J1080</f>
        <v>23177.5</v>
      </c>
      <c r="K39" s="9">
        <f>K1080</f>
        <v>22426.3</v>
      </c>
      <c r="L39" s="9">
        <f>L1080</f>
        <v>17318.7</v>
      </c>
      <c r="M39" s="9">
        <f>M1080</f>
        <v>17318.7</v>
      </c>
      <c r="N39" s="8">
        <f>M39/I39*100</f>
        <v>74.722036457771551</v>
      </c>
      <c r="O39" s="8">
        <f>L39/J39*100</f>
        <v>74.722036457771551</v>
      </c>
      <c r="P39" s="8">
        <f>L39/K39*100</f>
        <v>77.224954629163094</v>
      </c>
    </row>
    <row r="40" spans="3:16" ht="28.5">
      <c r="C40" s="195"/>
      <c r="D40" s="204"/>
      <c r="E40" s="201"/>
      <c r="F40" s="121"/>
      <c r="G40" s="121"/>
      <c r="H40" s="10" t="s">
        <v>22</v>
      </c>
      <c r="I40" s="9">
        <f t="shared" ref="I40:M45" si="12">I1081</f>
        <v>0</v>
      </c>
      <c r="J40" s="9">
        <f t="shared" ref="J40:M42" si="13">J1097</f>
        <v>0</v>
      </c>
      <c r="K40" s="9">
        <f t="shared" si="13"/>
        <v>0</v>
      </c>
      <c r="L40" s="9">
        <f t="shared" si="13"/>
        <v>0</v>
      </c>
      <c r="M40" s="8">
        <f t="shared" si="13"/>
        <v>0</v>
      </c>
      <c r="N40" s="8">
        <f t="shared" ref="N40:P42" si="14">N1097</f>
        <v>0</v>
      </c>
      <c r="O40" s="8">
        <f t="shared" si="14"/>
        <v>0</v>
      </c>
      <c r="P40" s="8">
        <f t="shared" si="14"/>
        <v>0</v>
      </c>
    </row>
    <row r="41" spans="3:16" ht="16.5" customHeight="1">
      <c r="C41" s="195"/>
      <c r="D41" s="204"/>
      <c r="E41" s="201"/>
      <c r="F41" s="121"/>
      <c r="G41" s="121"/>
      <c r="H41" s="10" t="s">
        <v>233</v>
      </c>
      <c r="I41" s="9">
        <f t="shared" si="12"/>
        <v>0</v>
      </c>
      <c r="J41" s="9">
        <f t="shared" si="13"/>
        <v>0</v>
      </c>
      <c r="K41" s="9">
        <f t="shared" si="13"/>
        <v>0</v>
      </c>
      <c r="L41" s="9">
        <f t="shared" si="13"/>
        <v>0</v>
      </c>
      <c r="M41" s="8">
        <f t="shared" si="13"/>
        <v>0</v>
      </c>
      <c r="N41" s="8">
        <f t="shared" si="14"/>
        <v>0</v>
      </c>
      <c r="O41" s="8">
        <f t="shared" si="14"/>
        <v>0</v>
      </c>
      <c r="P41" s="8">
        <f t="shared" si="14"/>
        <v>0</v>
      </c>
    </row>
    <row r="42" spans="3:16" ht="30" customHeight="1">
      <c r="C42" s="195"/>
      <c r="D42" s="204"/>
      <c r="E42" s="201"/>
      <c r="F42" s="121"/>
      <c r="G42" s="121"/>
      <c r="H42" s="10" t="s">
        <v>23</v>
      </c>
      <c r="I42" s="9">
        <f t="shared" si="12"/>
        <v>0</v>
      </c>
      <c r="J42" s="9">
        <f t="shared" si="13"/>
        <v>0</v>
      </c>
      <c r="K42" s="9">
        <f t="shared" si="13"/>
        <v>0</v>
      </c>
      <c r="L42" s="9">
        <f t="shared" si="13"/>
        <v>0</v>
      </c>
      <c r="M42" s="8">
        <f t="shared" si="13"/>
        <v>0</v>
      </c>
      <c r="N42" s="8">
        <f t="shared" si="14"/>
        <v>0</v>
      </c>
      <c r="O42" s="8">
        <f t="shared" si="14"/>
        <v>0</v>
      </c>
      <c r="P42" s="8">
        <f t="shared" si="14"/>
        <v>0</v>
      </c>
    </row>
    <row r="43" spans="3:16" ht="15" customHeight="1">
      <c r="C43" s="195"/>
      <c r="D43" s="204"/>
      <c r="E43" s="201"/>
      <c r="F43" s="121"/>
      <c r="G43" s="121"/>
      <c r="H43" s="10" t="s">
        <v>234</v>
      </c>
      <c r="I43" s="9">
        <f t="shared" si="12"/>
        <v>0</v>
      </c>
      <c r="J43" s="9" t="s">
        <v>231</v>
      </c>
      <c r="K43" s="9" t="s">
        <v>231</v>
      </c>
      <c r="L43" s="9" t="s">
        <v>231</v>
      </c>
      <c r="M43" s="8">
        <f>M1100</f>
        <v>0</v>
      </c>
      <c r="N43" s="8">
        <f>N1100</f>
        <v>0</v>
      </c>
      <c r="O43" s="8" t="s">
        <v>231</v>
      </c>
      <c r="P43" s="8" t="s">
        <v>231</v>
      </c>
    </row>
    <row r="44" spans="3:16" ht="15.75" customHeight="1">
      <c r="C44" s="196"/>
      <c r="D44" s="204"/>
      <c r="E44" s="201"/>
      <c r="F44" s="121"/>
      <c r="G44" s="121"/>
      <c r="H44" s="10" t="s">
        <v>188</v>
      </c>
      <c r="I44" s="9">
        <f t="shared" si="12"/>
        <v>6100</v>
      </c>
      <c r="J44" s="9" t="s">
        <v>231</v>
      </c>
      <c r="K44" s="9" t="s">
        <v>231</v>
      </c>
      <c r="L44" s="9" t="s">
        <v>231</v>
      </c>
      <c r="M44" s="8">
        <f>M1101</f>
        <v>8289.7999999999993</v>
      </c>
      <c r="N44" s="8">
        <f>M44/I44*100</f>
        <v>135.89836065573769</v>
      </c>
      <c r="O44" s="8" t="s">
        <v>231</v>
      </c>
      <c r="P44" s="8" t="s">
        <v>231</v>
      </c>
    </row>
    <row r="45" spans="3:16" ht="60.75" hidden="1" customHeight="1">
      <c r="C45" s="39"/>
      <c r="D45" s="205"/>
      <c r="E45" s="202"/>
      <c r="F45" s="68"/>
      <c r="G45" s="68"/>
      <c r="H45" s="10" t="s">
        <v>243</v>
      </c>
      <c r="I45" s="9">
        <f t="shared" si="12"/>
        <v>0</v>
      </c>
      <c r="J45" s="9">
        <f t="shared" si="12"/>
        <v>0</v>
      </c>
      <c r="K45" s="9">
        <f t="shared" si="12"/>
        <v>0</v>
      </c>
      <c r="L45" s="9">
        <f t="shared" si="12"/>
        <v>0</v>
      </c>
      <c r="M45" s="8">
        <f t="shared" si="12"/>
        <v>0</v>
      </c>
      <c r="N45" s="8">
        <v>0</v>
      </c>
      <c r="O45" s="8">
        <v>0</v>
      </c>
      <c r="P45" s="8">
        <v>0</v>
      </c>
    </row>
    <row r="46" spans="3:16" ht="15.75" customHeight="1">
      <c r="C46" s="194"/>
      <c r="D46" s="203"/>
      <c r="E46" s="190" t="s">
        <v>546</v>
      </c>
      <c r="F46" s="121">
        <v>2015</v>
      </c>
      <c r="G46" s="121">
        <v>2017</v>
      </c>
      <c r="H46" s="10" t="s">
        <v>107</v>
      </c>
      <c r="I46" s="9">
        <f>I47+I49+I51+I52+I53</f>
        <v>634000</v>
      </c>
      <c r="J46" s="9">
        <f>J47+J49+J53</f>
        <v>715486.6</v>
      </c>
      <c r="K46" s="9">
        <f>K47+K49+K53</f>
        <v>675486.6</v>
      </c>
      <c r="L46" s="9">
        <f>L47+L49+L53</f>
        <v>4969.6000000000004</v>
      </c>
      <c r="M46" s="8">
        <f>M47+M49+M53</f>
        <v>3055.7</v>
      </c>
      <c r="N46" s="8">
        <f t="shared" ref="N46:N47" si="15">M46/I46*100</f>
        <v>0.48197160883280754</v>
      </c>
      <c r="O46" s="8">
        <f>L46/J46*100</f>
        <v>0.69457625062440032</v>
      </c>
      <c r="P46" s="8">
        <f>L46/K46*100</f>
        <v>0.73570667427007441</v>
      </c>
    </row>
    <row r="47" spans="3:16" ht="15.75" customHeight="1">
      <c r="C47" s="195"/>
      <c r="D47" s="204"/>
      <c r="E47" s="190"/>
      <c r="F47" s="121"/>
      <c r="G47" s="121"/>
      <c r="H47" s="10" t="s">
        <v>108</v>
      </c>
      <c r="I47" s="9">
        <f t="shared" ref="I47:M48" si="16">I1328</f>
        <v>95900</v>
      </c>
      <c r="J47" s="9">
        <f t="shared" si="16"/>
        <v>177386.6</v>
      </c>
      <c r="K47" s="9">
        <f t="shared" si="16"/>
        <v>137386.6</v>
      </c>
      <c r="L47" s="9">
        <f t="shared" si="16"/>
        <v>4969.6000000000004</v>
      </c>
      <c r="M47" s="9">
        <f t="shared" si="16"/>
        <v>3055.7</v>
      </c>
      <c r="N47" s="8">
        <f t="shared" si="15"/>
        <v>3.1863399374348274</v>
      </c>
      <c r="O47" s="8">
        <f>L47/J47*100</f>
        <v>2.8015644924701189</v>
      </c>
      <c r="P47" s="8">
        <f>L47/K47*100</f>
        <v>3.6172377801037365</v>
      </c>
    </row>
    <row r="48" spans="3:16" ht="28.5">
      <c r="C48" s="195"/>
      <c r="D48" s="204"/>
      <c r="E48" s="190"/>
      <c r="F48" s="121"/>
      <c r="G48" s="121"/>
      <c r="H48" s="10" t="s">
        <v>22</v>
      </c>
      <c r="I48" s="9">
        <f t="shared" si="16"/>
        <v>95900</v>
      </c>
      <c r="J48" s="9">
        <f t="shared" si="16"/>
        <v>95900</v>
      </c>
      <c r="K48" s="9">
        <f t="shared" si="16"/>
        <v>95900</v>
      </c>
      <c r="L48" s="9">
        <f t="shared" si="16"/>
        <v>0</v>
      </c>
      <c r="M48" s="9">
        <f t="shared" si="16"/>
        <v>0</v>
      </c>
      <c r="N48" s="8">
        <v>0</v>
      </c>
      <c r="O48" s="8">
        <v>0</v>
      </c>
      <c r="P48" s="8">
        <v>0</v>
      </c>
    </row>
    <row r="49" spans="3:16" ht="15.75" customHeight="1">
      <c r="C49" s="195"/>
      <c r="D49" s="204"/>
      <c r="E49" s="190"/>
      <c r="F49" s="121"/>
      <c r="G49" s="121"/>
      <c r="H49" s="10" t="s">
        <v>233</v>
      </c>
      <c r="I49" s="9">
        <f t="shared" ref="I49:M49" si="17">I1330</f>
        <v>538100</v>
      </c>
      <c r="J49" s="9">
        <f t="shared" si="17"/>
        <v>538100</v>
      </c>
      <c r="K49" s="9">
        <f t="shared" si="17"/>
        <v>538100</v>
      </c>
      <c r="L49" s="9">
        <f t="shared" si="17"/>
        <v>0</v>
      </c>
      <c r="M49" s="9">
        <f t="shared" si="17"/>
        <v>0</v>
      </c>
      <c r="N49" s="8">
        <f t="shared" ref="N49:P50" si="18">N1330</f>
        <v>0</v>
      </c>
      <c r="O49" s="8">
        <f t="shared" si="18"/>
        <v>0</v>
      </c>
      <c r="P49" s="8">
        <f t="shared" si="18"/>
        <v>0</v>
      </c>
    </row>
    <row r="50" spans="3:16" ht="30" customHeight="1">
      <c r="C50" s="195"/>
      <c r="D50" s="204"/>
      <c r="E50" s="190"/>
      <c r="F50" s="121"/>
      <c r="G50" s="121"/>
      <c r="H50" s="10" t="s">
        <v>23</v>
      </c>
      <c r="I50" s="9">
        <f t="shared" ref="I50:M50" si="19">I1331</f>
        <v>538100</v>
      </c>
      <c r="J50" s="9">
        <f t="shared" si="19"/>
        <v>538100</v>
      </c>
      <c r="K50" s="9">
        <f t="shared" si="19"/>
        <v>538100</v>
      </c>
      <c r="L50" s="9">
        <f t="shared" si="19"/>
        <v>0</v>
      </c>
      <c r="M50" s="9">
        <f t="shared" si="19"/>
        <v>0</v>
      </c>
      <c r="N50" s="8">
        <f t="shared" si="18"/>
        <v>0</v>
      </c>
      <c r="O50" s="8">
        <f t="shared" si="18"/>
        <v>0</v>
      </c>
      <c r="P50" s="8">
        <f t="shared" si="18"/>
        <v>0</v>
      </c>
    </row>
    <row r="51" spans="3:16" ht="15.75" customHeight="1">
      <c r="C51" s="195"/>
      <c r="D51" s="204"/>
      <c r="E51" s="190"/>
      <c r="F51" s="121"/>
      <c r="G51" s="121"/>
      <c r="H51" s="10" t="s">
        <v>234</v>
      </c>
      <c r="I51" s="9">
        <f>I1332</f>
        <v>0</v>
      </c>
      <c r="J51" s="9" t="s">
        <v>231</v>
      </c>
      <c r="K51" s="9" t="s">
        <v>231</v>
      </c>
      <c r="L51" s="9" t="s">
        <v>231</v>
      </c>
      <c r="M51" s="8">
        <f>M1332</f>
        <v>0</v>
      </c>
      <c r="N51" s="8">
        <f>N1332</f>
        <v>0</v>
      </c>
      <c r="O51" s="8" t="s">
        <v>231</v>
      </c>
      <c r="P51" s="8" t="s">
        <v>231</v>
      </c>
    </row>
    <row r="52" spans="3:16" ht="15.75" customHeight="1">
      <c r="C52" s="196"/>
      <c r="D52" s="204"/>
      <c r="E52" s="190"/>
      <c r="F52" s="121"/>
      <c r="G52" s="121"/>
      <c r="H52" s="10" t="s">
        <v>188</v>
      </c>
      <c r="I52" s="9">
        <f>I1333</f>
        <v>0</v>
      </c>
      <c r="J52" s="9" t="s">
        <v>231</v>
      </c>
      <c r="K52" s="9" t="s">
        <v>231</v>
      </c>
      <c r="L52" s="9" t="s">
        <v>231</v>
      </c>
      <c r="M52" s="8">
        <f>M1333</f>
        <v>0</v>
      </c>
      <c r="N52" s="8">
        <f>N1333</f>
        <v>0</v>
      </c>
      <c r="O52" s="8" t="s">
        <v>231</v>
      </c>
      <c r="P52" s="8" t="s">
        <v>231</v>
      </c>
    </row>
    <row r="53" spans="3:16" ht="62.25" hidden="1" customHeight="1">
      <c r="C53" s="34"/>
      <c r="D53" s="205"/>
      <c r="E53" s="190"/>
      <c r="F53" s="68"/>
      <c r="G53" s="68"/>
      <c r="H53" s="10" t="s">
        <v>243</v>
      </c>
      <c r="I53" s="9">
        <f>I1334</f>
        <v>0</v>
      </c>
      <c r="J53" s="9">
        <f>J1334</f>
        <v>0</v>
      </c>
      <c r="K53" s="9">
        <f>K1334</f>
        <v>0</v>
      </c>
      <c r="L53" s="9">
        <f>L1334</f>
        <v>0</v>
      </c>
      <c r="M53" s="8">
        <f>M1334</f>
        <v>0</v>
      </c>
      <c r="N53" s="8">
        <v>0</v>
      </c>
      <c r="O53" s="8">
        <v>0</v>
      </c>
      <c r="P53" s="8">
        <v>0</v>
      </c>
    </row>
    <row r="54" spans="3:16" ht="15.75" customHeight="1">
      <c r="C54" s="28"/>
      <c r="D54" s="94"/>
      <c r="E54" s="95"/>
      <c r="F54" s="68"/>
      <c r="G54" s="68"/>
      <c r="H54" s="73"/>
      <c r="I54" s="96"/>
      <c r="J54" s="96"/>
      <c r="K54" s="96"/>
      <c r="L54" s="96"/>
      <c r="M54" s="5"/>
      <c r="N54" s="8"/>
      <c r="O54" s="97"/>
      <c r="P54" s="11"/>
    </row>
    <row r="55" spans="3:16" ht="19.5" customHeight="1">
      <c r="C55" s="215" t="s">
        <v>105</v>
      </c>
      <c r="D55" s="167" t="s">
        <v>106</v>
      </c>
      <c r="E55" s="156" t="s">
        <v>35</v>
      </c>
      <c r="F55" s="121">
        <v>2015</v>
      </c>
      <c r="G55" s="121">
        <v>2017</v>
      </c>
      <c r="H55" s="10" t="s">
        <v>107</v>
      </c>
      <c r="I55" s="9">
        <f>I56+I58+I60+I61</f>
        <v>249689.89999999997</v>
      </c>
      <c r="J55" s="9">
        <f>J56+J58</f>
        <v>157209.4</v>
      </c>
      <c r="K55" s="9">
        <f>K56+K58</f>
        <v>157084</v>
      </c>
      <c r="L55" s="9">
        <f>L56+L58</f>
        <v>101234.6</v>
      </c>
      <c r="M55" s="9">
        <f>M56+M58+M60+M61</f>
        <v>149553.70000000001</v>
      </c>
      <c r="N55" s="8">
        <f>M55/I55*100</f>
        <v>59.895774718961412</v>
      </c>
      <c r="O55" s="8">
        <f>L55/J55*100</f>
        <v>64.394749932255962</v>
      </c>
      <c r="P55" s="8">
        <f>L55/K55*100</f>
        <v>64.446156196684584</v>
      </c>
    </row>
    <row r="56" spans="3:16" ht="17.25" customHeight="1">
      <c r="C56" s="215"/>
      <c r="D56" s="167"/>
      <c r="E56" s="157"/>
      <c r="F56" s="121"/>
      <c r="G56" s="121"/>
      <c r="H56" s="10" t="s">
        <v>108</v>
      </c>
      <c r="I56" s="9">
        <f t="shared" ref="I56:M59" si="20">I63+I70+I91+I126+I210</f>
        <v>160193.29999999999</v>
      </c>
      <c r="J56" s="9">
        <f t="shared" si="20"/>
        <v>157209.4</v>
      </c>
      <c r="K56" s="9">
        <f t="shared" si="20"/>
        <v>157084</v>
      </c>
      <c r="L56" s="9">
        <f t="shared" si="20"/>
        <v>101234.6</v>
      </c>
      <c r="M56" s="9">
        <f t="shared" si="20"/>
        <v>103676.1</v>
      </c>
      <c r="N56" s="8">
        <f>M56/I56*100</f>
        <v>64.719373407002678</v>
      </c>
      <c r="O56" s="8">
        <f>L56/J56*100</f>
        <v>64.394749932255962</v>
      </c>
      <c r="P56" s="8">
        <f>L56/K56*100</f>
        <v>64.446156196684584</v>
      </c>
    </row>
    <row r="57" spans="3:16" ht="29.25" customHeight="1">
      <c r="C57" s="215"/>
      <c r="D57" s="167"/>
      <c r="E57" s="157"/>
      <c r="F57" s="121"/>
      <c r="G57" s="121"/>
      <c r="H57" s="10" t="s">
        <v>22</v>
      </c>
      <c r="I57" s="9">
        <f t="shared" si="20"/>
        <v>0</v>
      </c>
      <c r="J57" s="9">
        <f t="shared" si="20"/>
        <v>0</v>
      </c>
      <c r="K57" s="9">
        <f t="shared" si="20"/>
        <v>0</v>
      </c>
      <c r="L57" s="9">
        <f t="shared" si="20"/>
        <v>0</v>
      </c>
      <c r="M57" s="9">
        <f t="shared" si="20"/>
        <v>0</v>
      </c>
      <c r="N57" s="8">
        <v>0</v>
      </c>
      <c r="O57" s="8">
        <v>0</v>
      </c>
      <c r="P57" s="8">
        <v>0</v>
      </c>
    </row>
    <row r="58" spans="3:16" ht="16.5" customHeight="1">
      <c r="C58" s="215"/>
      <c r="D58" s="167"/>
      <c r="E58" s="157"/>
      <c r="F58" s="121"/>
      <c r="G58" s="121"/>
      <c r="H58" s="10" t="s">
        <v>233</v>
      </c>
      <c r="I58" s="9">
        <f t="shared" si="20"/>
        <v>0</v>
      </c>
      <c r="J58" s="9">
        <f t="shared" si="20"/>
        <v>0</v>
      </c>
      <c r="K58" s="9">
        <f t="shared" si="20"/>
        <v>0</v>
      </c>
      <c r="L58" s="9">
        <f t="shared" si="20"/>
        <v>0</v>
      </c>
      <c r="M58" s="9">
        <f t="shared" si="20"/>
        <v>0</v>
      </c>
      <c r="N58" s="8">
        <v>0</v>
      </c>
      <c r="O58" s="9">
        <f>O65+O72+O93+O128+O212</f>
        <v>0</v>
      </c>
      <c r="P58" s="8">
        <f>P65+P72+P93+P128+P212</f>
        <v>0</v>
      </c>
    </row>
    <row r="59" spans="3:16" ht="42" customHeight="1">
      <c r="C59" s="215"/>
      <c r="D59" s="167"/>
      <c r="E59" s="157"/>
      <c r="F59" s="121"/>
      <c r="G59" s="121"/>
      <c r="H59" s="10" t="s">
        <v>23</v>
      </c>
      <c r="I59" s="9">
        <f t="shared" si="20"/>
        <v>0</v>
      </c>
      <c r="J59" s="9">
        <f t="shared" si="20"/>
        <v>0</v>
      </c>
      <c r="K59" s="9">
        <f t="shared" si="20"/>
        <v>0</v>
      </c>
      <c r="L59" s="9">
        <f t="shared" si="20"/>
        <v>0</v>
      </c>
      <c r="M59" s="9">
        <f t="shared" si="20"/>
        <v>0</v>
      </c>
      <c r="N59" s="8">
        <v>0</v>
      </c>
      <c r="O59" s="9">
        <f>O66+O73+O94+O129+O213</f>
        <v>0</v>
      </c>
      <c r="P59" s="8">
        <f>P66+P73+P94+P129+P213</f>
        <v>0</v>
      </c>
    </row>
    <row r="60" spans="3:16" ht="17.25" customHeight="1">
      <c r="C60" s="215"/>
      <c r="D60" s="167"/>
      <c r="E60" s="157"/>
      <c r="F60" s="121"/>
      <c r="G60" s="121"/>
      <c r="H60" s="10" t="s">
        <v>234</v>
      </c>
      <c r="I60" s="9">
        <f>I67+I74+I95+I130+I214</f>
        <v>69028.3</v>
      </c>
      <c r="J60" s="55" t="s">
        <v>231</v>
      </c>
      <c r="K60" s="55" t="s">
        <v>231</v>
      </c>
      <c r="L60" s="55" t="s">
        <v>231</v>
      </c>
      <c r="M60" s="9">
        <f>M67+M74+M95+M130+M214</f>
        <v>37780.400000000001</v>
      </c>
      <c r="N60" s="8">
        <f>M60/I60*100</f>
        <v>54.731754946884102</v>
      </c>
      <c r="O60" s="8" t="s">
        <v>231</v>
      </c>
      <c r="P60" s="8" t="s">
        <v>231</v>
      </c>
    </row>
    <row r="61" spans="3:16" ht="18" customHeight="1">
      <c r="C61" s="215"/>
      <c r="D61" s="167"/>
      <c r="E61" s="158"/>
      <c r="F61" s="121"/>
      <c r="G61" s="121"/>
      <c r="H61" s="10" t="s">
        <v>236</v>
      </c>
      <c r="I61" s="9">
        <f>I68+I75+I96+I131+I215</f>
        <v>20468.3</v>
      </c>
      <c r="J61" s="55" t="s">
        <v>231</v>
      </c>
      <c r="K61" s="55" t="s">
        <v>231</v>
      </c>
      <c r="L61" s="55" t="s">
        <v>231</v>
      </c>
      <c r="M61" s="9">
        <f>M68+M75+M96+M131+M215</f>
        <v>8097.2</v>
      </c>
      <c r="N61" s="8">
        <f>M61/I61*100</f>
        <v>39.559709404298353</v>
      </c>
      <c r="O61" s="8" t="s">
        <v>231</v>
      </c>
      <c r="P61" s="8" t="s">
        <v>231</v>
      </c>
    </row>
    <row r="62" spans="3:16" s="14" customFormat="1" ht="16.5" customHeight="1">
      <c r="C62" s="184" t="s">
        <v>253</v>
      </c>
      <c r="D62" s="173" t="s">
        <v>451</v>
      </c>
      <c r="E62" s="121" t="s">
        <v>2</v>
      </c>
      <c r="F62" s="116" t="s">
        <v>301</v>
      </c>
      <c r="G62" s="116" t="s">
        <v>302</v>
      </c>
      <c r="H62" s="73" t="s">
        <v>107</v>
      </c>
      <c r="I62" s="55">
        <f>I63+I65+I67+I68</f>
        <v>242639.89999999997</v>
      </c>
      <c r="J62" s="55">
        <f>J63+J65</f>
        <v>151134.39999999999</v>
      </c>
      <c r="K62" s="55">
        <f>K63+K65</f>
        <v>151009</v>
      </c>
      <c r="L62" s="55">
        <f>L63+L65</f>
        <v>101099.6</v>
      </c>
      <c r="M62" s="55">
        <f>M63+M65+M67+M68</f>
        <v>148203.70000000001</v>
      </c>
      <c r="N62" s="5">
        <f>M62/I62*100</f>
        <v>61.079690520808839</v>
      </c>
      <c r="O62" s="5">
        <f>L62/J62*100</f>
        <v>66.893837537979451</v>
      </c>
      <c r="P62" s="5">
        <f>L62/K62*100</f>
        <v>66.949387122621843</v>
      </c>
    </row>
    <row r="63" spans="3:16" s="14" customFormat="1" ht="16.5" customHeight="1">
      <c r="C63" s="184"/>
      <c r="D63" s="173"/>
      <c r="E63" s="121"/>
      <c r="F63" s="117"/>
      <c r="G63" s="117"/>
      <c r="H63" s="73" t="s">
        <v>108</v>
      </c>
      <c r="I63" s="15">
        <v>153143.29999999999</v>
      </c>
      <c r="J63" s="15">
        <v>151134.39999999999</v>
      </c>
      <c r="K63" s="55">
        <v>151009</v>
      </c>
      <c r="L63" s="55">
        <v>101099.6</v>
      </c>
      <c r="M63" s="55">
        <v>102326.1</v>
      </c>
      <c r="N63" s="5">
        <f>M63/I63*100</f>
        <v>66.81722282332953</v>
      </c>
      <c r="O63" s="5">
        <f>L63/J63*100</f>
        <v>66.893837537979451</v>
      </c>
      <c r="P63" s="5">
        <f>L63/K63*100</f>
        <v>66.949387122621843</v>
      </c>
    </row>
    <row r="64" spans="3:16" s="14" customFormat="1" ht="18" customHeight="1">
      <c r="C64" s="184"/>
      <c r="D64" s="173"/>
      <c r="E64" s="121"/>
      <c r="F64" s="117"/>
      <c r="G64" s="117"/>
      <c r="H64" s="73" t="s">
        <v>22</v>
      </c>
      <c r="I64" s="55">
        <v>0</v>
      </c>
      <c r="J64" s="55">
        <v>0</v>
      </c>
      <c r="K64" s="55">
        <v>0</v>
      </c>
      <c r="L64" s="55">
        <v>0</v>
      </c>
      <c r="M64" s="55">
        <v>0</v>
      </c>
      <c r="N64" s="15">
        <v>0</v>
      </c>
      <c r="O64" s="15">
        <v>0</v>
      </c>
      <c r="P64" s="15">
        <v>0</v>
      </c>
    </row>
    <row r="65" spans="3:16" s="14" customFormat="1">
      <c r="C65" s="184"/>
      <c r="D65" s="173"/>
      <c r="E65" s="121"/>
      <c r="F65" s="117"/>
      <c r="G65" s="117"/>
      <c r="H65" s="73" t="s">
        <v>233</v>
      </c>
      <c r="I65" s="55">
        <v>0</v>
      </c>
      <c r="J65" s="55">
        <v>0</v>
      </c>
      <c r="K65" s="55">
        <v>0</v>
      </c>
      <c r="L65" s="55">
        <v>0</v>
      </c>
      <c r="M65" s="55">
        <v>0</v>
      </c>
      <c r="N65" s="15">
        <v>0</v>
      </c>
      <c r="O65" s="15">
        <v>0</v>
      </c>
      <c r="P65" s="15">
        <v>0</v>
      </c>
    </row>
    <row r="66" spans="3:16" s="14" customFormat="1" ht="30">
      <c r="C66" s="184"/>
      <c r="D66" s="173"/>
      <c r="E66" s="121"/>
      <c r="F66" s="117"/>
      <c r="G66" s="117"/>
      <c r="H66" s="73" t="s">
        <v>23</v>
      </c>
      <c r="I66" s="55">
        <v>0</v>
      </c>
      <c r="J66" s="55">
        <v>0</v>
      </c>
      <c r="K66" s="55">
        <v>0</v>
      </c>
      <c r="L66" s="55">
        <v>0</v>
      </c>
      <c r="M66" s="55">
        <v>0</v>
      </c>
      <c r="N66" s="15">
        <v>0</v>
      </c>
      <c r="O66" s="15">
        <v>0</v>
      </c>
      <c r="P66" s="15">
        <v>0</v>
      </c>
    </row>
    <row r="67" spans="3:16" s="14" customFormat="1">
      <c r="C67" s="184"/>
      <c r="D67" s="173"/>
      <c r="E67" s="121"/>
      <c r="F67" s="117"/>
      <c r="G67" s="117"/>
      <c r="H67" s="73" t="s">
        <v>234</v>
      </c>
      <c r="I67" s="15">
        <v>69028.3</v>
      </c>
      <c r="J67" s="15">
        <v>69028.3</v>
      </c>
      <c r="K67" s="15" t="s">
        <v>231</v>
      </c>
      <c r="L67" s="15" t="s">
        <v>231</v>
      </c>
      <c r="M67" s="55">
        <v>37780.400000000001</v>
      </c>
      <c r="N67" s="5">
        <f>M67/I67*100</f>
        <v>54.731754946884102</v>
      </c>
      <c r="O67" s="5" t="s">
        <v>231</v>
      </c>
      <c r="P67" s="5" t="s">
        <v>231</v>
      </c>
    </row>
    <row r="68" spans="3:16" s="14" customFormat="1" ht="17.25" customHeight="1">
      <c r="C68" s="184"/>
      <c r="D68" s="173"/>
      <c r="E68" s="121"/>
      <c r="F68" s="118"/>
      <c r="G68" s="118"/>
      <c r="H68" s="73" t="s">
        <v>236</v>
      </c>
      <c r="I68" s="15">
        <v>20468.3</v>
      </c>
      <c r="J68" s="15">
        <v>20468.3</v>
      </c>
      <c r="K68" s="15" t="s">
        <v>231</v>
      </c>
      <c r="L68" s="15" t="s">
        <v>231</v>
      </c>
      <c r="M68" s="55">
        <v>8097.2</v>
      </c>
      <c r="N68" s="5">
        <f>M68/I68*100</f>
        <v>39.559709404298353</v>
      </c>
      <c r="O68" s="5" t="s">
        <v>231</v>
      </c>
      <c r="P68" s="5" t="s">
        <v>231</v>
      </c>
    </row>
    <row r="69" spans="3:16" s="14" customFormat="1" ht="19.5" customHeight="1">
      <c r="C69" s="184" t="s">
        <v>254</v>
      </c>
      <c r="D69" s="173" t="s">
        <v>109</v>
      </c>
      <c r="E69" s="121" t="s">
        <v>0</v>
      </c>
      <c r="F69" s="121">
        <v>2018</v>
      </c>
      <c r="G69" s="121">
        <v>2020</v>
      </c>
      <c r="H69" s="73" t="s">
        <v>107</v>
      </c>
      <c r="I69" s="55">
        <f>I70+I72+I74+I75</f>
        <v>250</v>
      </c>
      <c r="J69" s="55">
        <f>J70+J72</f>
        <v>225</v>
      </c>
      <c r="K69" s="55">
        <f>K70+K72</f>
        <v>225</v>
      </c>
      <c r="L69" s="55">
        <f>L70+L72</f>
        <v>0</v>
      </c>
      <c r="M69" s="55">
        <f>M70+M72+M74+M75</f>
        <v>45</v>
      </c>
      <c r="N69" s="5">
        <f>M69/I69*100</f>
        <v>18</v>
      </c>
      <c r="O69" s="5">
        <f>L69/J69*100</f>
        <v>0</v>
      </c>
      <c r="P69" s="5">
        <f>L69/K69*100</f>
        <v>0</v>
      </c>
    </row>
    <row r="70" spans="3:16" s="14" customFormat="1" ht="17.25" customHeight="1">
      <c r="C70" s="184"/>
      <c r="D70" s="173"/>
      <c r="E70" s="121"/>
      <c r="F70" s="121"/>
      <c r="G70" s="121"/>
      <c r="H70" s="73" t="s">
        <v>108</v>
      </c>
      <c r="I70" s="15">
        <f>I77+I84</f>
        <v>250</v>
      </c>
      <c r="J70" s="15">
        <v>225</v>
      </c>
      <c r="K70" s="15">
        <f t="shared" ref="K70:M70" si="21">K77+K84</f>
        <v>225</v>
      </c>
      <c r="L70" s="15">
        <f t="shared" si="21"/>
        <v>0</v>
      </c>
      <c r="M70" s="15">
        <f t="shared" si="21"/>
        <v>45</v>
      </c>
      <c r="N70" s="5">
        <f>M70/I70*100</f>
        <v>18</v>
      </c>
      <c r="O70" s="5"/>
      <c r="P70" s="5"/>
    </row>
    <row r="71" spans="3:16" s="14" customFormat="1" ht="16.5" customHeight="1">
      <c r="C71" s="184"/>
      <c r="D71" s="173"/>
      <c r="E71" s="121"/>
      <c r="F71" s="121"/>
      <c r="G71" s="121"/>
      <c r="H71" s="73" t="s">
        <v>22</v>
      </c>
      <c r="I71" s="55">
        <v>0</v>
      </c>
      <c r="J71" s="55">
        <v>0</v>
      </c>
      <c r="K71" s="55">
        <v>0</v>
      </c>
      <c r="L71" s="55">
        <v>0</v>
      </c>
      <c r="M71" s="55">
        <v>0</v>
      </c>
      <c r="N71" s="15">
        <v>0</v>
      </c>
      <c r="O71" s="15">
        <v>0</v>
      </c>
      <c r="P71" s="15">
        <v>0</v>
      </c>
    </row>
    <row r="72" spans="3:16" s="14" customFormat="1" ht="18" customHeight="1">
      <c r="C72" s="184"/>
      <c r="D72" s="173"/>
      <c r="E72" s="121"/>
      <c r="F72" s="121"/>
      <c r="G72" s="121"/>
      <c r="H72" s="73" t="s">
        <v>233</v>
      </c>
      <c r="I72" s="55">
        <v>0</v>
      </c>
      <c r="J72" s="55">
        <v>0</v>
      </c>
      <c r="K72" s="55">
        <v>0</v>
      </c>
      <c r="L72" s="55">
        <v>0</v>
      </c>
      <c r="M72" s="55">
        <v>0</v>
      </c>
      <c r="N72" s="15">
        <v>0</v>
      </c>
      <c r="O72" s="15">
        <v>0</v>
      </c>
      <c r="P72" s="15">
        <v>0</v>
      </c>
    </row>
    <row r="73" spans="3:16" s="14" customFormat="1" ht="18" customHeight="1">
      <c r="C73" s="184"/>
      <c r="D73" s="173"/>
      <c r="E73" s="121"/>
      <c r="F73" s="121"/>
      <c r="G73" s="121"/>
      <c r="H73" s="73" t="s">
        <v>23</v>
      </c>
      <c r="I73" s="55">
        <v>0</v>
      </c>
      <c r="J73" s="55">
        <v>0</v>
      </c>
      <c r="K73" s="55">
        <v>0</v>
      </c>
      <c r="L73" s="55">
        <v>0</v>
      </c>
      <c r="M73" s="55">
        <v>0</v>
      </c>
      <c r="N73" s="15">
        <v>0</v>
      </c>
      <c r="O73" s="15">
        <v>0</v>
      </c>
      <c r="P73" s="15">
        <v>0</v>
      </c>
    </row>
    <row r="74" spans="3:16" s="14" customFormat="1" ht="18" customHeight="1">
      <c r="C74" s="184"/>
      <c r="D74" s="173"/>
      <c r="E74" s="121"/>
      <c r="F74" s="121"/>
      <c r="G74" s="121"/>
      <c r="H74" s="73" t="s">
        <v>234</v>
      </c>
      <c r="I74" s="15">
        <v>0</v>
      </c>
      <c r="J74" s="15" t="s">
        <v>231</v>
      </c>
      <c r="K74" s="15" t="s">
        <v>231</v>
      </c>
      <c r="L74" s="15" t="s">
        <v>231</v>
      </c>
      <c r="M74" s="55">
        <v>0</v>
      </c>
      <c r="N74" s="15">
        <v>0</v>
      </c>
      <c r="O74" s="5" t="s">
        <v>231</v>
      </c>
      <c r="P74" s="5" t="s">
        <v>231</v>
      </c>
    </row>
    <row r="75" spans="3:16" s="14" customFormat="1" ht="15.75" customHeight="1">
      <c r="C75" s="184"/>
      <c r="D75" s="173"/>
      <c r="E75" s="121"/>
      <c r="F75" s="121"/>
      <c r="G75" s="121"/>
      <c r="H75" s="73" t="s">
        <v>236</v>
      </c>
      <c r="I75" s="15">
        <v>0</v>
      </c>
      <c r="J75" s="15" t="s">
        <v>231</v>
      </c>
      <c r="K75" s="15" t="s">
        <v>231</v>
      </c>
      <c r="L75" s="15" t="s">
        <v>231</v>
      </c>
      <c r="M75" s="55">
        <v>0</v>
      </c>
      <c r="N75" s="15">
        <v>0</v>
      </c>
      <c r="O75" s="5" t="s">
        <v>231</v>
      </c>
      <c r="P75" s="5" t="s">
        <v>231</v>
      </c>
    </row>
    <row r="76" spans="3:16" s="14" customFormat="1" ht="15.75" customHeight="1">
      <c r="C76" s="172" t="s">
        <v>110</v>
      </c>
      <c r="D76" s="173" t="s">
        <v>255</v>
      </c>
      <c r="E76" s="121" t="s">
        <v>100</v>
      </c>
      <c r="F76" s="121" t="s">
        <v>303</v>
      </c>
      <c r="G76" s="121" t="s">
        <v>304</v>
      </c>
      <c r="H76" s="73" t="s">
        <v>107</v>
      </c>
      <c r="I76" s="55">
        <f>I77+I79+I81+I82</f>
        <v>200</v>
      </c>
      <c r="J76" s="55">
        <f>J77+J79</f>
        <v>200</v>
      </c>
      <c r="K76" s="55">
        <f>K77+K79</f>
        <v>180</v>
      </c>
      <c r="L76" s="55">
        <f>L77+L79</f>
        <v>0</v>
      </c>
      <c r="M76" s="55">
        <f>M77+M79+M81+M82</f>
        <v>0</v>
      </c>
      <c r="N76" s="5">
        <f>M76/I76*100</f>
        <v>0</v>
      </c>
      <c r="O76" s="5">
        <f>L76/J76*100</f>
        <v>0</v>
      </c>
      <c r="P76" s="5">
        <f>L76/K76*100</f>
        <v>0</v>
      </c>
    </row>
    <row r="77" spans="3:16" s="14" customFormat="1">
      <c r="C77" s="172"/>
      <c r="D77" s="173"/>
      <c r="E77" s="121"/>
      <c r="F77" s="121"/>
      <c r="G77" s="121"/>
      <c r="H77" s="73" t="s">
        <v>108</v>
      </c>
      <c r="I77" s="15">
        <v>200</v>
      </c>
      <c r="J77" s="15">
        <v>200</v>
      </c>
      <c r="K77" s="15">
        <v>180</v>
      </c>
      <c r="L77" s="55"/>
      <c r="M77" s="55"/>
      <c r="N77" s="5"/>
      <c r="O77" s="5"/>
      <c r="P77" s="5"/>
    </row>
    <row r="78" spans="3:16" s="14" customFormat="1" ht="15" customHeight="1">
      <c r="C78" s="172"/>
      <c r="D78" s="173"/>
      <c r="E78" s="121"/>
      <c r="F78" s="121"/>
      <c r="G78" s="121"/>
      <c r="H78" s="73" t="s">
        <v>22</v>
      </c>
      <c r="I78" s="55">
        <v>0</v>
      </c>
      <c r="J78" s="55">
        <v>0</v>
      </c>
      <c r="K78" s="55">
        <v>0</v>
      </c>
      <c r="L78" s="55">
        <v>0</v>
      </c>
      <c r="M78" s="55">
        <v>0</v>
      </c>
      <c r="N78" s="15">
        <v>0</v>
      </c>
      <c r="O78" s="15">
        <v>0</v>
      </c>
      <c r="P78" s="15">
        <v>0</v>
      </c>
    </row>
    <row r="79" spans="3:16" s="14" customFormat="1" ht="15.75" customHeight="1">
      <c r="C79" s="172"/>
      <c r="D79" s="173"/>
      <c r="E79" s="121"/>
      <c r="F79" s="121"/>
      <c r="G79" s="121"/>
      <c r="H79" s="73" t="s">
        <v>233</v>
      </c>
      <c r="I79" s="55">
        <v>0</v>
      </c>
      <c r="J79" s="55">
        <v>0</v>
      </c>
      <c r="K79" s="55">
        <v>0</v>
      </c>
      <c r="L79" s="55">
        <v>0</v>
      </c>
      <c r="M79" s="55">
        <v>0</v>
      </c>
      <c r="N79" s="15">
        <v>0</v>
      </c>
      <c r="O79" s="15">
        <v>0</v>
      </c>
      <c r="P79" s="15">
        <v>0</v>
      </c>
    </row>
    <row r="80" spans="3:16" s="14" customFormat="1" ht="15.75" customHeight="1">
      <c r="C80" s="172"/>
      <c r="D80" s="173"/>
      <c r="E80" s="121"/>
      <c r="F80" s="121"/>
      <c r="G80" s="121"/>
      <c r="H80" s="73" t="s">
        <v>23</v>
      </c>
      <c r="I80" s="55">
        <v>0</v>
      </c>
      <c r="J80" s="55">
        <v>0</v>
      </c>
      <c r="K80" s="55">
        <v>0</v>
      </c>
      <c r="L80" s="55">
        <v>0</v>
      </c>
      <c r="M80" s="55">
        <v>0</v>
      </c>
      <c r="N80" s="15">
        <v>0</v>
      </c>
      <c r="O80" s="15">
        <v>0</v>
      </c>
      <c r="P80" s="15">
        <v>0</v>
      </c>
    </row>
    <row r="81" spans="3:16" s="14" customFormat="1" ht="15.75" customHeight="1">
      <c r="C81" s="172"/>
      <c r="D81" s="173"/>
      <c r="E81" s="121"/>
      <c r="F81" s="121"/>
      <c r="G81" s="121"/>
      <c r="H81" s="73" t="s">
        <v>234</v>
      </c>
      <c r="I81" s="15">
        <v>0</v>
      </c>
      <c r="J81" s="15" t="s">
        <v>231</v>
      </c>
      <c r="K81" s="15" t="s">
        <v>231</v>
      </c>
      <c r="L81" s="15" t="s">
        <v>231</v>
      </c>
      <c r="M81" s="55">
        <v>0</v>
      </c>
      <c r="N81" s="15">
        <v>0</v>
      </c>
      <c r="O81" s="5" t="s">
        <v>231</v>
      </c>
      <c r="P81" s="5" t="s">
        <v>231</v>
      </c>
    </row>
    <row r="82" spans="3:16" s="14" customFormat="1" ht="16.5" customHeight="1">
      <c r="C82" s="172"/>
      <c r="D82" s="173"/>
      <c r="E82" s="121"/>
      <c r="F82" s="121"/>
      <c r="G82" s="121"/>
      <c r="H82" s="73" t="s">
        <v>236</v>
      </c>
      <c r="I82" s="15">
        <v>0</v>
      </c>
      <c r="J82" s="15" t="s">
        <v>231</v>
      </c>
      <c r="K82" s="15" t="s">
        <v>231</v>
      </c>
      <c r="L82" s="15" t="s">
        <v>231</v>
      </c>
      <c r="M82" s="55">
        <v>0</v>
      </c>
      <c r="N82" s="15">
        <v>0</v>
      </c>
      <c r="O82" s="5" t="s">
        <v>231</v>
      </c>
      <c r="P82" s="5" t="s">
        <v>231</v>
      </c>
    </row>
    <row r="83" spans="3:16" s="14" customFormat="1" ht="20.25" customHeight="1">
      <c r="C83" s="172" t="s">
        <v>256</v>
      </c>
      <c r="D83" s="173" t="s">
        <v>555</v>
      </c>
      <c r="E83" s="121" t="s">
        <v>556</v>
      </c>
      <c r="F83" s="121" t="s">
        <v>305</v>
      </c>
      <c r="G83" s="121" t="s">
        <v>306</v>
      </c>
      <c r="H83" s="73" t="s">
        <v>107</v>
      </c>
      <c r="I83" s="55">
        <f>I84+I86+I88+I89</f>
        <v>50</v>
      </c>
      <c r="J83" s="55">
        <f>J84+J86</f>
        <v>45</v>
      </c>
      <c r="K83" s="55">
        <f>K84+K86</f>
        <v>45</v>
      </c>
      <c r="L83" s="55">
        <f>L84+L86</f>
        <v>0</v>
      </c>
      <c r="M83" s="55">
        <f>M84+M86+M88+M89</f>
        <v>45</v>
      </c>
      <c r="N83" s="5">
        <f>M83/I83*100</f>
        <v>90</v>
      </c>
      <c r="O83" s="5">
        <f>L83/J83*100</f>
        <v>0</v>
      </c>
      <c r="P83" s="5">
        <f>L83/K83*100</f>
        <v>0</v>
      </c>
    </row>
    <row r="84" spans="3:16" s="14" customFormat="1">
      <c r="C84" s="172"/>
      <c r="D84" s="173"/>
      <c r="E84" s="121"/>
      <c r="F84" s="121"/>
      <c r="G84" s="121"/>
      <c r="H84" s="73" t="s">
        <v>108</v>
      </c>
      <c r="I84" s="15">
        <v>50</v>
      </c>
      <c r="J84" s="15">
        <v>45</v>
      </c>
      <c r="K84" s="15">
        <v>45</v>
      </c>
      <c r="L84" s="55"/>
      <c r="M84" s="55">
        <v>45</v>
      </c>
      <c r="N84" s="5">
        <f>M84/I84*100</f>
        <v>90</v>
      </c>
      <c r="O84" s="5"/>
      <c r="P84" s="5"/>
    </row>
    <row r="85" spans="3:16" s="14" customFormat="1" ht="15" customHeight="1">
      <c r="C85" s="172"/>
      <c r="D85" s="173"/>
      <c r="E85" s="121"/>
      <c r="F85" s="121"/>
      <c r="G85" s="121"/>
      <c r="H85" s="73" t="s">
        <v>22</v>
      </c>
      <c r="I85" s="55">
        <v>0</v>
      </c>
      <c r="J85" s="55">
        <v>0</v>
      </c>
      <c r="K85" s="55">
        <v>0</v>
      </c>
      <c r="L85" s="55">
        <v>0</v>
      </c>
      <c r="M85" s="55">
        <v>0</v>
      </c>
      <c r="N85" s="15">
        <v>0</v>
      </c>
      <c r="O85" s="15">
        <v>0</v>
      </c>
      <c r="P85" s="15">
        <v>0</v>
      </c>
    </row>
    <row r="86" spans="3:16" s="14" customFormat="1" ht="15.75" customHeight="1">
      <c r="C86" s="172"/>
      <c r="D86" s="173"/>
      <c r="E86" s="121"/>
      <c r="F86" s="121"/>
      <c r="G86" s="121"/>
      <c r="H86" s="73" t="s">
        <v>233</v>
      </c>
      <c r="I86" s="55">
        <v>0</v>
      </c>
      <c r="J86" s="55">
        <v>0</v>
      </c>
      <c r="K86" s="55">
        <v>0</v>
      </c>
      <c r="L86" s="55">
        <v>0</v>
      </c>
      <c r="M86" s="55">
        <v>0</v>
      </c>
      <c r="N86" s="15">
        <v>0</v>
      </c>
      <c r="O86" s="15">
        <v>0</v>
      </c>
      <c r="P86" s="15">
        <v>0</v>
      </c>
    </row>
    <row r="87" spans="3:16" s="14" customFormat="1" ht="15.75" customHeight="1">
      <c r="C87" s="172"/>
      <c r="D87" s="173"/>
      <c r="E87" s="121"/>
      <c r="F87" s="121"/>
      <c r="G87" s="121"/>
      <c r="H87" s="73" t="s">
        <v>23</v>
      </c>
      <c r="I87" s="55">
        <v>0</v>
      </c>
      <c r="J87" s="55">
        <v>0</v>
      </c>
      <c r="K87" s="55">
        <v>0</v>
      </c>
      <c r="L87" s="55">
        <v>0</v>
      </c>
      <c r="M87" s="55">
        <v>0</v>
      </c>
      <c r="N87" s="15">
        <v>0</v>
      </c>
      <c r="O87" s="15">
        <v>0</v>
      </c>
      <c r="P87" s="15">
        <v>0</v>
      </c>
    </row>
    <row r="88" spans="3:16" s="14" customFormat="1" ht="15.75" customHeight="1">
      <c r="C88" s="172"/>
      <c r="D88" s="173"/>
      <c r="E88" s="121"/>
      <c r="F88" s="121"/>
      <c r="G88" s="121"/>
      <c r="H88" s="73" t="s">
        <v>234</v>
      </c>
      <c r="I88" s="15">
        <v>0</v>
      </c>
      <c r="J88" s="15" t="s">
        <v>231</v>
      </c>
      <c r="K88" s="15" t="s">
        <v>231</v>
      </c>
      <c r="L88" s="15" t="s">
        <v>231</v>
      </c>
      <c r="M88" s="55">
        <v>0</v>
      </c>
      <c r="N88" s="15">
        <v>0</v>
      </c>
      <c r="O88" s="5" t="s">
        <v>231</v>
      </c>
      <c r="P88" s="5" t="s">
        <v>231</v>
      </c>
    </row>
    <row r="89" spans="3:16" s="14" customFormat="1" ht="18" customHeight="1">
      <c r="C89" s="172"/>
      <c r="D89" s="173"/>
      <c r="E89" s="121"/>
      <c r="F89" s="121"/>
      <c r="G89" s="121"/>
      <c r="H89" s="73" t="s">
        <v>236</v>
      </c>
      <c r="I89" s="15">
        <v>0</v>
      </c>
      <c r="J89" s="15" t="s">
        <v>231</v>
      </c>
      <c r="K89" s="15" t="s">
        <v>231</v>
      </c>
      <c r="L89" s="15" t="s">
        <v>231</v>
      </c>
      <c r="M89" s="55">
        <v>0</v>
      </c>
      <c r="N89" s="15">
        <v>0</v>
      </c>
      <c r="O89" s="5" t="s">
        <v>231</v>
      </c>
      <c r="P89" s="5" t="s">
        <v>231</v>
      </c>
    </row>
    <row r="90" spans="3:16" s="14" customFormat="1" ht="15" customHeight="1">
      <c r="C90" s="123" t="s">
        <v>190</v>
      </c>
      <c r="D90" s="173" t="s">
        <v>189</v>
      </c>
      <c r="E90" s="116" t="s">
        <v>3</v>
      </c>
      <c r="F90" s="116">
        <v>2018</v>
      </c>
      <c r="G90" s="116">
        <v>2020</v>
      </c>
      <c r="H90" s="73" t="s">
        <v>107</v>
      </c>
      <c r="I90" s="55">
        <f>I91+I93+I95+I96</f>
        <v>400</v>
      </c>
      <c r="J90" s="55">
        <f>J91+J93</f>
        <v>360</v>
      </c>
      <c r="K90" s="55">
        <f>K91+K93</f>
        <v>360</v>
      </c>
      <c r="L90" s="55">
        <f>L91+L93</f>
        <v>0</v>
      </c>
      <c r="M90" s="55">
        <f>M91+M93+M95+M96</f>
        <v>0</v>
      </c>
      <c r="N90" s="5">
        <f>M90/I90*100</f>
        <v>0</v>
      </c>
      <c r="O90" s="5">
        <f>L90/J90*100</f>
        <v>0</v>
      </c>
      <c r="P90" s="5">
        <f>L90/K90*100</f>
        <v>0</v>
      </c>
    </row>
    <row r="91" spans="3:16" s="14" customFormat="1">
      <c r="C91" s="124"/>
      <c r="D91" s="173"/>
      <c r="E91" s="117"/>
      <c r="F91" s="117"/>
      <c r="G91" s="117"/>
      <c r="H91" s="73" t="s">
        <v>108</v>
      </c>
      <c r="I91" s="15">
        <f>I98+I105+I112+I119</f>
        <v>400</v>
      </c>
      <c r="J91" s="15">
        <f>J98+J105+J112+J119</f>
        <v>360</v>
      </c>
      <c r="K91" s="15">
        <f>K98+K105+K112+K119</f>
        <v>360</v>
      </c>
      <c r="L91" s="15">
        <f>L98+L105+L112+L119</f>
        <v>0</v>
      </c>
      <c r="M91" s="15">
        <f>M98+M105+M112+M119</f>
        <v>0</v>
      </c>
      <c r="N91" s="5">
        <f>M91/I91*100</f>
        <v>0</v>
      </c>
      <c r="O91" s="5">
        <f>L91/J91*100</f>
        <v>0</v>
      </c>
      <c r="P91" s="5">
        <f>L91/K91*100</f>
        <v>0</v>
      </c>
    </row>
    <row r="92" spans="3:16" s="14" customFormat="1" ht="30">
      <c r="C92" s="124"/>
      <c r="D92" s="173"/>
      <c r="E92" s="117"/>
      <c r="F92" s="117"/>
      <c r="G92" s="117"/>
      <c r="H92" s="73" t="s">
        <v>22</v>
      </c>
      <c r="I92" s="55">
        <v>0</v>
      </c>
      <c r="J92" s="55">
        <v>0</v>
      </c>
      <c r="K92" s="55">
        <v>0</v>
      </c>
      <c r="L92" s="55">
        <v>0</v>
      </c>
      <c r="M92" s="55">
        <v>0</v>
      </c>
      <c r="N92" s="15">
        <v>0</v>
      </c>
      <c r="O92" s="15">
        <v>0</v>
      </c>
      <c r="P92" s="15">
        <v>0</v>
      </c>
    </row>
    <row r="93" spans="3:16" s="14" customFormat="1">
      <c r="C93" s="124"/>
      <c r="D93" s="173"/>
      <c r="E93" s="117"/>
      <c r="F93" s="117"/>
      <c r="G93" s="117"/>
      <c r="H93" s="73" t="s">
        <v>233</v>
      </c>
      <c r="I93" s="55">
        <v>0</v>
      </c>
      <c r="J93" s="55">
        <v>0</v>
      </c>
      <c r="K93" s="55">
        <v>0</v>
      </c>
      <c r="L93" s="55">
        <v>0</v>
      </c>
      <c r="M93" s="55">
        <v>0</v>
      </c>
      <c r="N93" s="15">
        <v>0</v>
      </c>
      <c r="O93" s="15">
        <v>0</v>
      </c>
      <c r="P93" s="15">
        <v>0</v>
      </c>
    </row>
    <row r="94" spans="3:16" s="14" customFormat="1" ht="30">
      <c r="C94" s="124"/>
      <c r="D94" s="173"/>
      <c r="E94" s="117"/>
      <c r="F94" s="117"/>
      <c r="G94" s="117"/>
      <c r="H94" s="73" t="s">
        <v>23</v>
      </c>
      <c r="I94" s="55">
        <v>0</v>
      </c>
      <c r="J94" s="55">
        <v>0</v>
      </c>
      <c r="K94" s="55">
        <v>0</v>
      </c>
      <c r="L94" s="55">
        <v>0</v>
      </c>
      <c r="M94" s="55">
        <v>0</v>
      </c>
      <c r="N94" s="15">
        <v>0</v>
      </c>
      <c r="O94" s="15">
        <v>0</v>
      </c>
      <c r="P94" s="15">
        <v>0</v>
      </c>
    </row>
    <row r="95" spans="3:16" s="14" customFormat="1">
      <c r="C95" s="124"/>
      <c r="D95" s="173"/>
      <c r="E95" s="117"/>
      <c r="F95" s="117"/>
      <c r="G95" s="117"/>
      <c r="H95" s="73" t="s">
        <v>234</v>
      </c>
      <c r="I95" s="15">
        <v>0</v>
      </c>
      <c r="J95" s="15" t="s">
        <v>231</v>
      </c>
      <c r="K95" s="15" t="s">
        <v>231</v>
      </c>
      <c r="L95" s="15" t="s">
        <v>231</v>
      </c>
      <c r="M95" s="55">
        <v>0</v>
      </c>
      <c r="N95" s="15">
        <v>0</v>
      </c>
      <c r="O95" s="5" t="s">
        <v>231</v>
      </c>
      <c r="P95" s="5" t="s">
        <v>231</v>
      </c>
    </row>
    <row r="96" spans="3:16" s="14" customFormat="1" ht="18" customHeight="1">
      <c r="C96" s="125"/>
      <c r="D96" s="173"/>
      <c r="E96" s="118"/>
      <c r="F96" s="118"/>
      <c r="G96" s="118"/>
      <c r="H96" s="73" t="s">
        <v>236</v>
      </c>
      <c r="I96" s="15">
        <v>0</v>
      </c>
      <c r="J96" s="15" t="s">
        <v>231</v>
      </c>
      <c r="K96" s="15" t="s">
        <v>231</v>
      </c>
      <c r="L96" s="15" t="s">
        <v>231</v>
      </c>
      <c r="M96" s="55">
        <v>0</v>
      </c>
      <c r="N96" s="15">
        <v>0</v>
      </c>
      <c r="O96" s="5" t="s">
        <v>231</v>
      </c>
      <c r="P96" s="5" t="s">
        <v>231</v>
      </c>
    </row>
    <row r="97" spans="3:16" s="14" customFormat="1" ht="15" customHeight="1">
      <c r="C97" s="172" t="s">
        <v>191</v>
      </c>
      <c r="D97" s="173" t="s">
        <v>460</v>
      </c>
      <c r="E97" s="121" t="s">
        <v>101</v>
      </c>
      <c r="F97" s="121" t="s">
        <v>308</v>
      </c>
      <c r="G97" s="121" t="s">
        <v>309</v>
      </c>
      <c r="H97" s="73" t="s">
        <v>107</v>
      </c>
      <c r="I97" s="55">
        <f>I98+I100+I102+I103</f>
        <v>100</v>
      </c>
      <c r="J97" s="55">
        <f>J98+J100</f>
        <v>90</v>
      </c>
      <c r="K97" s="55">
        <f>K98+K100</f>
        <v>90</v>
      </c>
      <c r="L97" s="55">
        <f>L98+L100</f>
        <v>0</v>
      </c>
      <c r="M97" s="55">
        <f>M98+M100+M102+M103</f>
        <v>0</v>
      </c>
      <c r="N97" s="5">
        <f>M97/I97*100</f>
        <v>0</v>
      </c>
      <c r="O97" s="5">
        <f>L97/J97*100</f>
        <v>0</v>
      </c>
      <c r="P97" s="5">
        <f>L97/K97*100</f>
        <v>0</v>
      </c>
    </row>
    <row r="98" spans="3:16" s="14" customFormat="1">
      <c r="C98" s="172"/>
      <c r="D98" s="173"/>
      <c r="E98" s="121"/>
      <c r="F98" s="121"/>
      <c r="G98" s="121"/>
      <c r="H98" s="73" t="s">
        <v>108</v>
      </c>
      <c r="I98" s="15">
        <v>100</v>
      </c>
      <c r="J98" s="15">
        <v>90</v>
      </c>
      <c r="K98" s="15">
        <v>90</v>
      </c>
      <c r="L98" s="55"/>
      <c r="M98" s="55"/>
      <c r="N98" s="5"/>
      <c r="O98" s="5"/>
      <c r="P98" s="5"/>
    </row>
    <row r="99" spans="3:16" s="14" customFormat="1" ht="30">
      <c r="C99" s="172"/>
      <c r="D99" s="173"/>
      <c r="E99" s="121"/>
      <c r="F99" s="121"/>
      <c r="G99" s="121"/>
      <c r="H99" s="73" t="s">
        <v>22</v>
      </c>
      <c r="I99" s="55">
        <v>0</v>
      </c>
      <c r="J99" s="55">
        <v>0</v>
      </c>
      <c r="K99" s="55">
        <v>0</v>
      </c>
      <c r="L99" s="55">
        <v>0</v>
      </c>
      <c r="M99" s="55">
        <v>0</v>
      </c>
      <c r="N99" s="15">
        <v>0</v>
      </c>
      <c r="O99" s="15">
        <v>0</v>
      </c>
      <c r="P99" s="15">
        <v>0</v>
      </c>
    </row>
    <row r="100" spans="3:16" s="14" customFormat="1">
      <c r="C100" s="172"/>
      <c r="D100" s="173"/>
      <c r="E100" s="121"/>
      <c r="F100" s="121"/>
      <c r="G100" s="121"/>
      <c r="H100" s="73" t="s">
        <v>233</v>
      </c>
      <c r="I100" s="55">
        <v>0</v>
      </c>
      <c r="J100" s="55">
        <v>0</v>
      </c>
      <c r="K100" s="55">
        <v>0</v>
      </c>
      <c r="L100" s="55">
        <v>0</v>
      </c>
      <c r="M100" s="55">
        <v>0</v>
      </c>
      <c r="N100" s="15">
        <v>0</v>
      </c>
      <c r="O100" s="15">
        <v>0</v>
      </c>
      <c r="P100" s="15">
        <v>0</v>
      </c>
    </row>
    <row r="101" spans="3:16" s="14" customFormat="1" ht="30">
      <c r="C101" s="172"/>
      <c r="D101" s="173"/>
      <c r="E101" s="121"/>
      <c r="F101" s="121"/>
      <c r="G101" s="121"/>
      <c r="H101" s="73" t="s">
        <v>23</v>
      </c>
      <c r="I101" s="55">
        <v>0</v>
      </c>
      <c r="J101" s="55">
        <v>0</v>
      </c>
      <c r="K101" s="55">
        <v>0</v>
      </c>
      <c r="L101" s="55">
        <v>0</v>
      </c>
      <c r="M101" s="55">
        <v>0</v>
      </c>
      <c r="N101" s="15">
        <v>0</v>
      </c>
      <c r="O101" s="15">
        <v>0</v>
      </c>
      <c r="P101" s="15">
        <v>0</v>
      </c>
    </row>
    <row r="102" spans="3:16" s="14" customFormat="1">
      <c r="C102" s="172"/>
      <c r="D102" s="173"/>
      <c r="E102" s="121"/>
      <c r="F102" s="121"/>
      <c r="G102" s="121"/>
      <c r="H102" s="73" t="s">
        <v>234</v>
      </c>
      <c r="I102" s="15">
        <v>0</v>
      </c>
      <c r="J102" s="15" t="s">
        <v>231</v>
      </c>
      <c r="K102" s="15" t="s">
        <v>231</v>
      </c>
      <c r="L102" s="15" t="s">
        <v>231</v>
      </c>
      <c r="M102" s="55">
        <v>0</v>
      </c>
      <c r="N102" s="15">
        <v>0</v>
      </c>
      <c r="O102" s="5" t="s">
        <v>231</v>
      </c>
      <c r="P102" s="5" t="s">
        <v>231</v>
      </c>
    </row>
    <row r="103" spans="3:16" s="14" customFormat="1" ht="18" customHeight="1">
      <c r="C103" s="172"/>
      <c r="D103" s="173"/>
      <c r="E103" s="121"/>
      <c r="F103" s="121"/>
      <c r="G103" s="121"/>
      <c r="H103" s="73" t="s">
        <v>236</v>
      </c>
      <c r="I103" s="15">
        <v>0</v>
      </c>
      <c r="J103" s="15" t="s">
        <v>231</v>
      </c>
      <c r="K103" s="15" t="s">
        <v>231</v>
      </c>
      <c r="L103" s="15" t="s">
        <v>231</v>
      </c>
      <c r="M103" s="55">
        <v>0</v>
      </c>
      <c r="N103" s="15">
        <v>0</v>
      </c>
      <c r="O103" s="5" t="s">
        <v>231</v>
      </c>
      <c r="P103" s="5" t="s">
        <v>231</v>
      </c>
    </row>
    <row r="104" spans="3:16" s="14" customFormat="1" ht="18.75" customHeight="1">
      <c r="C104" s="172" t="s">
        <v>192</v>
      </c>
      <c r="D104" s="173" t="s">
        <v>257</v>
      </c>
      <c r="E104" s="121" t="s">
        <v>1</v>
      </c>
      <c r="F104" s="116">
        <v>2018</v>
      </c>
      <c r="G104" s="116">
        <v>2020</v>
      </c>
      <c r="H104" s="73" t="s">
        <v>107</v>
      </c>
      <c r="I104" s="55">
        <f>I105+I107+I109+I110</f>
        <v>150</v>
      </c>
      <c r="J104" s="55">
        <f>J105+J107</f>
        <v>135</v>
      </c>
      <c r="K104" s="55">
        <f>K105+K107</f>
        <v>135</v>
      </c>
      <c r="L104" s="55">
        <f>L105+L107</f>
        <v>0</v>
      </c>
      <c r="M104" s="55">
        <f>M105+M107+M109+M110</f>
        <v>0</v>
      </c>
      <c r="N104" s="5">
        <f>M104/I104*100</f>
        <v>0</v>
      </c>
      <c r="O104" s="5">
        <f>L104/J104*100</f>
        <v>0</v>
      </c>
      <c r="P104" s="5">
        <f>L104/K104*100</f>
        <v>0</v>
      </c>
    </row>
    <row r="105" spans="3:16" s="14" customFormat="1">
      <c r="C105" s="172"/>
      <c r="D105" s="173"/>
      <c r="E105" s="121"/>
      <c r="F105" s="117"/>
      <c r="G105" s="117"/>
      <c r="H105" s="73" t="s">
        <v>108</v>
      </c>
      <c r="I105" s="15">
        <v>150</v>
      </c>
      <c r="J105" s="15">
        <v>135</v>
      </c>
      <c r="K105" s="15">
        <v>135</v>
      </c>
      <c r="L105" s="55"/>
      <c r="M105" s="55"/>
      <c r="N105" s="5"/>
      <c r="O105" s="5"/>
      <c r="P105" s="5"/>
    </row>
    <row r="106" spans="3:16" s="14" customFormat="1" ht="18" customHeight="1">
      <c r="C106" s="172"/>
      <c r="D106" s="173"/>
      <c r="E106" s="121"/>
      <c r="F106" s="117"/>
      <c r="G106" s="117"/>
      <c r="H106" s="73" t="s">
        <v>22</v>
      </c>
      <c r="I106" s="55">
        <v>0</v>
      </c>
      <c r="J106" s="55">
        <v>0</v>
      </c>
      <c r="K106" s="55">
        <v>0</v>
      </c>
      <c r="L106" s="55">
        <v>0</v>
      </c>
      <c r="M106" s="55">
        <v>0</v>
      </c>
      <c r="N106" s="15">
        <v>0</v>
      </c>
      <c r="O106" s="15">
        <v>0</v>
      </c>
      <c r="P106" s="15">
        <v>0</v>
      </c>
    </row>
    <row r="107" spans="3:16" s="14" customFormat="1" ht="18" customHeight="1">
      <c r="C107" s="172"/>
      <c r="D107" s="173"/>
      <c r="E107" s="121"/>
      <c r="F107" s="117"/>
      <c r="G107" s="117"/>
      <c r="H107" s="73" t="s">
        <v>233</v>
      </c>
      <c r="I107" s="55">
        <v>0</v>
      </c>
      <c r="J107" s="55">
        <v>0</v>
      </c>
      <c r="K107" s="55">
        <v>0</v>
      </c>
      <c r="L107" s="55">
        <v>0</v>
      </c>
      <c r="M107" s="55">
        <v>0</v>
      </c>
      <c r="N107" s="15">
        <v>0</v>
      </c>
      <c r="O107" s="15">
        <v>0</v>
      </c>
      <c r="P107" s="15">
        <v>0</v>
      </c>
    </row>
    <row r="108" spans="3:16" s="14" customFormat="1" ht="30">
      <c r="C108" s="172"/>
      <c r="D108" s="173"/>
      <c r="E108" s="121"/>
      <c r="F108" s="117"/>
      <c r="G108" s="117"/>
      <c r="H108" s="73" t="s">
        <v>23</v>
      </c>
      <c r="I108" s="55">
        <v>0</v>
      </c>
      <c r="J108" s="55">
        <v>0</v>
      </c>
      <c r="K108" s="55">
        <v>0</v>
      </c>
      <c r="L108" s="55">
        <v>0</v>
      </c>
      <c r="M108" s="55">
        <v>0</v>
      </c>
      <c r="N108" s="15">
        <v>0</v>
      </c>
      <c r="O108" s="15">
        <v>0</v>
      </c>
      <c r="P108" s="15">
        <v>0</v>
      </c>
    </row>
    <row r="109" spans="3:16" s="14" customFormat="1" ht="18" customHeight="1">
      <c r="C109" s="172"/>
      <c r="D109" s="173"/>
      <c r="E109" s="121"/>
      <c r="F109" s="117"/>
      <c r="G109" s="117"/>
      <c r="H109" s="73" t="s">
        <v>234</v>
      </c>
      <c r="I109" s="15">
        <v>0</v>
      </c>
      <c r="J109" s="15" t="s">
        <v>231</v>
      </c>
      <c r="K109" s="15" t="s">
        <v>231</v>
      </c>
      <c r="L109" s="15" t="s">
        <v>231</v>
      </c>
      <c r="M109" s="55">
        <v>0</v>
      </c>
      <c r="N109" s="15">
        <v>0</v>
      </c>
      <c r="O109" s="5" t="s">
        <v>231</v>
      </c>
      <c r="P109" s="5" t="s">
        <v>231</v>
      </c>
    </row>
    <row r="110" spans="3:16" s="14" customFormat="1" ht="17.25" customHeight="1">
      <c r="C110" s="172"/>
      <c r="D110" s="173"/>
      <c r="E110" s="121"/>
      <c r="F110" s="118"/>
      <c r="G110" s="118"/>
      <c r="H110" s="73" t="s">
        <v>236</v>
      </c>
      <c r="I110" s="15">
        <v>0</v>
      </c>
      <c r="J110" s="15" t="s">
        <v>231</v>
      </c>
      <c r="K110" s="15" t="s">
        <v>231</v>
      </c>
      <c r="L110" s="15" t="s">
        <v>231</v>
      </c>
      <c r="M110" s="55">
        <v>0</v>
      </c>
      <c r="N110" s="15">
        <v>0</v>
      </c>
      <c r="O110" s="5" t="s">
        <v>231</v>
      </c>
      <c r="P110" s="5" t="s">
        <v>231</v>
      </c>
    </row>
    <row r="111" spans="3:16" s="14" customFormat="1" ht="15.75" customHeight="1">
      <c r="C111" s="172" t="s">
        <v>258</v>
      </c>
      <c r="D111" s="173" t="s">
        <v>557</v>
      </c>
      <c r="E111" s="121" t="s">
        <v>116</v>
      </c>
      <c r="F111" s="121" t="s">
        <v>310</v>
      </c>
      <c r="G111" s="121" t="s">
        <v>311</v>
      </c>
      <c r="H111" s="73" t="s">
        <v>107</v>
      </c>
      <c r="I111" s="55">
        <f>I112+I114+I116+I117</f>
        <v>50</v>
      </c>
      <c r="J111" s="55">
        <f>J112+J114</f>
        <v>45</v>
      </c>
      <c r="K111" s="55">
        <f>K112+K114</f>
        <v>45</v>
      </c>
      <c r="L111" s="55">
        <f>L112+L114</f>
        <v>0</v>
      </c>
      <c r="M111" s="55">
        <f>M112+M114+M116+M117</f>
        <v>0</v>
      </c>
      <c r="N111" s="5">
        <f>M111/I111*100</f>
        <v>0</v>
      </c>
      <c r="O111" s="5">
        <f>L111/J111*100</f>
        <v>0</v>
      </c>
      <c r="P111" s="5">
        <f>L111/K111*100</f>
        <v>0</v>
      </c>
    </row>
    <row r="112" spans="3:16" s="14" customFormat="1" ht="14.25" customHeight="1">
      <c r="C112" s="172"/>
      <c r="D112" s="173"/>
      <c r="E112" s="121"/>
      <c r="F112" s="121"/>
      <c r="G112" s="121"/>
      <c r="H112" s="73" t="s">
        <v>108</v>
      </c>
      <c r="I112" s="15">
        <v>50</v>
      </c>
      <c r="J112" s="15">
        <v>45</v>
      </c>
      <c r="K112" s="15">
        <v>45</v>
      </c>
      <c r="L112" s="55"/>
      <c r="M112" s="55"/>
      <c r="N112" s="5"/>
      <c r="O112" s="5"/>
      <c r="P112" s="5"/>
    </row>
    <row r="113" spans="3:16" s="14" customFormat="1" ht="18" customHeight="1">
      <c r="C113" s="172"/>
      <c r="D113" s="173"/>
      <c r="E113" s="121"/>
      <c r="F113" s="121"/>
      <c r="G113" s="121"/>
      <c r="H113" s="73" t="s">
        <v>22</v>
      </c>
      <c r="I113" s="55">
        <v>0</v>
      </c>
      <c r="J113" s="55">
        <v>0</v>
      </c>
      <c r="K113" s="55">
        <v>0</v>
      </c>
      <c r="L113" s="55">
        <v>0</v>
      </c>
      <c r="M113" s="55">
        <v>0</v>
      </c>
      <c r="N113" s="15">
        <v>0</v>
      </c>
      <c r="O113" s="15">
        <v>0</v>
      </c>
      <c r="P113" s="15">
        <v>0</v>
      </c>
    </row>
    <row r="114" spans="3:16" s="14" customFormat="1" ht="17.25" customHeight="1">
      <c r="C114" s="172"/>
      <c r="D114" s="173"/>
      <c r="E114" s="121"/>
      <c r="F114" s="121"/>
      <c r="G114" s="121"/>
      <c r="H114" s="73" t="s">
        <v>233</v>
      </c>
      <c r="I114" s="55">
        <v>0</v>
      </c>
      <c r="J114" s="55">
        <v>0</v>
      </c>
      <c r="K114" s="55">
        <v>0</v>
      </c>
      <c r="L114" s="55">
        <v>0</v>
      </c>
      <c r="M114" s="55">
        <v>0</v>
      </c>
      <c r="N114" s="15">
        <v>0</v>
      </c>
      <c r="O114" s="15">
        <v>0</v>
      </c>
      <c r="P114" s="15">
        <v>0</v>
      </c>
    </row>
    <row r="115" spans="3:16" s="14" customFormat="1" ht="17.25" customHeight="1">
      <c r="C115" s="172"/>
      <c r="D115" s="173"/>
      <c r="E115" s="121"/>
      <c r="F115" s="121"/>
      <c r="G115" s="121"/>
      <c r="H115" s="73" t="s">
        <v>23</v>
      </c>
      <c r="I115" s="55">
        <v>0</v>
      </c>
      <c r="J115" s="55">
        <v>0</v>
      </c>
      <c r="K115" s="55">
        <v>0</v>
      </c>
      <c r="L115" s="55">
        <v>0</v>
      </c>
      <c r="M115" s="55">
        <v>0</v>
      </c>
      <c r="N115" s="15">
        <v>0</v>
      </c>
      <c r="O115" s="15">
        <v>0</v>
      </c>
      <c r="P115" s="15">
        <v>0</v>
      </c>
    </row>
    <row r="116" spans="3:16" s="14" customFormat="1" ht="17.25" customHeight="1">
      <c r="C116" s="172"/>
      <c r="D116" s="173"/>
      <c r="E116" s="121"/>
      <c r="F116" s="121"/>
      <c r="G116" s="121"/>
      <c r="H116" s="73" t="s">
        <v>234</v>
      </c>
      <c r="I116" s="15">
        <v>0</v>
      </c>
      <c r="J116" s="15" t="s">
        <v>231</v>
      </c>
      <c r="K116" s="15" t="s">
        <v>231</v>
      </c>
      <c r="L116" s="15" t="s">
        <v>231</v>
      </c>
      <c r="M116" s="55">
        <v>0</v>
      </c>
      <c r="N116" s="15">
        <v>0</v>
      </c>
      <c r="O116" s="5" t="s">
        <v>231</v>
      </c>
      <c r="P116" s="5" t="s">
        <v>231</v>
      </c>
    </row>
    <row r="117" spans="3:16" s="14" customFormat="1" ht="18.75" customHeight="1">
      <c r="C117" s="172"/>
      <c r="D117" s="173"/>
      <c r="E117" s="121"/>
      <c r="F117" s="121"/>
      <c r="G117" s="121"/>
      <c r="H117" s="73" t="s">
        <v>236</v>
      </c>
      <c r="I117" s="15">
        <v>0</v>
      </c>
      <c r="J117" s="15" t="s">
        <v>231</v>
      </c>
      <c r="K117" s="15" t="s">
        <v>231</v>
      </c>
      <c r="L117" s="15" t="s">
        <v>231</v>
      </c>
      <c r="M117" s="55">
        <v>0</v>
      </c>
      <c r="N117" s="15">
        <v>0</v>
      </c>
      <c r="O117" s="5" t="s">
        <v>231</v>
      </c>
      <c r="P117" s="5" t="s">
        <v>231</v>
      </c>
    </row>
    <row r="118" spans="3:16" s="14" customFormat="1" ht="18" customHeight="1">
      <c r="C118" s="172" t="s">
        <v>259</v>
      </c>
      <c r="D118" s="173" t="s">
        <v>117</v>
      </c>
      <c r="E118" s="121" t="s">
        <v>260</v>
      </c>
      <c r="F118" s="121" t="s">
        <v>312</v>
      </c>
      <c r="G118" s="121" t="s">
        <v>313</v>
      </c>
      <c r="H118" s="73" t="s">
        <v>107</v>
      </c>
      <c r="I118" s="55">
        <f>I119+I121+I123+I124</f>
        <v>100</v>
      </c>
      <c r="J118" s="55">
        <f>J119+J121</f>
        <v>90</v>
      </c>
      <c r="K118" s="55">
        <f>K119+K121</f>
        <v>90</v>
      </c>
      <c r="L118" s="55">
        <f>L119+L121</f>
        <v>0</v>
      </c>
      <c r="M118" s="55">
        <f>M119+M121+M123+M124</f>
        <v>0</v>
      </c>
      <c r="N118" s="5">
        <f>M118/I118*100</f>
        <v>0</v>
      </c>
      <c r="O118" s="5">
        <f>L118/J118*100</f>
        <v>0</v>
      </c>
      <c r="P118" s="5">
        <f>L118/K118*100</f>
        <v>0</v>
      </c>
    </row>
    <row r="119" spans="3:16" s="14" customFormat="1" ht="18" customHeight="1">
      <c r="C119" s="172"/>
      <c r="D119" s="173"/>
      <c r="E119" s="121"/>
      <c r="F119" s="121"/>
      <c r="G119" s="121"/>
      <c r="H119" s="73" t="s">
        <v>108</v>
      </c>
      <c r="I119" s="15">
        <v>100</v>
      </c>
      <c r="J119" s="15">
        <v>90</v>
      </c>
      <c r="K119" s="15">
        <v>90</v>
      </c>
      <c r="L119" s="55"/>
      <c r="M119" s="55"/>
      <c r="N119" s="5"/>
      <c r="O119" s="5"/>
      <c r="P119" s="5"/>
    </row>
    <row r="120" spans="3:16" s="14" customFormat="1" ht="20.25" customHeight="1">
      <c r="C120" s="172"/>
      <c r="D120" s="173"/>
      <c r="E120" s="121"/>
      <c r="F120" s="121"/>
      <c r="G120" s="121"/>
      <c r="H120" s="73" t="s">
        <v>22</v>
      </c>
      <c r="I120" s="55">
        <v>0</v>
      </c>
      <c r="J120" s="55">
        <v>0</v>
      </c>
      <c r="K120" s="55">
        <v>0</v>
      </c>
      <c r="L120" s="55">
        <v>0</v>
      </c>
      <c r="M120" s="55">
        <v>0</v>
      </c>
      <c r="N120" s="15">
        <v>0</v>
      </c>
      <c r="O120" s="15">
        <v>0</v>
      </c>
      <c r="P120" s="15">
        <v>0</v>
      </c>
    </row>
    <row r="121" spans="3:16" s="14" customFormat="1" ht="19.5" customHeight="1">
      <c r="C121" s="172"/>
      <c r="D121" s="173"/>
      <c r="E121" s="121"/>
      <c r="F121" s="121"/>
      <c r="G121" s="121"/>
      <c r="H121" s="73" t="s">
        <v>233</v>
      </c>
      <c r="I121" s="55">
        <v>0</v>
      </c>
      <c r="J121" s="55">
        <v>0</v>
      </c>
      <c r="K121" s="55">
        <v>0</v>
      </c>
      <c r="L121" s="55">
        <v>0</v>
      </c>
      <c r="M121" s="55">
        <v>0</v>
      </c>
      <c r="N121" s="15">
        <v>0</v>
      </c>
      <c r="O121" s="15">
        <v>0</v>
      </c>
      <c r="P121" s="15">
        <v>0</v>
      </c>
    </row>
    <row r="122" spans="3:16" s="14" customFormat="1" ht="30">
      <c r="C122" s="172"/>
      <c r="D122" s="173"/>
      <c r="E122" s="121"/>
      <c r="F122" s="121"/>
      <c r="G122" s="121"/>
      <c r="H122" s="73" t="s">
        <v>23</v>
      </c>
      <c r="I122" s="55">
        <v>0</v>
      </c>
      <c r="J122" s="55">
        <v>0</v>
      </c>
      <c r="K122" s="55">
        <v>0</v>
      </c>
      <c r="L122" s="55">
        <v>0</v>
      </c>
      <c r="M122" s="55">
        <v>0</v>
      </c>
      <c r="N122" s="15">
        <v>0</v>
      </c>
      <c r="O122" s="15">
        <v>0</v>
      </c>
      <c r="P122" s="15">
        <v>0</v>
      </c>
    </row>
    <row r="123" spans="3:16" s="14" customFormat="1" ht="18" customHeight="1">
      <c r="C123" s="172"/>
      <c r="D123" s="173"/>
      <c r="E123" s="121"/>
      <c r="F123" s="121"/>
      <c r="G123" s="121"/>
      <c r="H123" s="73" t="s">
        <v>234</v>
      </c>
      <c r="I123" s="15">
        <v>0</v>
      </c>
      <c r="J123" s="15" t="s">
        <v>231</v>
      </c>
      <c r="K123" s="15" t="s">
        <v>231</v>
      </c>
      <c r="L123" s="15" t="s">
        <v>231</v>
      </c>
      <c r="M123" s="55">
        <v>0</v>
      </c>
      <c r="N123" s="15">
        <v>0</v>
      </c>
      <c r="O123" s="5" t="s">
        <v>231</v>
      </c>
      <c r="P123" s="5" t="s">
        <v>231</v>
      </c>
    </row>
    <row r="124" spans="3:16" s="14" customFormat="1" ht="20.25" customHeight="1">
      <c r="C124" s="172"/>
      <c r="D124" s="173"/>
      <c r="E124" s="121"/>
      <c r="F124" s="121"/>
      <c r="G124" s="121"/>
      <c r="H124" s="73" t="s">
        <v>236</v>
      </c>
      <c r="I124" s="15">
        <v>0</v>
      </c>
      <c r="J124" s="15" t="s">
        <v>231</v>
      </c>
      <c r="K124" s="15" t="s">
        <v>231</v>
      </c>
      <c r="L124" s="15" t="s">
        <v>231</v>
      </c>
      <c r="M124" s="55">
        <v>0</v>
      </c>
      <c r="N124" s="15">
        <v>0</v>
      </c>
      <c r="O124" s="5" t="s">
        <v>231</v>
      </c>
      <c r="P124" s="5" t="s">
        <v>231</v>
      </c>
    </row>
    <row r="125" spans="3:16" s="14" customFormat="1" ht="21" customHeight="1">
      <c r="C125" s="184" t="s">
        <v>261</v>
      </c>
      <c r="D125" s="173" t="s">
        <v>118</v>
      </c>
      <c r="E125" s="121" t="s">
        <v>2</v>
      </c>
      <c r="F125" s="121">
        <v>2018</v>
      </c>
      <c r="G125" s="121">
        <v>2020</v>
      </c>
      <c r="H125" s="73" t="s">
        <v>107</v>
      </c>
      <c r="I125" s="55">
        <f>I126+I128+I130+I131</f>
        <v>3730</v>
      </c>
      <c r="J125" s="55">
        <f>SUM(J126,J128)</f>
        <v>3357</v>
      </c>
      <c r="K125" s="55">
        <f>K126+K128</f>
        <v>3357</v>
      </c>
      <c r="L125" s="55">
        <f>L126+L128</f>
        <v>45</v>
      </c>
      <c r="M125" s="55">
        <f>M126+M128+M130+M131</f>
        <v>585</v>
      </c>
      <c r="N125" s="5">
        <f>M125/I125*100</f>
        <v>15.683646112600535</v>
      </c>
      <c r="O125" s="5">
        <f>L125/J125*100</f>
        <v>1.3404825737265416</v>
      </c>
      <c r="P125" s="5">
        <f>L125/K125*100</f>
        <v>1.3404825737265416</v>
      </c>
    </row>
    <row r="126" spans="3:16" s="14" customFormat="1" ht="24" customHeight="1">
      <c r="C126" s="184"/>
      <c r="D126" s="173"/>
      <c r="E126" s="121"/>
      <c r="F126" s="121"/>
      <c r="G126" s="121"/>
      <c r="H126" s="73" t="s">
        <v>108</v>
      </c>
      <c r="I126" s="15">
        <f>SUM(I133,I140,I147,I154,I161,I168,I175,I182,I189,I196,I203)</f>
        <v>3730</v>
      </c>
      <c r="J126" s="15">
        <f>SUM(J133,J140,J147,J154,J161,J168,J175,J182,J189,J196,J203)</f>
        <v>3357</v>
      </c>
      <c r="K126" s="15">
        <f>SUM(K133,K140,K147,K154,K161,K168,K175,K182,K189,K196,K203)</f>
        <v>3357</v>
      </c>
      <c r="L126" s="15">
        <f t="shared" ref="L126:M126" si="22">SUM(L133,L140,L147,L154,L161,L168,L175,L182,L189,L196,L203)</f>
        <v>45</v>
      </c>
      <c r="M126" s="15">
        <f t="shared" si="22"/>
        <v>585</v>
      </c>
      <c r="N126" s="5">
        <f>M126/I126*100</f>
        <v>15.683646112600535</v>
      </c>
      <c r="O126" s="5">
        <f>L126/J126*100</f>
        <v>1.3404825737265416</v>
      </c>
      <c r="P126" s="5">
        <f>L126/K126*100</f>
        <v>1.3404825737265416</v>
      </c>
    </row>
    <row r="127" spans="3:16" s="14" customFormat="1" ht="18.75" customHeight="1">
      <c r="C127" s="184"/>
      <c r="D127" s="173"/>
      <c r="E127" s="121"/>
      <c r="F127" s="121"/>
      <c r="G127" s="121"/>
      <c r="H127" s="73" t="s">
        <v>22</v>
      </c>
      <c r="I127" s="55">
        <v>0</v>
      </c>
      <c r="J127" s="55">
        <v>0</v>
      </c>
      <c r="K127" s="55">
        <v>0</v>
      </c>
      <c r="L127" s="55">
        <v>0</v>
      </c>
      <c r="M127" s="55">
        <v>0</v>
      </c>
      <c r="N127" s="15">
        <v>0</v>
      </c>
      <c r="O127" s="15">
        <v>0</v>
      </c>
      <c r="P127" s="15">
        <v>0</v>
      </c>
    </row>
    <row r="128" spans="3:16" s="14" customFormat="1">
      <c r="C128" s="184"/>
      <c r="D128" s="173"/>
      <c r="E128" s="121"/>
      <c r="F128" s="121"/>
      <c r="G128" s="121"/>
      <c r="H128" s="73" t="s">
        <v>233</v>
      </c>
      <c r="I128" s="55">
        <v>0</v>
      </c>
      <c r="J128" s="55">
        <v>0</v>
      </c>
      <c r="K128" s="55">
        <v>0</v>
      </c>
      <c r="L128" s="55">
        <v>0</v>
      </c>
      <c r="M128" s="55">
        <v>0</v>
      </c>
      <c r="N128" s="15">
        <v>0</v>
      </c>
      <c r="O128" s="15">
        <v>0</v>
      </c>
      <c r="P128" s="15">
        <v>0</v>
      </c>
    </row>
    <row r="129" spans="3:16" s="14" customFormat="1" ht="30">
      <c r="C129" s="184"/>
      <c r="D129" s="173"/>
      <c r="E129" s="121"/>
      <c r="F129" s="121"/>
      <c r="G129" s="121"/>
      <c r="H129" s="73" t="s">
        <v>23</v>
      </c>
      <c r="I129" s="55">
        <v>0</v>
      </c>
      <c r="J129" s="55">
        <v>0</v>
      </c>
      <c r="K129" s="55">
        <v>0</v>
      </c>
      <c r="L129" s="55">
        <v>0</v>
      </c>
      <c r="M129" s="55">
        <v>0</v>
      </c>
      <c r="N129" s="15">
        <v>0</v>
      </c>
      <c r="O129" s="15">
        <v>0</v>
      </c>
      <c r="P129" s="15">
        <v>0</v>
      </c>
    </row>
    <row r="130" spans="3:16" s="14" customFormat="1" ht="18" customHeight="1">
      <c r="C130" s="184"/>
      <c r="D130" s="173"/>
      <c r="E130" s="121"/>
      <c r="F130" s="121"/>
      <c r="G130" s="121"/>
      <c r="H130" s="73" t="s">
        <v>234</v>
      </c>
      <c r="I130" s="15">
        <v>0</v>
      </c>
      <c r="J130" s="15" t="s">
        <v>231</v>
      </c>
      <c r="K130" s="15" t="s">
        <v>231</v>
      </c>
      <c r="L130" s="15" t="s">
        <v>231</v>
      </c>
      <c r="M130" s="55">
        <v>0</v>
      </c>
      <c r="N130" s="15">
        <v>0</v>
      </c>
      <c r="O130" s="5" t="s">
        <v>231</v>
      </c>
      <c r="P130" s="5" t="s">
        <v>231</v>
      </c>
    </row>
    <row r="131" spans="3:16" s="14" customFormat="1">
      <c r="C131" s="184"/>
      <c r="D131" s="173"/>
      <c r="E131" s="121"/>
      <c r="F131" s="121"/>
      <c r="G131" s="121"/>
      <c r="H131" s="73" t="s">
        <v>236</v>
      </c>
      <c r="I131" s="15">
        <v>0</v>
      </c>
      <c r="J131" s="15" t="s">
        <v>231</v>
      </c>
      <c r="K131" s="15" t="s">
        <v>231</v>
      </c>
      <c r="L131" s="15" t="s">
        <v>231</v>
      </c>
      <c r="M131" s="55">
        <v>0</v>
      </c>
      <c r="N131" s="15">
        <v>0</v>
      </c>
      <c r="O131" s="5" t="s">
        <v>231</v>
      </c>
      <c r="P131" s="5" t="s">
        <v>231</v>
      </c>
    </row>
    <row r="132" spans="3:16" s="14" customFormat="1" ht="15.75" customHeight="1">
      <c r="C132" s="172" t="s">
        <v>262</v>
      </c>
      <c r="D132" s="173" t="s">
        <v>558</v>
      </c>
      <c r="E132" s="121" t="s">
        <v>461</v>
      </c>
      <c r="F132" s="121" t="s">
        <v>314</v>
      </c>
      <c r="G132" s="121" t="s">
        <v>314</v>
      </c>
      <c r="H132" s="73" t="s">
        <v>107</v>
      </c>
      <c r="I132" s="55">
        <f>I133+I135+I137+I138</f>
        <v>250</v>
      </c>
      <c r="J132" s="55">
        <f>J133+J135</f>
        <v>225</v>
      </c>
      <c r="K132" s="55">
        <f>K133+K135</f>
        <v>225</v>
      </c>
      <c r="L132" s="55">
        <f>L133+L135</f>
        <v>0</v>
      </c>
      <c r="M132" s="55">
        <f>M133+M135+M137+M138</f>
        <v>0</v>
      </c>
      <c r="N132" s="5">
        <f>M132/I132*100</f>
        <v>0</v>
      </c>
      <c r="O132" s="5">
        <f>L132/J132*100</f>
        <v>0</v>
      </c>
      <c r="P132" s="5">
        <f>L132/K132*100</f>
        <v>0</v>
      </c>
    </row>
    <row r="133" spans="3:16" s="14" customFormat="1" ht="18" customHeight="1">
      <c r="C133" s="172"/>
      <c r="D133" s="173"/>
      <c r="E133" s="121"/>
      <c r="F133" s="121"/>
      <c r="G133" s="121"/>
      <c r="H133" s="73" t="s">
        <v>108</v>
      </c>
      <c r="I133" s="15">
        <v>250</v>
      </c>
      <c r="J133" s="15">
        <v>225</v>
      </c>
      <c r="K133" s="15">
        <v>225</v>
      </c>
      <c r="L133" s="55"/>
      <c r="M133" s="55"/>
      <c r="N133" s="5"/>
      <c r="O133" s="5"/>
      <c r="P133" s="5"/>
    </row>
    <row r="134" spans="3:16" s="14" customFormat="1" ht="30">
      <c r="C134" s="172"/>
      <c r="D134" s="173"/>
      <c r="E134" s="121"/>
      <c r="F134" s="121"/>
      <c r="G134" s="121"/>
      <c r="H134" s="73" t="s">
        <v>22</v>
      </c>
      <c r="I134" s="55">
        <v>0</v>
      </c>
      <c r="J134" s="55">
        <v>0</v>
      </c>
      <c r="K134" s="55">
        <v>0</v>
      </c>
      <c r="L134" s="55">
        <v>0</v>
      </c>
      <c r="M134" s="55">
        <v>0</v>
      </c>
      <c r="N134" s="15">
        <v>0</v>
      </c>
      <c r="O134" s="15">
        <v>0</v>
      </c>
      <c r="P134" s="15">
        <v>0</v>
      </c>
    </row>
    <row r="135" spans="3:16" s="14" customFormat="1">
      <c r="C135" s="172"/>
      <c r="D135" s="173"/>
      <c r="E135" s="121"/>
      <c r="F135" s="121"/>
      <c r="G135" s="121"/>
      <c r="H135" s="73" t="s">
        <v>233</v>
      </c>
      <c r="I135" s="55">
        <v>0</v>
      </c>
      <c r="J135" s="55">
        <v>0</v>
      </c>
      <c r="K135" s="55">
        <v>0</v>
      </c>
      <c r="L135" s="55">
        <v>0</v>
      </c>
      <c r="M135" s="55">
        <v>0</v>
      </c>
      <c r="N135" s="15">
        <v>0</v>
      </c>
      <c r="O135" s="15">
        <v>0</v>
      </c>
      <c r="P135" s="15">
        <v>0</v>
      </c>
    </row>
    <row r="136" spans="3:16" s="14" customFormat="1" ht="30">
      <c r="C136" s="172"/>
      <c r="D136" s="173"/>
      <c r="E136" s="121"/>
      <c r="F136" s="121"/>
      <c r="G136" s="121"/>
      <c r="H136" s="73" t="s">
        <v>23</v>
      </c>
      <c r="I136" s="55">
        <v>0</v>
      </c>
      <c r="J136" s="55">
        <v>0</v>
      </c>
      <c r="K136" s="55">
        <v>0</v>
      </c>
      <c r="L136" s="55">
        <v>0</v>
      </c>
      <c r="M136" s="55">
        <v>0</v>
      </c>
      <c r="N136" s="15">
        <v>0</v>
      </c>
      <c r="O136" s="15">
        <v>0</v>
      </c>
      <c r="P136" s="15">
        <v>0</v>
      </c>
    </row>
    <row r="137" spans="3:16" s="14" customFormat="1" ht="18" customHeight="1">
      <c r="C137" s="172"/>
      <c r="D137" s="173"/>
      <c r="E137" s="121"/>
      <c r="F137" s="121"/>
      <c r="G137" s="121"/>
      <c r="H137" s="73" t="s">
        <v>234</v>
      </c>
      <c r="I137" s="15">
        <v>0</v>
      </c>
      <c r="J137" s="15" t="s">
        <v>231</v>
      </c>
      <c r="K137" s="15" t="s">
        <v>231</v>
      </c>
      <c r="L137" s="15" t="s">
        <v>231</v>
      </c>
      <c r="M137" s="55">
        <v>0</v>
      </c>
      <c r="N137" s="15">
        <v>0</v>
      </c>
      <c r="O137" s="5" t="s">
        <v>231</v>
      </c>
      <c r="P137" s="5" t="s">
        <v>231</v>
      </c>
    </row>
    <row r="138" spans="3:16" s="14" customFormat="1">
      <c r="C138" s="172"/>
      <c r="D138" s="173"/>
      <c r="E138" s="121"/>
      <c r="F138" s="121"/>
      <c r="G138" s="121"/>
      <c r="H138" s="73" t="s">
        <v>236</v>
      </c>
      <c r="I138" s="15">
        <v>0</v>
      </c>
      <c r="J138" s="15" t="s">
        <v>231</v>
      </c>
      <c r="K138" s="15" t="s">
        <v>231</v>
      </c>
      <c r="L138" s="15" t="s">
        <v>231</v>
      </c>
      <c r="M138" s="55">
        <v>0</v>
      </c>
      <c r="N138" s="15">
        <v>0</v>
      </c>
      <c r="O138" s="5" t="s">
        <v>231</v>
      </c>
      <c r="P138" s="5" t="s">
        <v>231</v>
      </c>
    </row>
    <row r="139" spans="3:16" s="14" customFormat="1" ht="22.5" customHeight="1">
      <c r="C139" s="172" t="s">
        <v>179</v>
      </c>
      <c r="D139" s="173" t="s">
        <v>559</v>
      </c>
      <c r="E139" s="121" t="s">
        <v>119</v>
      </c>
      <c r="F139" s="121" t="s">
        <v>315</v>
      </c>
      <c r="G139" s="121">
        <v>2018</v>
      </c>
      <c r="H139" s="73" t="s">
        <v>107</v>
      </c>
      <c r="I139" s="55">
        <f>I140+I142+I144+I145</f>
        <v>50</v>
      </c>
      <c r="J139" s="55">
        <f>J140+J142</f>
        <v>45</v>
      </c>
      <c r="K139" s="55">
        <f>K140+K142</f>
        <v>45</v>
      </c>
      <c r="L139" s="55">
        <f>L140+L142</f>
        <v>45</v>
      </c>
      <c r="M139" s="55">
        <f>M140+M142+M144+M145</f>
        <v>45</v>
      </c>
      <c r="N139" s="5">
        <f>M139/I139*100</f>
        <v>90</v>
      </c>
      <c r="O139" s="5">
        <f>L139/J139*100</f>
        <v>100</v>
      </c>
      <c r="P139" s="5">
        <f>L139/K139*100</f>
        <v>100</v>
      </c>
    </row>
    <row r="140" spans="3:16" s="14" customFormat="1" ht="22.5" customHeight="1">
      <c r="C140" s="172"/>
      <c r="D140" s="173"/>
      <c r="E140" s="121"/>
      <c r="F140" s="121"/>
      <c r="G140" s="121"/>
      <c r="H140" s="73" t="s">
        <v>108</v>
      </c>
      <c r="I140" s="15">
        <v>50</v>
      </c>
      <c r="J140" s="15">
        <v>45</v>
      </c>
      <c r="K140" s="15">
        <v>45</v>
      </c>
      <c r="L140" s="55">
        <v>45</v>
      </c>
      <c r="M140" s="55">
        <v>45</v>
      </c>
      <c r="N140" s="5">
        <f>M140/I140*100</f>
        <v>90</v>
      </c>
      <c r="O140" s="5">
        <f>L140/J140*100</f>
        <v>100</v>
      </c>
      <c r="P140" s="5">
        <f>L140/K140*100</f>
        <v>100</v>
      </c>
    </row>
    <row r="141" spans="3:16" s="14" customFormat="1" ht="30">
      <c r="C141" s="172"/>
      <c r="D141" s="173"/>
      <c r="E141" s="121"/>
      <c r="F141" s="121"/>
      <c r="G141" s="121"/>
      <c r="H141" s="73" t="s">
        <v>22</v>
      </c>
      <c r="I141" s="55">
        <v>0</v>
      </c>
      <c r="J141" s="55">
        <v>0</v>
      </c>
      <c r="K141" s="55">
        <v>0</v>
      </c>
      <c r="L141" s="55">
        <v>0</v>
      </c>
      <c r="M141" s="55">
        <v>0</v>
      </c>
      <c r="N141" s="15">
        <v>0</v>
      </c>
      <c r="O141" s="15">
        <v>0</v>
      </c>
      <c r="P141" s="15">
        <v>0</v>
      </c>
    </row>
    <row r="142" spans="3:16" s="14" customFormat="1">
      <c r="C142" s="172"/>
      <c r="D142" s="173"/>
      <c r="E142" s="121"/>
      <c r="F142" s="121"/>
      <c r="G142" s="121"/>
      <c r="H142" s="73" t="s">
        <v>233</v>
      </c>
      <c r="I142" s="55">
        <v>0</v>
      </c>
      <c r="J142" s="55">
        <v>0</v>
      </c>
      <c r="K142" s="55">
        <v>0</v>
      </c>
      <c r="L142" s="55">
        <v>0</v>
      </c>
      <c r="M142" s="55">
        <v>0</v>
      </c>
      <c r="N142" s="15">
        <v>0</v>
      </c>
      <c r="O142" s="15">
        <v>0</v>
      </c>
      <c r="P142" s="15">
        <v>0</v>
      </c>
    </row>
    <row r="143" spans="3:16" s="14" customFormat="1" ht="30">
      <c r="C143" s="172"/>
      <c r="D143" s="173"/>
      <c r="E143" s="121"/>
      <c r="F143" s="121"/>
      <c r="G143" s="121"/>
      <c r="H143" s="73" t="s">
        <v>23</v>
      </c>
      <c r="I143" s="55">
        <v>0</v>
      </c>
      <c r="J143" s="55">
        <v>0</v>
      </c>
      <c r="K143" s="55">
        <v>0</v>
      </c>
      <c r="L143" s="55">
        <v>0</v>
      </c>
      <c r="M143" s="55">
        <v>0</v>
      </c>
      <c r="N143" s="15">
        <v>0</v>
      </c>
      <c r="O143" s="15">
        <v>0</v>
      </c>
      <c r="P143" s="15">
        <v>0</v>
      </c>
    </row>
    <row r="144" spans="3:16" s="14" customFormat="1" ht="18" customHeight="1">
      <c r="C144" s="172"/>
      <c r="D144" s="173"/>
      <c r="E144" s="121"/>
      <c r="F144" s="121"/>
      <c r="G144" s="121"/>
      <c r="H144" s="73" t="s">
        <v>234</v>
      </c>
      <c r="I144" s="15">
        <v>0</v>
      </c>
      <c r="J144" s="15" t="s">
        <v>231</v>
      </c>
      <c r="K144" s="15" t="s">
        <v>231</v>
      </c>
      <c r="L144" s="15" t="s">
        <v>231</v>
      </c>
      <c r="M144" s="55">
        <v>0</v>
      </c>
      <c r="N144" s="15">
        <v>0</v>
      </c>
      <c r="O144" s="5" t="s">
        <v>231</v>
      </c>
      <c r="P144" s="5" t="s">
        <v>231</v>
      </c>
    </row>
    <row r="145" spans="3:16" s="14" customFormat="1">
      <c r="C145" s="172"/>
      <c r="D145" s="173"/>
      <c r="E145" s="121"/>
      <c r="F145" s="121"/>
      <c r="G145" s="121"/>
      <c r="H145" s="73" t="s">
        <v>236</v>
      </c>
      <c r="I145" s="15">
        <v>0</v>
      </c>
      <c r="J145" s="15" t="s">
        <v>231</v>
      </c>
      <c r="K145" s="15" t="s">
        <v>231</v>
      </c>
      <c r="L145" s="15" t="s">
        <v>231</v>
      </c>
      <c r="M145" s="55">
        <v>0</v>
      </c>
      <c r="N145" s="15">
        <v>0</v>
      </c>
      <c r="O145" s="5" t="s">
        <v>231</v>
      </c>
      <c r="P145" s="5" t="s">
        <v>231</v>
      </c>
    </row>
    <row r="146" spans="3:16" s="14" customFormat="1" ht="15.75" customHeight="1">
      <c r="C146" s="172" t="s">
        <v>263</v>
      </c>
      <c r="D146" s="173" t="s">
        <v>560</v>
      </c>
      <c r="E146" s="121" t="s">
        <v>264</v>
      </c>
      <c r="F146" s="121">
        <v>2018</v>
      </c>
      <c r="G146" s="121">
        <v>2018</v>
      </c>
      <c r="H146" s="73" t="s">
        <v>107</v>
      </c>
      <c r="I146" s="55">
        <f>I147+I149+I151+I152</f>
        <v>200</v>
      </c>
      <c r="J146" s="55">
        <f>J147+J149</f>
        <v>180</v>
      </c>
      <c r="K146" s="55">
        <f>K147+K149</f>
        <v>180</v>
      </c>
      <c r="L146" s="55">
        <f>L147+L149</f>
        <v>0</v>
      </c>
      <c r="M146" s="55">
        <f>M147+M149+M151+M152</f>
        <v>0</v>
      </c>
      <c r="N146" s="5">
        <f>M146/I146*100</f>
        <v>0</v>
      </c>
      <c r="O146" s="5">
        <f>L146/J146*100</f>
        <v>0</v>
      </c>
      <c r="P146" s="5">
        <f>L146/K146*100</f>
        <v>0</v>
      </c>
    </row>
    <row r="147" spans="3:16" s="14" customFormat="1">
      <c r="C147" s="185"/>
      <c r="D147" s="173"/>
      <c r="E147" s="121"/>
      <c r="F147" s="121"/>
      <c r="G147" s="121"/>
      <c r="H147" s="73" t="s">
        <v>108</v>
      </c>
      <c r="I147" s="15">
        <v>200</v>
      </c>
      <c r="J147" s="15">
        <v>180</v>
      </c>
      <c r="K147" s="15">
        <v>180</v>
      </c>
      <c r="L147" s="55"/>
      <c r="M147" s="55"/>
      <c r="N147" s="5">
        <f>M147/I147*100</f>
        <v>0</v>
      </c>
      <c r="O147" s="5">
        <f>L147/J147*100</f>
        <v>0</v>
      </c>
      <c r="P147" s="5">
        <f>L147/K147*100</f>
        <v>0</v>
      </c>
    </row>
    <row r="148" spans="3:16" s="14" customFormat="1" ht="30">
      <c r="C148" s="185"/>
      <c r="D148" s="173"/>
      <c r="E148" s="121"/>
      <c r="F148" s="121"/>
      <c r="G148" s="121"/>
      <c r="H148" s="73" t="s">
        <v>22</v>
      </c>
      <c r="I148" s="55">
        <v>0</v>
      </c>
      <c r="J148" s="55">
        <v>0</v>
      </c>
      <c r="K148" s="55">
        <v>0</v>
      </c>
      <c r="L148" s="55">
        <v>0</v>
      </c>
      <c r="M148" s="55">
        <v>0</v>
      </c>
      <c r="N148" s="15">
        <v>0</v>
      </c>
      <c r="O148" s="15">
        <v>0</v>
      </c>
      <c r="P148" s="15">
        <v>0</v>
      </c>
    </row>
    <row r="149" spans="3:16" s="14" customFormat="1">
      <c r="C149" s="185"/>
      <c r="D149" s="173"/>
      <c r="E149" s="121"/>
      <c r="F149" s="121"/>
      <c r="G149" s="121"/>
      <c r="H149" s="73" t="s">
        <v>233</v>
      </c>
      <c r="I149" s="55">
        <v>0</v>
      </c>
      <c r="J149" s="55">
        <v>0</v>
      </c>
      <c r="K149" s="55">
        <v>0</v>
      </c>
      <c r="L149" s="55">
        <v>0</v>
      </c>
      <c r="M149" s="55">
        <v>0</v>
      </c>
      <c r="N149" s="15">
        <v>0</v>
      </c>
      <c r="O149" s="15">
        <v>0</v>
      </c>
      <c r="P149" s="15">
        <v>0</v>
      </c>
    </row>
    <row r="150" spans="3:16" s="14" customFormat="1" ht="30">
      <c r="C150" s="185"/>
      <c r="D150" s="173"/>
      <c r="E150" s="121"/>
      <c r="F150" s="121"/>
      <c r="G150" s="121"/>
      <c r="H150" s="73" t="s">
        <v>23</v>
      </c>
      <c r="I150" s="55">
        <v>0</v>
      </c>
      <c r="J150" s="55">
        <v>0</v>
      </c>
      <c r="K150" s="55">
        <v>0</v>
      </c>
      <c r="L150" s="55">
        <v>0</v>
      </c>
      <c r="M150" s="55">
        <v>0</v>
      </c>
      <c r="N150" s="15">
        <v>0</v>
      </c>
      <c r="O150" s="15">
        <v>0</v>
      </c>
      <c r="P150" s="15">
        <v>0</v>
      </c>
    </row>
    <row r="151" spans="3:16" s="14" customFormat="1" ht="18" customHeight="1">
      <c r="C151" s="185"/>
      <c r="D151" s="173"/>
      <c r="E151" s="121"/>
      <c r="F151" s="121"/>
      <c r="G151" s="121"/>
      <c r="H151" s="73" t="s">
        <v>234</v>
      </c>
      <c r="I151" s="15">
        <v>0</v>
      </c>
      <c r="J151" s="15" t="s">
        <v>231</v>
      </c>
      <c r="K151" s="15" t="s">
        <v>231</v>
      </c>
      <c r="L151" s="15" t="s">
        <v>231</v>
      </c>
      <c r="M151" s="55">
        <v>0</v>
      </c>
      <c r="N151" s="15">
        <v>0</v>
      </c>
      <c r="O151" s="5" t="s">
        <v>231</v>
      </c>
      <c r="P151" s="5" t="s">
        <v>231</v>
      </c>
    </row>
    <row r="152" spans="3:16" s="14" customFormat="1" ht="18.75" customHeight="1">
      <c r="C152" s="185"/>
      <c r="D152" s="173"/>
      <c r="E152" s="121"/>
      <c r="F152" s="121"/>
      <c r="G152" s="121"/>
      <c r="H152" s="73" t="s">
        <v>236</v>
      </c>
      <c r="I152" s="15">
        <v>0</v>
      </c>
      <c r="J152" s="15" t="s">
        <v>231</v>
      </c>
      <c r="K152" s="15" t="s">
        <v>231</v>
      </c>
      <c r="L152" s="15" t="s">
        <v>231</v>
      </c>
      <c r="M152" s="55">
        <v>0</v>
      </c>
      <c r="N152" s="15">
        <v>0</v>
      </c>
      <c r="O152" s="5" t="s">
        <v>231</v>
      </c>
      <c r="P152" s="5" t="s">
        <v>231</v>
      </c>
    </row>
    <row r="153" spans="3:16" s="14" customFormat="1" ht="15" customHeight="1">
      <c r="C153" s="172" t="s">
        <v>180</v>
      </c>
      <c r="D153" s="119" t="s">
        <v>561</v>
      </c>
      <c r="E153" s="121" t="s">
        <v>116</v>
      </c>
      <c r="F153" s="121" t="s">
        <v>316</v>
      </c>
      <c r="G153" s="121" t="s">
        <v>317</v>
      </c>
      <c r="H153" s="73" t="s">
        <v>107</v>
      </c>
      <c r="I153" s="55">
        <f>I154+I156+I158+I159</f>
        <v>200</v>
      </c>
      <c r="J153" s="55">
        <f>J154+J156</f>
        <v>180</v>
      </c>
      <c r="K153" s="55">
        <f>K154+K156</f>
        <v>180</v>
      </c>
      <c r="L153" s="55">
        <f>L154+L156</f>
        <v>0</v>
      </c>
      <c r="M153" s="55">
        <f>M154+M156+M158+M159</f>
        <v>0</v>
      </c>
      <c r="N153" s="5">
        <f>M153/I153*100</f>
        <v>0</v>
      </c>
      <c r="O153" s="5">
        <f>L153/J153*100</f>
        <v>0</v>
      </c>
      <c r="P153" s="5">
        <f>L153/K153*100</f>
        <v>0</v>
      </c>
    </row>
    <row r="154" spans="3:16" s="14" customFormat="1">
      <c r="C154" s="172"/>
      <c r="D154" s="119"/>
      <c r="E154" s="121"/>
      <c r="F154" s="121"/>
      <c r="G154" s="121"/>
      <c r="H154" s="73" t="s">
        <v>108</v>
      </c>
      <c r="I154" s="15">
        <v>200</v>
      </c>
      <c r="J154" s="15">
        <v>180</v>
      </c>
      <c r="K154" s="15">
        <v>180</v>
      </c>
      <c r="L154" s="55"/>
      <c r="M154" s="55"/>
      <c r="N154" s="5">
        <f>M154/I154*100</f>
        <v>0</v>
      </c>
      <c r="O154" s="5">
        <f>L154/J154*100</f>
        <v>0</v>
      </c>
      <c r="P154" s="5">
        <f>L154/K154*100</f>
        <v>0</v>
      </c>
    </row>
    <row r="155" spans="3:16" s="14" customFormat="1" ht="30">
      <c r="C155" s="172"/>
      <c r="D155" s="119"/>
      <c r="E155" s="121"/>
      <c r="F155" s="121"/>
      <c r="G155" s="121"/>
      <c r="H155" s="73" t="s">
        <v>22</v>
      </c>
      <c r="I155" s="55">
        <v>0</v>
      </c>
      <c r="J155" s="55">
        <v>0</v>
      </c>
      <c r="K155" s="55">
        <v>0</v>
      </c>
      <c r="L155" s="55">
        <v>0</v>
      </c>
      <c r="M155" s="55">
        <v>0</v>
      </c>
      <c r="N155" s="15">
        <v>0</v>
      </c>
      <c r="O155" s="15">
        <v>0</v>
      </c>
      <c r="P155" s="15">
        <v>0</v>
      </c>
    </row>
    <row r="156" spans="3:16" s="14" customFormat="1">
      <c r="C156" s="172"/>
      <c r="D156" s="119"/>
      <c r="E156" s="121"/>
      <c r="F156" s="121"/>
      <c r="G156" s="121"/>
      <c r="H156" s="73" t="s">
        <v>233</v>
      </c>
      <c r="I156" s="55">
        <v>0</v>
      </c>
      <c r="J156" s="55">
        <v>0</v>
      </c>
      <c r="K156" s="55">
        <v>0</v>
      </c>
      <c r="L156" s="55">
        <v>0</v>
      </c>
      <c r="M156" s="55">
        <v>0</v>
      </c>
      <c r="N156" s="15">
        <v>0</v>
      </c>
      <c r="O156" s="15">
        <v>0</v>
      </c>
      <c r="P156" s="15">
        <v>0</v>
      </c>
    </row>
    <row r="157" spans="3:16" s="14" customFormat="1" ht="30">
      <c r="C157" s="172"/>
      <c r="D157" s="119"/>
      <c r="E157" s="121"/>
      <c r="F157" s="121"/>
      <c r="G157" s="121"/>
      <c r="H157" s="73" t="s">
        <v>23</v>
      </c>
      <c r="I157" s="55">
        <v>0</v>
      </c>
      <c r="J157" s="55">
        <v>0</v>
      </c>
      <c r="K157" s="55">
        <v>0</v>
      </c>
      <c r="L157" s="55">
        <v>0</v>
      </c>
      <c r="M157" s="55">
        <v>0</v>
      </c>
      <c r="N157" s="15">
        <v>0</v>
      </c>
      <c r="O157" s="15">
        <v>0</v>
      </c>
      <c r="P157" s="15">
        <v>0</v>
      </c>
    </row>
    <row r="158" spans="3:16" s="14" customFormat="1" ht="15" customHeight="1">
      <c r="C158" s="172"/>
      <c r="D158" s="119"/>
      <c r="E158" s="121"/>
      <c r="F158" s="121"/>
      <c r="G158" s="121"/>
      <c r="H158" s="73" t="s">
        <v>234</v>
      </c>
      <c r="I158" s="15">
        <v>0</v>
      </c>
      <c r="J158" s="15" t="s">
        <v>231</v>
      </c>
      <c r="K158" s="15" t="s">
        <v>231</v>
      </c>
      <c r="L158" s="15" t="s">
        <v>231</v>
      </c>
      <c r="M158" s="55">
        <v>0</v>
      </c>
      <c r="N158" s="15">
        <v>0</v>
      </c>
      <c r="O158" s="5" t="s">
        <v>231</v>
      </c>
      <c r="P158" s="5" t="s">
        <v>231</v>
      </c>
    </row>
    <row r="159" spans="3:16" s="14" customFormat="1">
      <c r="C159" s="172"/>
      <c r="D159" s="119"/>
      <c r="E159" s="121"/>
      <c r="F159" s="121"/>
      <c r="G159" s="121"/>
      <c r="H159" s="73" t="s">
        <v>236</v>
      </c>
      <c r="I159" s="15">
        <v>0</v>
      </c>
      <c r="J159" s="15" t="s">
        <v>231</v>
      </c>
      <c r="K159" s="15" t="s">
        <v>231</v>
      </c>
      <c r="L159" s="15" t="s">
        <v>231</v>
      </c>
      <c r="M159" s="55">
        <v>0</v>
      </c>
      <c r="N159" s="15">
        <v>0</v>
      </c>
      <c r="O159" s="5" t="s">
        <v>231</v>
      </c>
      <c r="P159" s="5" t="s">
        <v>231</v>
      </c>
    </row>
    <row r="160" spans="3:16" s="14" customFormat="1" ht="15.75" customHeight="1">
      <c r="C160" s="172" t="s">
        <v>181</v>
      </c>
      <c r="D160" s="173" t="s">
        <v>562</v>
      </c>
      <c r="E160" s="121" t="s">
        <v>563</v>
      </c>
      <c r="F160" s="121">
        <v>2018</v>
      </c>
      <c r="G160" s="121">
        <v>2018</v>
      </c>
      <c r="H160" s="73" t="s">
        <v>107</v>
      </c>
      <c r="I160" s="55">
        <f>I161+I163+I165+I166</f>
        <v>200</v>
      </c>
      <c r="J160" s="55">
        <f>J161+J163</f>
        <v>180</v>
      </c>
      <c r="K160" s="55">
        <f>K161+K163</f>
        <v>180</v>
      </c>
      <c r="L160" s="55">
        <f>L161+L163</f>
        <v>0</v>
      </c>
      <c r="M160" s="55">
        <f>M161+M163+M165+M166</f>
        <v>0</v>
      </c>
      <c r="N160" s="5">
        <f>M160/I160*100</f>
        <v>0</v>
      </c>
      <c r="O160" s="5">
        <f>L160/J160*100</f>
        <v>0</v>
      </c>
      <c r="P160" s="5">
        <f>L160/K160*100</f>
        <v>0</v>
      </c>
    </row>
    <row r="161" spans="3:16" s="14" customFormat="1" ht="13.5" customHeight="1">
      <c r="C161" s="183"/>
      <c r="D161" s="173"/>
      <c r="E161" s="121"/>
      <c r="F161" s="121"/>
      <c r="G161" s="121"/>
      <c r="H161" s="73" t="s">
        <v>108</v>
      </c>
      <c r="I161" s="15">
        <v>200</v>
      </c>
      <c r="J161" s="15">
        <v>180</v>
      </c>
      <c r="K161" s="15">
        <v>180</v>
      </c>
      <c r="L161" s="55"/>
      <c r="M161" s="55"/>
      <c r="N161" s="5">
        <f>M161/I161*100</f>
        <v>0</v>
      </c>
      <c r="O161" s="5">
        <f>L161/J161*100</f>
        <v>0</v>
      </c>
      <c r="P161" s="5">
        <f>L161/K161*100</f>
        <v>0</v>
      </c>
    </row>
    <row r="162" spans="3:16" s="14" customFormat="1" ht="30">
      <c r="C162" s="183"/>
      <c r="D162" s="173"/>
      <c r="E162" s="121"/>
      <c r="F162" s="121"/>
      <c r="G162" s="121"/>
      <c r="H162" s="73" t="s">
        <v>22</v>
      </c>
      <c r="I162" s="55">
        <v>0</v>
      </c>
      <c r="J162" s="55">
        <v>0</v>
      </c>
      <c r="K162" s="55">
        <v>0</v>
      </c>
      <c r="L162" s="55">
        <v>0</v>
      </c>
      <c r="M162" s="55">
        <v>0</v>
      </c>
      <c r="N162" s="15">
        <v>0</v>
      </c>
      <c r="O162" s="15">
        <v>0</v>
      </c>
      <c r="P162" s="15">
        <v>0</v>
      </c>
    </row>
    <row r="163" spans="3:16" s="14" customFormat="1">
      <c r="C163" s="183"/>
      <c r="D163" s="173"/>
      <c r="E163" s="121"/>
      <c r="F163" s="121"/>
      <c r="G163" s="121"/>
      <c r="H163" s="73" t="s">
        <v>233</v>
      </c>
      <c r="I163" s="55">
        <v>0</v>
      </c>
      <c r="J163" s="55">
        <v>0</v>
      </c>
      <c r="K163" s="55">
        <v>0</v>
      </c>
      <c r="L163" s="55">
        <v>0</v>
      </c>
      <c r="M163" s="55">
        <v>0</v>
      </c>
      <c r="N163" s="15">
        <v>0</v>
      </c>
      <c r="O163" s="15">
        <v>0</v>
      </c>
      <c r="P163" s="15">
        <v>0</v>
      </c>
    </row>
    <row r="164" spans="3:16" s="14" customFormat="1" ht="30">
      <c r="C164" s="183"/>
      <c r="D164" s="173"/>
      <c r="E164" s="121"/>
      <c r="F164" s="121"/>
      <c r="G164" s="121"/>
      <c r="H164" s="73" t="s">
        <v>23</v>
      </c>
      <c r="I164" s="55">
        <v>0</v>
      </c>
      <c r="J164" s="55">
        <v>0</v>
      </c>
      <c r="K164" s="55">
        <v>0</v>
      </c>
      <c r="L164" s="55">
        <v>0</v>
      </c>
      <c r="M164" s="55">
        <v>0</v>
      </c>
      <c r="N164" s="15">
        <v>0</v>
      </c>
      <c r="O164" s="15">
        <v>0</v>
      </c>
      <c r="P164" s="15">
        <v>0</v>
      </c>
    </row>
    <row r="165" spans="3:16" s="14" customFormat="1" ht="18" customHeight="1">
      <c r="C165" s="183"/>
      <c r="D165" s="173"/>
      <c r="E165" s="121"/>
      <c r="F165" s="121"/>
      <c r="G165" s="121"/>
      <c r="H165" s="73" t="s">
        <v>234</v>
      </c>
      <c r="I165" s="15">
        <v>0</v>
      </c>
      <c r="J165" s="15" t="s">
        <v>231</v>
      </c>
      <c r="K165" s="15" t="s">
        <v>231</v>
      </c>
      <c r="L165" s="15" t="s">
        <v>231</v>
      </c>
      <c r="M165" s="55">
        <v>0</v>
      </c>
      <c r="N165" s="15">
        <v>0</v>
      </c>
      <c r="O165" s="5" t="s">
        <v>231</v>
      </c>
      <c r="P165" s="5" t="s">
        <v>231</v>
      </c>
    </row>
    <row r="166" spans="3:16" s="14" customFormat="1">
      <c r="C166" s="183"/>
      <c r="D166" s="173"/>
      <c r="E166" s="121"/>
      <c r="F166" s="121"/>
      <c r="G166" s="121"/>
      <c r="H166" s="73" t="s">
        <v>236</v>
      </c>
      <c r="I166" s="15">
        <v>0</v>
      </c>
      <c r="J166" s="15" t="s">
        <v>231</v>
      </c>
      <c r="K166" s="15" t="s">
        <v>231</v>
      </c>
      <c r="L166" s="15" t="s">
        <v>231</v>
      </c>
      <c r="M166" s="55">
        <v>0</v>
      </c>
      <c r="N166" s="15">
        <v>0</v>
      </c>
      <c r="O166" s="5" t="s">
        <v>231</v>
      </c>
      <c r="P166" s="5" t="s">
        <v>231</v>
      </c>
    </row>
    <row r="167" spans="3:16" s="14" customFormat="1" ht="19.5" customHeight="1">
      <c r="C167" s="43"/>
      <c r="D167" s="128" t="s">
        <v>564</v>
      </c>
      <c r="E167" s="116" t="s">
        <v>565</v>
      </c>
      <c r="F167" s="68"/>
      <c r="G167" s="68"/>
      <c r="H167" s="73" t="s">
        <v>107</v>
      </c>
      <c r="I167" s="55">
        <f>I168+I170+I172+I173</f>
        <v>200</v>
      </c>
      <c r="J167" s="55">
        <f>J168+J170</f>
        <v>180</v>
      </c>
      <c r="K167" s="55"/>
      <c r="L167" s="55"/>
      <c r="M167" s="55"/>
      <c r="N167" s="15"/>
      <c r="O167" s="5"/>
      <c r="P167" s="5"/>
    </row>
    <row r="168" spans="3:16" s="14" customFormat="1">
      <c r="C168" s="43"/>
      <c r="D168" s="129"/>
      <c r="E168" s="117"/>
      <c r="F168" s="68"/>
      <c r="G168" s="68"/>
      <c r="H168" s="73" t="s">
        <v>108</v>
      </c>
      <c r="I168" s="55">
        <v>200</v>
      </c>
      <c r="J168" s="55">
        <v>180</v>
      </c>
      <c r="K168" s="55">
        <v>180</v>
      </c>
      <c r="L168" s="55"/>
      <c r="M168" s="55"/>
      <c r="N168" s="15"/>
      <c r="O168" s="5"/>
      <c r="P168" s="5"/>
    </row>
    <row r="169" spans="3:16" s="14" customFormat="1" ht="30">
      <c r="C169" s="43"/>
      <c r="D169" s="129"/>
      <c r="E169" s="117"/>
      <c r="F169" s="68"/>
      <c r="G169" s="68"/>
      <c r="H169" s="73" t="s">
        <v>22</v>
      </c>
      <c r="I169" s="55"/>
      <c r="J169" s="55"/>
      <c r="K169" s="55"/>
      <c r="L169" s="55"/>
      <c r="M169" s="55"/>
      <c r="N169" s="15"/>
      <c r="O169" s="5"/>
      <c r="P169" s="5"/>
    </row>
    <row r="170" spans="3:16" s="14" customFormat="1">
      <c r="C170" s="43"/>
      <c r="D170" s="129"/>
      <c r="E170" s="117"/>
      <c r="F170" s="68"/>
      <c r="G170" s="68"/>
      <c r="H170" s="73" t="s">
        <v>233</v>
      </c>
      <c r="I170" s="55"/>
      <c r="J170" s="55"/>
      <c r="K170" s="55"/>
      <c r="L170" s="55"/>
      <c r="M170" s="55"/>
      <c r="N170" s="15"/>
      <c r="O170" s="5"/>
      <c r="P170" s="5"/>
    </row>
    <row r="171" spans="3:16" s="14" customFormat="1" ht="30">
      <c r="C171" s="43"/>
      <c r="D171" s="129"/>
      <c r="E171" s="117"/>
      <c r="F171" s="68"/>
      <c r="G171" s="68"/>
      <c r="H171" s="73" t="s">
        <v>23</v>
      </c>
      <c r="I171" s="55"/>
      <c r="J171" s="55"/>
      <c r="K171" s="55"/>
      <c r="L171" s="55"/>
      <c r="M171" s="55"/>
      <c r="N171" s="15"/>
      <c r="O171" s="5"/>
      <c r="P171" s="5"/>
    </row>
    <row r="172" spans="3:16" s="14" customFormat="1" ht="14.45" customHeight="1">
      <c r="C172" s="43"/>
      <c r="D172" s="129"/>
      <c r="E172" s="117"/>
      <c r="F172" s="68"/>
      <c r="G172" s="68"/>
      <c r="H172" s="73" t="s">
        <v>234</v>
      </c>
      <c r="I172" s="55"/>
      <c r="J172" s="55"/>
      <c r="K172" s="55"/>
      <c r="L172" s="55"/>
      <c r="M172" s="55"/>
      <c r="N172" s="15"/>
      <c r="O172" s="5"/>
      <c r="P172" s="5"/>
    </row>
    <row r="173" spans="3:16" s="14" customFormat="1">
      <c r="C173" s="43"/>
      <c r="D173" s="130"/>
      <c r="E173" s="118"/>
      <c r="F173" s="68"/>
      <c r="G173" s="68"/>
      <c r="H173" s="73" t="s">
        <v>236</v>
      </c>
      <c r="I173" s="55"/>
      <c r="J173" s="55"/>
      <c r="K173" s="55"/>
      <c r="L173" s="55"/>
      <c r="M173" s="55"/>
      <c r="N173" s="15"/>
      <c r="O173" s="5"/>
      <c r="P173" s="5"/>
    </row>
    <row r="174" spans="3:16" s="14" customFormat="1" ht="15" customHeight="1">
      <c r="C174" s="172" t="s">
        <v>265</v>
      </c>
      <c r="D174" s="180" t="s">
        <v>566</v>
      </c>
      <c r="E174" s="121" t="s">
        <v>462</v>
      </c>
      <c r="F174" s="121">
        <v>2018</v>
      </c>
      <c r="G174" s="121">
        <v>2018</v>
      </c>
      <c r="H174" s="73" t="s">
        <v>107</v>
      </c>
      <c r="I174" s="55">
        <f>I175+I177+I179+I180</f>
        <v>700</v>
      </c>
      <c r="J174" s="55">
        <f>J175+J177</f>
        <v>630</v>
      </c>
      <c r="K174" s="55">
        <f>K175+K177</f>
        <v>630</v>
      </c>
      <c r="L174" s="55">
        <f>L175+L177</f>
        <v>0</v>
      </c>
      <c r="M174" s="55">
        <f>M175+M177+M179+M180</f>
        <v>315</v>
      </c>
      <c r="N174" s="5">
        <f>M174/I174*100</f>
        <v>45</v>
      </c>
      <c r="O174" s="5">
        <f>L174/J174*100</f>
        <v>0</v>
      </c>
      <c r="P174" s="5">
        <f>L174/K174*100</f>
        <v>0</v>
      </c>
    </row>
    <row r="175" spans="3:16" s="14" customFormat="1" ht="18" customHeight="1">
      <c r="C175" s="183"/>
      <c r="D175" s="181"/>
      <c r="E175" s="121"/>
      <c r="F175" s="121"/>
      <c r="G175" s="121"/>
      <c r="H175" s="73" t="s">
        <v>108</v>
      </c>
      <c r="I175" s="15">
        <v>700</v>
      </c>
      <c r="J175" s="15">
        <v>630</v>
      </c>
      <c r="K175" s="15">
        <v>630</v>
      </c>
      <c r="L175" s="55"/>
      <c r="M175" s="55">
        <v>315</v>
      </c>
      <c r="N175" s="5">
        <f>M175/I175*100</f>
        <v>45</v>
      </c>
      <c r="O175" s="5">
        <f>L175/J175*100</f>
        <v>0</v>
      </c>
      <c r="P175" s="5">
        <f>L175/K175*100</f>
        <v>0</v>
      </c>
    </row>
    <row r="176" spans="3:16" s="14" customFormat="1" ht="18" customHeight="1">
      <c r="C176" s="183"/>
      <c r="D176" s="181"/>
      <c r="E176" s="121"/>
      <c r="F176" s="121"/>
      <c r="G176" s="121"/>
      <c r="H176" s="73" t="s">
        <v>22</v>
      </c>
      <c r="I176" s="55">
        <v>0</v>
      </c>
      <c r="J176" s="55">
        <v>0</v>
      </c>
      <c r="K176" s="55">
        <v>0</v>
      </c>
      <c r="L176" s="55">
        <v>0</v>
      </c>
      <c r="M176" s="55">
        <v>0</v>
      </c>
      <c r="N176" s="15">
        <v>0</v>
      </c>
      <c r="O176" s="15">
        <v>0</v>
      </c>
      <c r="P176" s="15">
        <v>0</v>
      </c>
    </row>
    <row r="177" spans="3:16" s="14" customFormat="1">
      <c r="C177" s="183"/>
      <c r="D177" s="181"/>
      <c r="E177" s="121"/>
      <c r="F177" s="121"/>
      <c r="G177" s="121"/>
      <c r="H177" s="73" t="s">
        <v>233</v>
      </c>
      <c r="I177" s="55">
        <v>0</v>
      </c>
      <c r="J177" s="55">
        <v>0</v>
      </c>
      <c r="K177" s="55">
        <v>0</v>
      </c>
      <c r="L177" s="55">
        <v>0</v>
      </c>
      <c r="M177" s="55">
        <v>0</v>
      </c>
      <c r="N177" s="15">
        <v>0</v>
      </c>
      <c r="O177" s="15">
        <v>0</v>
      </c>
      <c r="P177" s="15">
        <v>0</v>
      </c>
    </row>
    <row r="178" spans="3:16" s="14" customFormat="1" ht="30">
      <c r="C178" s="183"/>
      <c r="D178" s="181"/>
      <c r="E178" s="121"/>
      <c r="F178" s="121"/>
      <c r="G178" s="121"/>
      <c r="H178" s="73" t="s">
        <v>23</v>
      </c>
      <c r="I178" s="55">
        <v>0</v>
      </c>
      <c r="J178" s="55">
        <v>0</v>
      </c>
      <c r="K178" s="55">
        <v>0</v>
      </c>
      <c r="L178" s="55">
        <v>0</v>
      </c>
      <c r="M178" s="55">
        <v>0</v>
      </c>
      <c r="N178" s="15">
        <v>0</v>
      </c>
      <c r="O178" s="15">
        <v>0</v>
      </c>
      <c r="P178" s="15">
        <v>0</v>
      </c>
    </row>
    <row r="179" spans="3:16" s="14" customFormat="1" ht="18" customHeight="1">
      <c r="C179" s="183"/>
      <c r="D179" s="181"/>
      <c r="E179" s="121"/>
      <c r="F179" s="121"/>
      <c r="G179" s="121"/>
      <c r="H179" s="73" t="s">
        <v>234</v>
      </c>
      <c r="I179" s="15">
        <v>0</v>
      </c>
      <c r="J179" s="15" t="s">
        <v>231</v>
      </c>
      <c r="K179" s="15" t="s">
        <v>231</v>
      </c>
      <c r="L179" s="15" t="s">
        <v>231</v>
      </c>
      <c r="M179" s="55">
        <v>0</v>
      </c>
      <c r="N179" s="15">
        <v>0</v>
      </c>
      <c r="O179" s="5" t="s">
        <v>231</v>
      </c>
      <c r="P179" s="5" t="s">
        <v>231</v>
      </c>
    </row>
    <row r="180" spans="3:16" s="14" customFormat="1">
      <c r="C180" s="183"/>
      <c r="D180" s="182"/>
      <c r="E180" s="121"/>
      <c r="F180" s="121"/>
      <c r="G180" s="121"/>
      <c r="H180" s="73" t="s">
        <v>236</v>
      </c>
      <c r="I180" s="15">
        <v>0</v>
      </c>
      <c r="J180" s="15" t="s">
        <v>231</v>
      </c>
      <c r="K180" s="15" t="s">
        <v>231</v>
      </c>
      <c r="L180" s="15" t="s">
        <v>231</v>
      </c>
      <c r="M180" s="55">
        <v>0</v>
      </c>
      <c r="N180" s="15">
        <v>0</v>
      </c>
      <c r="O180" s="5" t="s">
        <v>231</v>
      </c>
      <c r="P180" s="5" t="s">
        <v>231</v>
      </c>
    </row>
    <row r="181" spans="3:16" s="14" customFormat="1" ht="20.25" customHeight="1">
      <c r="C181" s="172" t="s">
        <v>266</v>
      </c>
      <c r="D181" s="180" t="s">
        <v>463</v>
      </c>
      <c r="E181" s="121" t="s">
        <v>464</v>
      </c>
      <c r="F181" s="121">
        <v>2018</v>
      </c>
      <c r="G181" s="121">
        <v>2020</v>
      </c>
      <c r="H181" s="73" t="s">
        <v>107</v>
      </c>
      <c r="I181" s="55">
        <f>I182+I184+I186+I187</f>
        <v>1100</v>
      </c>
      <c r="J181" s="55">
        <f>J182+J184</f>
        <v>990</v>
      </c>
      <c r="K181" s="55">
        <f>K182+K184</f>
        <v>990</v>
      </c>
      <c r="L181" s="55">
        <f>L182+L184</f>
        <v>0</v>
      </c>
      <c r="M181" s="55">
        <f>M182+M184+M186+M187</f>
        <v>0</v>
      </c>
      <c r="N181" s="5">
        <f>M181/I181*100</f>
        <v>0</v>
      </c>
      <c r="O181" s="5">
        <f>L181/J181*100</f>
        <v>0</v>
      </c>
      <c r="P181" s="5">
        <f>L181/K181*100</f>
        <v>0</v>
      </c>
    </row>
    <row r="182" spans="3:16" s="14" customFormat="1" ht="20.25" customHeight="1">
      <c r="C182" s="183"/>
      <c r="D182" s="181"/>
      <c r="E182" s="121"/>
      <c r="F182" s="121"/>
      <c r="G182" s="121"/>
      <c r="H182" s="73" t="s">
        <v>108</v>
      </c>
      <c r="I182" s="15">
        <v>1100</v>
      </c>
      <c r="J182" s="15">
        <v>990</v>
      </c>
      <c r="K182" s="15">
        <v>990</v>
      </c>
      <c r="L182" s="55"/>
      <c r="M182" s="55"/>
      <c r="N182" s="5">
        <f>M182/I182*100</f>
        <v>0</v>
      </c>
      <c r="O182" s="5">
        <f>L182/J182*100</f>
        <v>0</v>
      </c>
      <c r="P182" s="5">
        <f>L182/K182*100</f>
        <v>0</v>
      </c>
    </row>
    <row r="183" spans="3:16" s="14" customFormat="1" ht="30">
      <c r="C183" s="183"/>
      <c r="D183" s="181"/>
      <c r="E183" s="121"/>
      <c r="F183" s="121"/>
      <c r="G183" s="121"/>
      <c r="H183" s="73" t="s">
        <v>22</v>
      </c>
      <c r="I183" s="55">
        <v>0</v>
      </c>
      <c r="J183" s="55">
        <v>0</v>
      </c>
      <c r="K183" s="55">
        <v>0</v>
      </c>
      <c r="L183" s="55">
        <v>0</v>
      </c>
      <c r="M183" s="55">
        <v>0</v>
      </c>
      <c r="N183" s="15">
        <v>0</v>
      </c>
      <c r="O183" s="15">
        <v>0</v>
      </c>
      <c r="P183" s="15">
        <v>0</v>
      </c>
    </row>
    <row r="184" spans="3:16" s="14" customFormat="1" ht="22.5" customHeight="1">
      <c r="C184" s="183"/>
      <c r="D184" s="181"/>
      <c r="E184" s="121"/>
      <c r="F184" s="121"/>
      <c r="G184" s="121"/>
      <c r="H184" s="73" t="s">
        <v>233</v>
      </c>
      <c r="I184" s="55">
        <v>0</v>
      </c>
      <c r="J184" s="55">
        <v>0</v>
      </c>
      <c r="K184" s="55">
        <v>0</v>
      </c>
      <c r="L184" s="55">
        <v>0</v>
      </c>
      <c r="M184" s="55">
        <v>0</v>
      </c>
      <c r="N184" s="15">
        <v>0</v>
      </c>
      <c r="O184" s="15">
        <v>0</v>
      </c>
      <c r="P184" s="15">
        <v>0</v>
      </c>
    </row>
    <row r="185" spans="3:16" s="14" customFormat="1" ht="30">
      <c r="C185" s="183"/>
      <c r="D185" s="181"/>
      <c r="E185" s="121"/>
      <c r="F185" s="121"/>
      <c r="G185" s="121"/>
      <c r="H185" s="73" t="s">
        <v>23</v>
      </c>
      <c r="I185" s="55">
        <v>0</v>
      </c>
      <c r="J185" s="55">
        <v>0</v>
      </c>
      <c r="K185" s="55">
        <v>0</v>
      </c>
      <c r="L185" s="55">
        <v>0</v>
      </c>
      <c r="M185" s="55">
        <v>0</v>
      </c>
      <c r="N185" s="15">
        <v>0</v>
      </c>
      <c r="O185" s="15">
        <v>0</v>
      </c>
      <c r="P185" s="15">
        <v>0</v>
      </c>
    </row>
    <row r="186" spans="3:16" s="14" customFormat="1" ht="18" customHeight="1">
      <c r="C186" s="183"/>
      <c r="D186" s="181"/>
      <c r="E186" s="121"/>
      <c r="F186" s="121"/>
      <c r="G186" s="121"/>
      <c r="H186" s="73" t="s">
        <v>234</v>
      </c>
      <c r="I186" s="15">
        <v>0</v>
      </c>
      <c r="J186" s="15" t="s">
        <v>231</v>
      </c>
      <c r="K186" s="15" t="s">
        <v>231</v>
      </c>
      <c r="L186" s="15" t="s">
        <v>231</v>
      </c>
      <c r="M186" s="55">
        <v>0</v>
      </c>
      <c r="N186" s="15">
        <v>0</v>
      </c>
      <c r="O186" s="5" t="s">
        <v>231</v>
      </c>
      <c r="P186" s="5" t="s">
        <v>231</v>
      </c>
    </row>
    <row r="187" spans="3:16" s="14" customFormat="1" ht="17.25" customHeight="1">
      <c r="C187" s="183"/>
      <c r="D187" s="182"/>
      <c r="E187" s="121"/>
      <c r="F187" s="121"/>
      <c r="G187" s="121"/>
      <c r="H187" s="73" t="s">
        <v>236</v>
      </c>
      <c r="I187" s="15">
        <v>0</v>
      </c>
      <c r="J187" s="15" t="s">
        <v>231</v>
      </c>
      <c r="K187" s="15" t="s">
        <v>231</v>
      </c>
      <c r="L187" s="15" t="s">
        <v>231</v>
      </c>
      <c r="M187" s="55">
        <v>0</v>
      </c>
      <c r="N187" s="15">
        <v>0</v>
      </c>
      <c r="O187" s="5" t="s">
        <v>231</v>
      </c>
      <c r="P187" s="5" t="s">
        <v>231</v>
      </c>
    </row>
    <row r="188" spans="3:16" ht="14.45" customHeight="1">
      <c r="C188" s="136" t="s">
        <v>267</v>
      </c>
      <c r="D188" s="180" t="s">
        <v>567</v>
      </c>
      <c r="E188" s="116" t="s">
        <v>100</v>
      </c>
      <c r="F188" s="116">
        <v>2018</v>
      </c>
      <c r="G188" s="116">
        <v>2018</v>
      </c>
      <c r="H188" s="73" t="s">
        <v>107</v>
      </c>
      <c r="I188" s="55">
        <f>I189+I191+I193+I194</f>
        <v>330</v>
      </c>
      <c r="J188" s="55">
        <f>J189+J191</f>
        <v>297</v>
      </c>
      <c r="K188" s="55">
        <f>K189+K191</f>
        <v>297</v>
      </c>
      <c r="L188" s="55">
        <f>L189+L191</f>
        <v>0</v>
      </c>
      <c r="M188" s="55">
        <f>M189+M191+M193+M194</f>
        <v>0</v>
      </c>
      <c r="N188" s="5">
        <v>0</v>
      </c>
      <c r="O188" s="5">
        <v>0</v>
      </c>
      <c r="P188" s="5">
        <v>0</v>
      </c>
    </row>
    <row r="189" spans="3:16">
      <c r="C189" s="137"/>
      <c r="D189" s="181"/>
      <c r="E189" s="117"/>
      <c r="F189" s="117"/>
      <c r="G189" s="117"/>
      <c r="H189" s="73" t="s">
        <v>108</v>
      </c>
      <c r="I189" s="15">
        <v>330</v>
      </c>
      <c r="J189" s="15">
        <v>297</v>
      </c>
      <c r="K189" s="15">
        <v>297</v>
      </c>
      <c r="L189" s="55">
        <v>0</v>
      </c>
      <c r="M189" s="55">
        <v>0</v>
      </c>
      <c r="N189" s="5">
        <v>0</v>
      </c>
      <c r="O189" s="5">
        <v>0</v>
      </c>
      <c r="P189" s="5">
        <v>0</v>
      </c>
    </row>
    <row r="190" spans="3:16" ht="30">
      <c r="C190" s="137"/>
      <c r="D190" s="181"/>
      <c r="E190" s="117"/>
      <c r="F190" s="117"/>
      <c r="G190" s="117"/>
      <c r="H190" s="73" t="s">
        <v>22</v>
      </c>
      <c r="I190" s="55">
        <v>0</v>
      </c>
      <c r="J190" s="55">
        <v>0</v>
      </c>
      <c r="K190" s="55">
        <v>0</v>
      </c>
      <c r="L190" s="55">
        <v>0</v>
      </c>
      <c r="M190" s="55">
        <v>0</v>
      </c>
      <c r="N190" s="15">
        <v>0</v>
      </c>
      <c r="O190" s="15">
        <v>0</v>
      </c>
      <c r="P190" s="15">
        <v>0</v>
      </c>
    </row>
    <row r="191" spans="3:16" ht="14.45" customHeight="1">
      <c r="C191" s="137"/>
      <c r="D191" s="181"/>
      <c r="E191" s="117"/>
      <c r="F191" s="117"/>
      <c r="G191" s="117"/>
      <c r="H191" s="73" t="s">
        <v>233</v>
      </c>
      <c r="I191" s="55">
        <v>0</v>
      </c>
      <c r="J191" s="55">
        <v>0</v>
      </c>
      <c r="K191" s="55">
        <v>0</v>
      </c>
      <c r="L191" s="55">
        <v>0</v>
      </c>
      <c r="M191" s="55">
        <v>0</v>
      </c>
      <c r="N191" s="15">
        <v>0</v>
      </c>
      <c r="O191" s="15">
        <v>0</v>
      </c>
      <c r="P191" s="15">
        <v>0</v>
      </c>
    </row>
    <row r="192" spans="3:16" s="14" customFormat="1" ht="30">
      <c r="C192" s="137"/>
      <c r="D192" s="181"/>
      <c r="E192" s="117"/>
      <c r="F192" s="117"/>
      <c r="G192" s="117"/>
      <c r="H192" s="73" t="s">
        <v>23</v>
      </c>
      <c r="I192" s="55">
        <v>0</v>
      </c>
      <c r="J192" s="55">
        <v>0</v>
      </c>
      <c r="K192" s="55">
        <v>0</v>
      </c>
      <c r="L192" s="55">
        <v>0</v>
      </c>
      <c r="M192" s="55">
        <v>0</v>
      </c>
      <c r="N192" s="15">
        <v>0</v>
      </c>
      <c r="O192" s="15">
        <v>0</v>
      </c>
      <c r="P192" s="15">
        <v>0</v>
      </c>
    </row>
    <row r="193" spans="3:16" s="14" customFormat="1" ht="18" customHeight="1">
      <c r="C193" s="137"/>
      <c r="D193" s="181"/>
      <c r="E193" s="117"/>
      <c r="F193" s="117"/>
      <c r="G193" s="117"/>
      <c r="H193" s="73" t="s">
        <v>234</v>
      </c>
      <c r="I193" s="15">
        <v>0</v>
      </c>
      <c r="J193" s="15" t="s">
        <v>231</v>
      </c>
      <c r="K193" s="15" t="s">
        <v>231</v>
      </c>
      <c r="L193" s="15" t="s">
        <v>231</v>
      </c>
      <c r="M193" s="55">
        <v>0</v>
      </c>
      <c r="N193" s="15">
        <v>0</v>
      </c>
      <c r="O193" s="5" t="s">
        <v>231</v>
      </c>
      <c r="P193" s="5" t="s">
        <v>231</v>
      </c>
    </row>
    <row r="194" spans="3:16">
      <c r="C194" s="138"/>
      <c r="D194" s="182"/>
      <c r="E194" s="118"/>
      <c r="F194" s="118"/>
      <c r="G194" s="118"/>
      <c r="H194" s="73" t="s">
        <v>236</v>
      </c>
      <c r="I194" s="15">
        <v>0</v>
      </c>
      <c r="J194" s="15" t="s">
        <v>231</v>
      </c>
      <c r="K194" s="15" t="s">
        <v>231</v>
      </c>
      <c r="L194" s="15" t="s">
        <v>231</v>
      </c>
      <c r="M194" s="55">
        <v>0</v>
      </c>
      <c r="N194" s="15">
        <v>0</v>
      </c>
      <c r="O194" s="5" t="s">
        <v>231</v>
      </c>
      <c r="P194" s="5" t="s">
        <v>231</v>
      </c>
    </row>
    <row r="195" spans="3:16" ht="14.45" customHeight="1">
      <c r="C195" s="41"/>
      <c r="D195" s="128" t="s">
        <v>568</v>
      </c>
      <c r="E195" s="121" t="s">
        <v>569</v>
      </c>
      <c r="F195" s="64"/>
      <c r="G195" s="64"/>
      <c r="H195" s="73" t="s">
        <v>107</v>
      </c>
      <c r="I195" s="55">
        <f>I196+I198+I200+I201</f>
        <v>250</v>
      </c>
      <c r="J195" s="55">
        <f>J196+J198</f>
        <v>225</v>
      </c>
      <c r="K195" s="55"/>
      <c r="L195" s="55"/>
      <c r="M195" s="55"/>
      <c r="N195" s="15"/>
      <c r="O195" s="5"/>
      <c r="P195" s="5"/>
    </row>
    <row r="196" spans="3:16">
      <c r="C196" s="41"/>
      <c r="D196" s="129"/>
      <c r="E196" s="121"/>
      <c r="F196" s="64"/>
      <c r="G196" s="64"/>
      <c r="H196" s="73" t="s">
        <v>108</v>
      </c>
      <c r="I196" s="55">
        <v>250</v>
      </c>
      <c r="J196" s="55">
        <v>225</v>
      </c>
      <c r="K196" s="55">
        <v>225</v>
      </c>
      <c r="L196" s="55"/>
      <c r="M196" s="55"/>
      <c r="N196" s="15"/>
      <c r="O196" s="5"/>
      <c r="P196" s="5"/>
    </row>
    <row r="197" spans="3:16" ht="30">
      <c r="C197" s="41"/>
      <c r="D197" s="129"/>
      <c r="E197" s="121"/>
      <c r="F197" s="64"/>
      <c r="G197" s="64"/>
      <c r="H197" s="73" t="s">
        <v>22</v>
      </c>
      <c r="I197" s="55"/>
      <c r="J197" s="55"/>
      <c r="K197" s="55"/>
      <c r="L197" s="55"/>
      <c r="M197" s="55"/>
      <c r="N197" s="15"/>
      <c r="O197" s="5"/>
      <c r="P197" s="5"/>
    </row>
    <row r="198" spans="3:16">
      <c r="C198" s="41"/>
      <c r="D198" s="129"/>
      <c r="E198" s="121"/>
      <c r="F198" s="64"/>
      <c r="G198" s="64"/>
      <c r="H198" s="73" t="s">
        <v>233</v>
      </c>
      <c r="I198" s="55"/>
      <c r="J198" s="55"/>
      <c r="K198" s="55"/>
      <c r="L198" s="55"/>
      <c r="M198" s="55"/>
      <c r="N198" s="15"/>
      <c r="O198" s="5"/>
      <c r="P198" s="5"/>
    </row>
    <row r="199" spans="3:16" ht="30">
      <c r="C199" s="41"/>
      <c r="D199" s="129"/>
      <c r="E199" s="121"/>
      <c r="F199" s="64"/>
      <c r="G199" s="64"/>
      <c r="H199" s="73" t="s">
        <v>23</v>
      </c>
      <c r="I199" s="55"/>
      <c r="J199" s="55"/>
      <c r="K199" s="55"/>
      <c r="L199" s="55"/>
      <c r="M199" s="55"/>
      <c r="N199" s="15"/>
      <c r="O199" s="5"/>
      <c r="P199" s="5"/>
    </row>
    <row r="200" spans="3:16">
      <c r="C200" s="41"/>
      <c r="D200" s="129"/>
      <c r="E200" s="121"/>
      <c r="F200" s="64"/>
      <c r="G200" s="64"/>
      <c r="H200" s="73" t="s">
        <v>234</v>
      </c>
      <c r="I200" s="55"/>
      <c r="J200" s="55"/>
      <c r="K200" s="55"/>
      <c r="L200" s="55"/>
      <c r="M200" s="55"/>
      <c r="N200" s="15"/>
      <c r="O200" s="5"/>
      <c r="P200" s="5"/>
    </row>
    <row r="201" spans="3:16">
      <c r="C201" s="41"/>
      <c r="D201" s="130"/>
      <c r="E201" s="121"/>
      <c r="F201" s="64"/>
      <c r="G201" s="64"/>
      <c r="H201" s="73" t="s">
        <v>236</v>
      </c>
      <c r="I201" s="55"/>
      <c r="J201" s="55"/>
      <c r="K201" s="55"/>
      <c r="L201" s="55"/>
      <c r="M201" s="55"/>
      <c r="N201" s="15"/>
      <c r="O201" s="5"/>
      <c r="P201" s="5"/>
    </row>
    <row r="202" spans="3:16" ht="14.45" customHeight="1">
      <c r="C202" s="41"/>
      <c r="D202" s="128" t="s">
        <v>570</v>
      </c>
      <c r="E202" s="121" t="s">
        <v>569</v>
      </c>
      <c r="F202" s="64"/>
      <c r="G202" s="64"/>
      <c r="H202" s="73" t="s">
        <v>107</v>
      </c>
      <c r="I202" s="55">
        <f>I203+I205+I207+I208</f>
        <v>250</v>
      </c>
      <c r="J202" s="55">
        <f>J203+J205</f>
        <v>225</v>
      </c>
      <c r="K202" s="55">
        <f t="shared" ref="K202:M202" si="23">K203+K205</f>
        <v>225</v>
      </c>
      <c r="L202" s="55">
        <f t="shared" si="23"/>
        <v>0</v>
      </c>
      <c r="M202" s="55">
        <f t="shared" si="23"/>
        <v>225</v>
      </c>
      <c r="N202" s="5">
        <f>M202/I202*100</f>
        <v>90</v>
      </c>
      <c r="O202" s="5"/>
      <c r="P202" s="5"/>
    </row>
    <row r="203" spans="3:16">
      <c r="C203" s="41"/>
      <c r="D203" s="129"/>
      <c r="E203" s="121"/>
      <c r="F203" s="64"/>
      <c r="G203" s="64"/>
      <c r="H203" s="73" t="s">
        <v>108</v>
      </c>
      <c r="I203" s="55">
        <v>250</v>
      </c>
      <c r="J203" s="55">
        <v>225</v>
      </c>
      <c r="K203" s="55">
        <v>225</v>
      </c>
      <c r="L203" s="55"/>
      <c r="M203" s="55">
        <v>225</v>
      </c>
      <c r="N203" s="5">
        <f>M203/I203*100</f>
        <v>90</v>
      </c>
      <c r="O203" s="5"/>
      <c r="P203" s="5"/>
    </row>
    <row r="204" spans="3:16" ht="30">
      <c r="C204" s="41"/>
      <c r="D204" s="129"/>
      <c r="E204" s="121"/>
      <c r="F204" s="64"/>
      <c r="G204" s="64"/>
      <c r="H204" s="73" t="s">
        <v>22</v>
      </c>
      <c r="I204" s="55"/>
      <c r="J204" s="55"/>
      <c r="K204" s="55"/>
      <c r="L204" s="55"/>
      <c r="M204" s="55"/>
      <c r="N204" s="15"/>
      <c r="O204" s="5"/>
      <c r="P204" s="5"/>
    </row>
    <row r="205" spans="3:16">
      <c r="C205" s="41"/>
      <c r="D205" s="129"/>
      <c r="E205" s="121"/>
      <c r="F205" s="64"/>
      <c r="G205" s="64"/>
      <c r="H205" s="73" t="s">
        <v>233</v>
      </c>
      <c r="I205" s="55"/>
      <c r="J205" s="55"/>
      <c r="K205" s="55"/>
      <c r="L205" s="55"/>
      <c r="M205" s="55"/>
      <c r="N205" s="15"/>
      <c r="O205" s="5"/>
      <c r="P205" s="5"/>
    </row>
    <row r="206" spans="3:16" ht="30">
      <c r="C206" s="41"/>
      <c r="D206" s="129"/>
      <c r="E206" s="121"/>
      <c r="F206" s="64"/>
      <c r="G206" s="64"/>
      <c r="H206" s="73" t="s">
        <v>23</v>
      </c>
      <c r="I206" s="55"/>
      <c r="J206" s="55"/>
      <c r="K206" s="55"/>
      <c r="L206" s="55"/>
      <c r="M206" s="55"/>
      <c r="N206" s="15"/>
      <c r="O206" s="5"/>
      <c r="P206" s="5"/>
    </row>
    <row r="207" spans="3:16">
      <c r="C207" s="41"/>
      <c r="D207" s="129"/>
      <c r="E207" s="121"/>
      <c r="F207" s="64"/>
      <c r="G207" s="64"/>
      <c r="H207" s="73" t="s">
        <v>234</v>
      </c>
      <c r="I207" s="55"/>
      <c r="J207" s="55"/>
      <c r="K207" s="55"/>
      <c r="L207" s="55"/>
      <c r="M207" s="55"/>
      <c r="N207" s="15"/>
      <c r="O207" s="5"/>
      <c r="P207" s="5"/>
    </row>
    <row r="208" spans="3:16">
      <c r="C208" s="41"/>
      <c r="D208" s="130"/>
      <c r="E208" s="121"/>
      <c r="F208" s="64"/>
      <c r="G208" s="64"/>
      <c r="H208" s="73" t="s">
        <v>236</v>
      </c>
      <c r="I208" s="55"/>
      <c r="J208" s="55"/>
      <c r="K208" s="55"/>
      <c r="L208" s="55"/>
      <c r="M208" s="55"/>
      <c r="N208" s="15"/>
      <c r="O208" s="5"/>
      <c r="P208" s="5"/>
    </row>
    <row r="209" spans="3:16" s="14" customFormat="1" ht="16.5" customHeight="1">
      <c r="C209" s="131" t="s">
        <v>268</v>
      </c>
      <c r="D209" s="173" t="s">
        <v>269</v>
      </c>
      <c r="E209" s="121" t="s">
        <v>2</v>
      </c>
      <c r="F209" s="121">
        <v>2018</v>
      </c>
      <c r="G209" s="121">
        <v>2020</v>
      </c>
      <c r="H209" s="73" t="s">
        <v>107</v>
      </c>
      <c r="I209" s="55">
        <f>I210+I212+I214+I215</f>
        <v>2670</v>
      </c>
      <c r="J209" s="55">
        <f>J210+J212</f>
        <v>2133</v>
      </c>
      <c r="K209" s="55">
        <f>K210+K212</f>
        <v>2133</v>
      </c>
      <c r="L209" s="55">
        <f>L210+L212</f>
        <v>90</v>
      </c>
      <c r="M209" s="55">
        <f>M210+M212+M214+M215</f>
        <v>720</v>
      </c>
      <c r="N209" s="5">
        <f>M209/I209*100</f>
        <v>26.966292134831459</v>
      </c>
      <c r="O209" s="5">
        <f>L209/J209*100</f>
        <v>4.2194092827004219</v>
      </c>
      <c r="P209" s="5">
        <f>L209/K209*100</f>
        <v>4.2194092827004219</v>
      </c>
    </row>
    <row r="210" spans="3:16" s="14" customFormat="1" ht="15" customHeight="1">
      <c r="C210" s="131"/>
      <c r="D210" s="173"/>
      <c r="E210" s="121"/>
      <c r="F210" s="121"/>
      <c r="G210" s="121"/>
      <c r="H210" s="73" t="s">
        <v>108</v>
      </c>
      <c r="I210" s="15">
        <f>SUM(I217,I224,I231,I238,I245,I252,I259,)</f>
        <v>2670</v>
      </c>
      <c r="J210" s="15">
        <f t="shared" ref="J210:M210" si="24">SUM(J217,J224,J231,J238,J245,J252,J259,)</f>
        <v>2133</v>
      </c>
      <c r="K210" s="15">
        <f t="shared" si="24"/>
        <v>2133</v>
      </c>
      <c r="L210" s="15">
        <f t="shared" si="24"/>
        <v>90</v>
      </c>
      <c r="M210" s="15">
        <f t="shared" si="24"/>
        <v>720</v>
      </c>
      <c r="N210" s="5">
        <f>M210/I210*100</f>
        <v>26.966292134831459</v>
      </c>
      <c r="O210" s="5">
        <f>L210/J210*100</f>
        <v>4.2194092827004219</v>
      </c>
      <c r="P210" s="5">
        <f>L210/K210*100</f>
        <v>4.2194092827004219</v>
      </c>
    </row>
    <row r="211" spans="3:16" s="14" customFormat="1" ht="30" customHeight="1">
      <c r="C211" s="131"/>
      <c r="D211" s="173"/>
      <c r="E211" s="121"/>
      <c r="F211" s="121"/>
      <c r="G211" s="121"/>
      <c r="H211" s="73" t="s">
        <v>22</v>
      </c>
      <c r="I211" s="55">
        <v>0</v>
      </c>
      <c r="J211" s="55">
        <v>0</v>
      </c>
      <c r="K211" s="55">
        <v>0</v>
      </c>
      <c r="L211" s="55">
        <v>0</v>
      </c>
      <c r="M211" s="55">
        <v>0</v>
      </c>
      <c r="N211" s="15">
        <v>0</v>
      </c>
      <c r="O211" s="15">
        <v>0</v>
      </c>
      <c r="P211" s="15">
        <v>0</v>
      </c>
    </row>
    <row r="212" spans="3:16" s="14" customFormat="1" ht="20.25" customHeight="1">
      <c r="C212" s="131"/>
      <c r="D212" s="173"/>
      <c r="E212" s="121"/>
      <c r="F212" s="121"/>
      <c r="G212" s="121"/>
      <c r="H212" s="73" t="s">
        <v>233</v>
      </c>
      <c r="I212" s="55">
        <v>0</v>
      </c>
      <c r="J212" s="55">
        <v>0</v>
      </c>
      <c r="K212" s="55">
        <v>0</v>
      </c>
      <c r="L212" s="55">
        <v>0</v>
      </c>
      <c r="M212" s="55">
        <v>0</v>
      </c>
      <c r="N212" s="15">
        <v>0</v>
      </c>
      <c r="O212" s="15">
        <v>0</v>
      </c>
      <c r="P212" s="15">
        <v>0</v>
      </c>
    </row>
    <row r="213" spans="3:16" s="14" customFormat="1" ht="30">
      <c r="C213" s="131"/>
      <c r="D213" s="173"/>
      <c r="E213" s="121"/>
      <c r="F213" s="121"/>
      <c r="G213" s="121"/>
      <c r="H213" s="73" t="s">
        <v>23</v>
      </c>
      <c r="I213" s="55">
        <v>0</v>
      </c>
      <c r="J213" s="55">
        <v>0</v>
      </c>
      <c r="K213" s="55">
        <v>0</v>
      </c>
      <c r="L213" s="55">
        <v>0</v>
      </c>
      <c r="M213" s="55">
        <v>0</v>
      </c>
      <c r="N213" s="15">
        <v>0</v>
      </c>
      <c r="O213" s="15">
        <v>0</v>
      </c>
      <c r="P213" s="15">
        <v>0</v>
      </c>
    </row>
    <row r="214" spans="3:16" s="14" customFormat="1" ht="18" customHeight="1">
      <c r="C214" s="131"/>
      <c r="D214" s="173"/>
      <c r="E214" s="121"/>
      <c r="F214" s="121"/>
      <c r="G214" s="121"/>
      <c r="H214" s="73" t="s">
        <v>234</v>
      </c>
      <c r="I214" s="15">
        <v>0</v>
      </c>
      <c r="J214" s="15" t="s">
        <v>231</v>
      </c>
      <c r="K214" s="15" t="s">
        <v>231</v>
      </c>
      <c r="L214" s="15" t="s">
        <v>231</v>
      </c>
      <c r="M214" s="55">
        <v>0</v>
      </c>
      <c r="N214" s="15">
        <v>0</v>
      </c>
      <c r="O214" s="5" t="s">
        <v>231</v>
      </c>
      <c r="P214" s="5" t="s">
        <v>231</v>
      </c>
    </row>
    <row r="215" spans="3:16" s="14" customFormat="1" ht="18.75" customHeight="1">
      <c r="C215" s="131"/>
      <c r="D215" s="173"/>
      <c r="E215" s="121"/>
      <c r="F215" s="121"/>
      <c r="G215" s="121"/>
      <c r="H215" s="73" t="s">
        <v>236</v>
      </c>
      <c r="I215" s="15">
        <v>0</v>
      </c>
      <c r="J215" s="15" t="s">
        <v>231</v>
      </c>
      <c r="K215" s="15" t="s">
        <v>231</v>
      </c>
      <c r="L215" s="15" t="s">
        <v>231</v>
      </c>
      <c r="M215" s="55">
        <v>0</v>
      </c>
      <c r="N215" s="15">
        <v>0</v>
      </c>
      <c r="O215" s="5" t="s">
        <v>231</v>
      </c>
      <c r="P215" s="5" t="s">
        <v>231</v>
      </c>
    </row>
    <row r="216" spans="3:16" s="14" customFormat="1" ht="19.5" customHeight="1">
      <c r="C216" s="131" t="s">
        <v>29</v>
      </c>
      <c r="D216" s="173" t="s">
        <v>465</v>
      </c>
      <c r="E216" s="121" t="s">
        <v>466</v>
      </c>
      <c r="F216" s="121">
        <v>2018</v>
      </c>
      <c r="G216" s="121">
        <v>2018</v>
      </c>
      <c r="H216" s="73" t="s">
        <v>107</v>
      </c>
      <c r="I216" s="55">
        <f>I217+I219+I221+I222</f>
        <v>100</v>
      </c>
      <c r="J216" s="55">
        <f>J217+J219</f>
        <v>90</v>
      </c>
      <c r="K216" s="55">
        <f>K217+K219</f>
        <v>90</v>
      </c>
      <c r="L216" s="55">
        <f>L217+L219</f>
        <v>90</v>
      </c>
      <c r="M216" s="55">
        <f>M217+M219+M221+M222</f>
        <v>90</v>
      </c>
      <c r="N216" s="5">
        <f>M216/I216*100</f>
        <v>90</v>
      </c>
      <c r="O216" s="5">
        <f>L216/J216*100</f>
        <v>100</v>
      </c>
      <c r="P216" s="5">
        <f>L216/K216*100</f>
        <v>100</v>
      </c>
    </row>
    <row r="217" spans="3:16" s="14" customFormat="1" ht="15" customHeight="1">
      <c r="C217" s="131"/>
      <c r="D217" s="173"/>
      <c r="E217" s="121"/>
      <c r="F217" s="121"/>
      <c r="G217" s="121"/>
      <c r="H217" s="73" t="s">
        <v>108</v>
      </c>
      <c r="I217" s="15">
        <v>100</v>
      </c>
      <c r="J217" s="15">
        <v>90</v>
      </c>
      <c r="K217" s="15">
        <v>90</v>
      </c>
      <c r="L217" s="55">
        <v>90</v>
      </c>
      <c r="M217" s="55">
        <v>90</v>
      </c>
      <c r="N217" s="5">
        <f>M217/I217*100</f>
        <v>90</v>
      </c>
      <c r="O217" s="5">
        <f>L217/J217*100</f>
        <v>100</v>
      </c>
      <c r="P217" s="5">
        <f>L217/K217*100</f>
        <v>100</v>
      </c>
    </row>
    <row r="218" spans="3:16" s="14" customFormat="1" ht="14.25" customHeight="1">
      <c r="C218" s="131"/>
      <c r="D218" s="173"/>
      <c r="E218" s="121"/>
      <c r="F218" s="121"/>
      <c r="G218" s="121"/>
      <c r="H218" s="73" t="s">
        <v>22</v>
      </c>
      <c r="I218" s="55">
        <v>0</v>
      </c>
      <c r="J218" s="55">
        <v>0</v>
      </c>
      <c r="K218" s="55">
        <v>0</v>
      </c>
      <c r="L218" s="55">
        <v>0</v>
      </c>
      <c r="M218" s="55">
        <v>0</v>
      </c>
      <c r="N218" s="15">
        <v>0</v>
      </c>
      <c r="O218" s="15">
        <v>0</v>
      </c>
      <c r="P218" s="15">
        <v>0</v>
      </c>
    </row>
    <row r="219" spans="3:16" s="14" customFormat="1">
      <c r="C219" s="131"/>
      <c r="D219" s="173"/>
      <c r="E219" s="121"/>
      <c r="F219" s="121"/>
      <c r="G219" s="121"/>
      <c r="H219" s="73" t="s">
        <v>233</v>
      </c>
      <c r="I219" s="55">
        <v>0</v>
      </c>
      <c r="J219" s="55">
        <v>0</v>
      </c>
      <c r="K219" s="55">
        <v>0</v>
      </c>
      <c r="L219" s="55">
        <v>0</v>
      </c>
      <c r="M219" s="55">
        <v>0</v>
      </c>
      <c r="N219" s="15">
        <v>0</v>
      </c>
      <c r="O219" s="15">
        <v>0</v>
      </c>
      <c r="P219" s="15">
        <v>0</v>
      </c>
    </row>
    <row r="220" spans="3:16" s="14" customFormat="1" ht="30">
      <c r="C220" s="131"/>
      <c r="D220" s="173"/>
      <c r="E220" s="121"/>
      <c r="F220" s="121"/>
      <c r="G220" s="121"/>
      <c r="H220" s="73" t="s">
        <v>23</v>
      </c>
      <c r="I220" s="55">
        <v>0</v>
      </c>
      <c r="J220" s="55">
        <v>0</v>
      </c>
      <c r="K220" s="55">
        <v>0</v>
      </c>
      <c r="L220" s="55">
        <v>0</v>
      </c>
      <c r="M220" s="55">
        <v>0</v>
      </c>
      <c r="N220" s="15">
        <v>0</v>
      </c>
      <c r="O220" s="15">
        <v>0</v>
      </c>
      <c r="P220" s="15">
        <v>0</v>
      </c>
    </row>
    <row r="221" spans="3:16" s="14" customFormat="1" ht="18" customHeight="1">
      <c r="C221" s="131"/>
      <c r="D221" s="173"/>
      <c r="E221" s="121"/>
      <c r="F221" s="121"/>
      <c r="G221" s="121"/>
      <c r="H221" s="73" t="s">
        <v>234</v>
      </c>
      <c r="I221" s="15">
        <v>0</v>
      </c>
      <c r="J221" s="15" t="s">
        <v>231</v>
      </c>
      <c r="K221" s="15" t="s">
        <v>231</v>
      </c>
      <c r="L221" s="15" t="s">
        <v>231</v>
      </c>
      <c r="M221" s="55">
        <v>0</v>
      </c>
      <c r="N221" s="15">
        <v>0</v>
      </c>
      <c r="O221" s="5" t="s">
        <v>231</v>
      </c>
      <c r="P221" s="5" t="s">
        <v>231</v>
      </c>
    </row>
    <row r="222" spans="3:16" s="14" customFormat="1" ht="18.75" customHeight="1">
      <c r="C222" s="131"/>
      <c r="D222" s="173"/>
      <c r="E222" s="121"/>
      <c r="F222" s="121"/>
      <c r="G222" s="121"/>
      <c r="H222" s="73" t="s">
        <v>236</v>
      </c>
      <c r="I222" s="15">
        <v>0</v>
      </c>
      <c r="J222" s="15" t="s">
        <v>231</v>
      </c>
      <c r="K222" s="15" t="s">
        <v>231</v>
      </c>
      <c r="L222" s="15" t="s">
        <v>231</v>
      </c>
      <c r="M222" s="55">
        <v>0</v>
      </c>
      <c r="N222" s="15">
        <v>0</v>
      </c>
      <c r="O222" s="5" t="s">
        <v>231</v>
      </c>
      <c r="P222" s="5" t="s">
        <v>231</v>
      </c>
    </row>
    <row r="223" spans="3:16" s="14" customFormat="1" ht="18.75" customHeight="1">
      <c r="C223" s="42"/>
      <c r="D223" s="128" t="s">
        <v>571</v>
      </c>
      <c r="E223" s="116" t="s">
        <v>572</v>
      </c>
      <c r="F223" s="68"/>
      <c r="G223" s="68"/>
      <c r="H223" s="73" t="s">
        <v>107</v>
      </c>
      <c r="I223" s="55">
        <f>I224+I226+I228+I229</f>
        <v>120</v>
      </c>
      <c r="J223" s="55">
        <f>J224+J226</f>
        <v>108</v>
      </c>
      <c r="K223" s="55">
        <f t="shared" ref="K223:M223" si="25">K224+K226</f>
        <v>108</v>
      </c>
      <c r="L223" s="55">
        <f t="shared" si="25"/>
        <v>0</v>
      </c>
      <c r="M223" s="55">
        <f t="shared" si="25"/>
        <v>0</v>
      </c>
      <c r="N223" s="15"/>
      <c r="O223" s="5"/>
      <c r="P223" s="5"/>
    </row>
    <row r="224" spans="3:16" s="14" customFormat="1" ht="18.75" customHeight="1">
      <c r="C224" s="42"/>
      <c r="D224" s="129"/>
      <c r="E224" s="117"/>
      <c r="F224" s="68"/>
      <c r="G224" s="68"/>
      <c r="H224" s="73" t="s">
        <v>108</v>
      </c>
      <c r="I224" s="55">
        <v>120</v>
      </c>
      <c r="J224" s="55">
        <v>108</v>
      </c>
      <c r="K224" s="55">
        <v>108</v>
      </c>
      <c r="L224" s="55"/>
      <c r="M224" s="55"/>
      <c r="N224" s="15"/>
      <c r="O224" s="5"/>
      <c r="P224" s="5"/>
    </row>
    <row r="225" spans="3:16" s="14" customFormat="1" ht="18.75" customHeight="1">
      <c r="C225" s="42"/>
      <c r="D225" s="129"/>
      <c r="E225" s="117"/>
      <c r="F225" s="68"/>
      <c r="G225" s="68"/>
      <c r="H225" s="73" t="s">
        <v>22</v>
      </c>
      <c r="I225" s="55"/>
      <c r="J225" s="55"/>
      <c r="K225" s="55"/>
      <c r="L225" s="55"/>
      <c r="M225" s="55"/>
      <c r="N225" s="15"/>
      <c r="O225" s="5"/>
      <c r="P225" s="5"/>
    </row>
    <row r="226" spans="3:16" s="14" customFormat="1" ht="18.75" customHeight="1">
      <c r="C226" s="42"/>
      <c r="D226" s="129"/>
      <c r="E226" s="117"/>
      <c r="F226" s="68"/>
      <c r="G226" s="68"/>
      <c r="H226" s="73" t="s">
        <v>233</v>
      </c>
      <c r="I226" s="55"/>
      <c r="J226" s="55"/>
      <c r="K226" s="55"/>
      <c r="L226" s="55"/>
      <c r="M226" s="55"/>
      <c r="N226" s="15"/>
      <c r="O226" s="5"/>
      <c r="P226" s="5"/>
    </row>
    <row r="227" spans="3:16" s="14" customFormat="1" ht="18.75" customHeight="1">
      <c r="C227" s="42"/>
      <c r="D227" s="129"/>
      <c r="E227" s="117"/>
      <c r="F227" s="68"/>
      <c r="G227" s="68"/>
      <c r="H227" s="73" t="s">
        <v>23</v>
      </c>
      <c r="I227" s="55"/>
      <c r="J227" s="55"/>
      <c r="K227" s="55"/>
      <c r="L227" s="55"/>
      <c r="M227" s="55"/>
      <c r="N227" s="15"/>
      <c r="O227" s="5"/>
      <c r="P227" s="5"/>
    </row>
    <row r="228" spans="3:16" s="14" customFormat="1" ht="18.75" customHeight="1">
      <c r="C228" s="42"/>
      <c r="D228" s="129"/>
      <c r="E228" s="117"/>
      <c r="F228" s="68"/>
      <c r="G228" s="68"/>
      <c r="H228" s="73" t="s">
        <v>234</v>
      </c>
      <c r="I228" s="55"/>
      <c r="J228" s="55"/>
      <c r="K228" s="55"/>
      <c r="L228" s="55"/>
      <c r="M228" s="55"/>
      <c r="N228" s="15"/>
      <c r="O228" s="5"/>
      <c r="P228" s="5"/>
    </row>
    <row r="229" spans="3:16" s="14" customFormat="1" ht="18.75" customHeight="1">
      <c r="C229" s="42"/>
      <c r="D229" s="130"/>
      <c r="E229" s="118"/>
      <c r="F229" s="68"/>
      <c r="G229" s="68"/>
      <c r="H229" s="73" t="s">
        <v>236</v>
      </c>
      <c r="I229" s="55"/>
      <c r="J229" s="55"/>
      <c r="K229" s="55"/>
      <c r="L229" s="55"/>
      <c r="M229" s="55"/>
      <c r="N229" s="15"/>
      <c r="O229" s="5"/>
      <c r="P229" s="5"/>
    </row>
    <row r="230" spans="3:16" s="14" customFormat="1" ht="15" customHeight="1">
      <c r="C230" s="131" t="s">
        <v>30</v>
      </c>
      <c r="D230" s="173" t="s">
        <v>573</v>
      </c>
      <c r="E230" s="121" t="s">
        <v>467</v>
      </c>
      <c r="F230" s="121">
        <v>2018</v>
      </c>
      <c r="G230" s="121">
        <v>2020</v>
      </c>
      <c r="H230" s="73" t="s">
        <v>107</v>
      </c>
      <c r="I230" s="55">
        <f>I231+I233+I235+I236</f>
        <v>150</v>
      </c>
      <c r="J230" s="55">
        <f>J231+J233</f>
        <v>135</v>
      </c>
      <c r="K230" s="55">
        <f>K231+K233</f>
        <v>135</v>
      </c>
      <c r="L230" s="55">
        <f>L231+L233</f>
        <v>0</v>
      </c>
      <c r="M230" s="55">
        <f>M231+M233+M235+M236</f>
        <v>0</v>
      </c>
      <c r="N230" s="5">
        <f>M230/I230*100</f>
        <v>0</v>
      </c>
      <c r="O230" s="5">
        <f>L230/J230*100</f>
        <v>0</v>
      </c>
      <c r="P230" s="5">
        <f>L230/K230*100</f>
        <v>0</v>
      </c>
    </row>
    <row r="231" spans="3:16" s="14" customFormat="1" ht="15" customHeight="1">
      <c r="C231" s="131"/>
      <c r="D231" s="173"/>
      <c r="E231" s="121"/>
      <c r="F231" s="121"/>
      <c r="G231" s="121"/>
      <c r="H231" s="73" t="s">
        <v>108</v>
      </c>
      <c r="I231" s="15">
        <v>150</v>
      </c>
      <c r="J231" s="15">
        <v>135</v>
      </c>
      <c r="K231" s="15">
        <v>135</v>
      </c>
      <c r="L231" s="55"/>
      <c r="M231" s="55"/>
      <c r="N231" s="5">
        <f>M231/I231*100</f>
        <v>0</v>
      </c>
      <c r="O231" s="5">
        <f>L231/J231*100</f>
        <v>0</v>
      </c>
      <c r="P231" s="5">
        <f>L231/K231*100</f>
        <v>0</v>
      </c>
    </row>
    <row r="232" spans="3:16" s="14" customFormat="1" ht="15" customHeight="1">
      <c r="C232" s="131"/>
      <c r="D232" s="173"/>
      <c r="E232" s="121"/>
      <c r="F232" s="121"/>
      <c r="G232" s="121"/>
      <c r="H232" s="73" t="s">
        <v>22</v>
      </c>
      <c r="I232" s="55">
        <v>0</v>
      </c>
      <c r="J232" s="55">
        <v>0</v>
      </c>
      <c r="K232" s="55">
        <v>0</v>
      </c>
      <c r="L232" s="55">
        <v>0</v>
      </c>
      <c r="M232" s="55">
        <v>0</v>
      </c>
      <c r="N232" s="15">
        <v>0</v>
      </c>
      <c r="O232" s="15">
        <v>0</v>
      </c>
      <c r="P232" s="15">
        <v>0</v>
      </c>
    </row>
    <row r="233" spans="3:16" s="14" customFormat="1" ht="21.75" customHeight="1">
      <c r="C233" s="131"/>
      <c r="D233" s="173"/>
      <c r="E233" s="121"/>
      <c r="F233" s="121"/>
      <c r="G233" s="121"/>
      <c r="H233" s="73" t="s">
        <v>233</v>
      </c>
      <c r="I233" s="55">
        <v>0</v>
      </c>
      <c r="J233" s="55">
        <v>0</v>
      </c>
      <c r="K233" s="55">
        <v>0</v>
      </c>
      <c r="L233" s="55">
        <v>0</v>
      </c>
      <c r="M233" s="55">
        <v>0</v>
      </c>
      <c r="N233" s="15">
        <v>0</v>
      </c>
      <c r="O233" s="15">
        <v>0</v>
      </c>
      <c r="P233" s="15">
        <v>0</v>
      </c>
    </row>
    <row r="234" spans="3:16" s="14" customFormat="1" ht="30">
      <c r="C234" s="131"/>
      <c r="D234" s="173"/>
      <c r="E234" s="121"/>
      <c r="F234" s="121"/>
      <c r="G234" s="121"/>
      <c r="H234" s="73" t="s">
        <v>23</v>
      </c>
      <c r="I234" s="55">
        <v>0</v>
      </c>
      <c r="J234" s="55">
        <v>0</v>
      </c>
      <c r="K234" s="55">
        <v>0</v>
      </c>
      <c r="L234" s="55">
        <v>0</v>
      </c>
      <c r="M234" s="55">
        <v>0</v>
      </c>
      <c r="N234" s="15">
        <v>0</v>
      </c>
      <c r="O234" s="15">
        <v>0</v>
      </c>
      <c r="P234" s="15">
        <v>0</v>
      </c>
    </row>
    <row r="235" spans="3:16" s="14" customFormat="1" ht="20.25" customHeight="1">
      <c r="C235" s="131"/>
      <c r="D235" s="173"/>
      <c r="E235" s="121"/>
      <c r="F235" s="121"/>
      <c r="G235" s="121"/>
      <c r="H235" s="73" t="s">
        <v>234</v>
      </c>
      <c r="I235" s="15">
        <v>0</v>
      </c>
      <c r="J235" s="15" t="s">
        <v>231</v>
      </c>
      <c r="K235" s="15" t="s">
        <v>231</v>
      </c>
      <c r="L235" s="15" t="s">
        <v>231</v>
      </c>
      <c r="M235" s="55">
        <v>0</v>
      </c>
      <c r="N235" s="15">
        <v>0</v>
      </c>
      <c r="O235" s="5" t="s">
        <v>231</v>
      </c>
      <c r="P235" s="5" t="s">
        <v>231</v>
      </c>
    </row>
    <row r="236" spans="3:16" s="14" customFormat="1" ht="24.75" customHeight="1">
      <c r="C236" s="131"/>
      <c r="D236" s="173"/>
      <c r="E236" s="121"/>
      <c r="F236" s="121"/>
      <c r="G236" s="121"/>
      <c r="H236" s="73" t="s">
        <v>236</v>
      </c>
      <c r="I236" s="15">
        <v>0</v>
      </c>
      <c r="J236" s="15" t="s">
        <v>231</v>
      </c>
      <c r="K236" s="15" t="s">
        <v>231</v>
      </c>
      <c r="L236" s="15" t="s">
        <v>231</v>
      </c>
      <c r="M236" s="55">
        <v>0</v>
      </c>
      <c r="N236" s="15">
        <v>0</v>
      </c>
      <c r="O236" s="5" t="s">
        <v>231</v>
      </c>
      <c r="P236" s="5" t="s">
        <v>231</v>
      </c>
    </row>
    <row r="237" spans="3:16" s="14" customFormat="1" ht="17.25" customHeight="1">
      <c r="C237" s="131" t="s">
        <v>31</v>
      </c>
      <c r="D237" s="173" t="s">
        <v>574</v>
      </c>
      <c r="E237" s="116" t="s">
        <v>464</v>
      </c>
      <c r="F237" s="121">
        <v>2018</v>
      </c>
      <c r="G237" s="121">
        <v>2018</v>
      </c>
      <c r="H237" s="73" t="s">
        <v>107</v>
      </c>
      <c r="I237" s="55">
        <f>I238+I240+I242+I243</f>
        <v>300</v>
      </c>
      <c r="J237" s="55">
        <f>J238+J240</f>
        <v>270</v>
      </c>
      <c r="K237" s="55">
        <f>K238+K240</f>
        <v>270</v>
      </c>
      <c r="L237" s="55">
        <f>L238+L240</f>
        <v>0</v>
      </c>
      <c r="M237" s="55">
        <f>M238+M240+M242+M243</f>
        <v>0</v>
      </c>
      <c r="N237" s="5">
        <f>M237/I237*100</f>
        <v>0</v>
      </c>
      <c r="O237" s="5">
        <f>L237/J237*100</f>
        <v>0</v>
      </c>
      <c r="P237" s="5">
        <f>L237/K237*100</f>
        <v>0</v>
      </c>
    </row>
    <row r="238" spans="3:16" s="14" customFormat="1" ht="15.75" customHeight="1">
      <c r="C238" s="131"/>
      <c r="D238" s="173"/>
      <c r="E238" s="117"/>
      <c r="F238" s="121"/>
      <c r="G238" s="121"/>
      <c r="H238" s="73" t="s">
        <v>108</v>
      </c>
      <c r="I238" s="15">
        <v>300</v>
      </c>
      <c r="J238" s="15">
        <v>270</v>
      </c>
      <c r="K238" s="15">
        <v>270</v>
      </c>
      <c r="L238" s="55"/>
      <c r="M238" s="55"/>
      <c r="N238" s="5">
        <f>M238/I238*100</f>
        <v>0</v>
      </c>
      <c r="O238" s="5">
        <f>L238/J238*100</f>
        <v>0</v>
      </c>
      <c r="P238" s="5">
        <f>L238/K238*100</f>
        <v>0</v>
      </c>
    </row>
    <row r="239" spans="3:16" s="14" customFormat="1" ht="17.25" customHeight="1">
      <c r="C239" s="131"/>
      <c r="D239" s="173"/>
      <c r="E239" s="117"/>
      <c r="F239" s="121"/>
      <c r="G239" s="121"/>
      <c r="H239" s="73" t="s">
        <v>22</v>
      </c>
      <c r="I239" s="55">
        <v>0</v>
      </c>
      <c r="J239" s="55">
        <v>0</v>
      </c>
      <c r="K239" s="55">
        <v>0</v>
      </c>
      <c r="L239" s="55">
        <v>0</v>
      </c>
      <c r="M239" s="55">
        <v>0</v>
      </c>
      <c r="N239" s="15">
        <v>0</v>
      </c>
      <c r="O239" s="15">
        <v>0</v>
      </c>
      <c r="P239" s="15">
        <v>0</v>
      </c>
    </row>
    <row r="240" spans="3:16" s="14" customFormat="1" ht="17.25" customHeight="1">
      <c r="C240" s="131"/>
      <c r="D240" s="173"/>
      <c r="E240" s="117"/>
      <c r="F240" s="121"/>
      <c r="G240" s="121"/>
      <c r="H240" s="73" t="s">
        <v>233</v>
      </c>
      <c r="I240" s="55">
        <v>0</v>
      </c>
      <c r="J240" s="55">
        <v>0</v>
      </c>
      <c r="K240" s="55">
        <v>0</v>
      </c>
      <c r="L240" s="55">
        <v>0</v>
      </c>
      <c r="M240" s="55">
        <v>0</v>
      </c>
      <c r="N240" s="15">
        <v>0</v>
      </c>
      <c r="O240" s="15">
        <v>0</v>
      </c>
      <c r="P240" s="15">
        <v>0</v>
      </c>
    </row>
    <row r="241" spans="3:16" s="14" customFormat="1" ht="18" customHeight="1">
      <c r="C241" s="131"/>
      <c r="D241" s="173"/>
      <c r="E241" s="117"/>
      <c r="F241" s="121"/>
      <c r="G241" s="121"/>
      <c r="H241" s="73" t="s">
        <v>23</v>
      </c>
      <c r="I241" s="55">
        <v>0</v>
      </c>
      <c r="J241" s="55">
        <v>0</v>
      </c>
      <c r="K241" s="55">
        <v>0</v>
      </c>
      <c r="L241" s="55">
        <v>0</v>
      </c>
      <c r="M241" s="55">
        <v>0</v>
      </c>
      <c r="N241" s="15">
        <v>0</v>
      </c>
      <c r="O241" s="15">
        <v>0</v>
      </c>
      <c r="P241" s="15">
        <v>0</v>
      </c>
    </row>
    <row r="242" spans="3:16" s="14" customFormat="1" ht="18" customHeight="1">
      <c r="C242" s="131"/>
      <c r="D242" s="173"/>
      <c r="E242" s="117"/>
      <c r="F242" s="121"/>
      <c r="G242" s="121"/>
      <c r="H242" s="73" t="s">
        <v>234</v>
      </c>
      <c r="I242" s="15">
        <v>0</v>
      </c>
      <c r="J242" s="15" t="s">
        <v>231</v>
      </c>
      <c r="K242" s="15" t="s">
        <v>231</v>
      </c>
      <c r="L242" s="15" t="s">
        <v>231</v>
      </c>
      <c r="M242" s="55">
        <v>0</v>
      </c>
      <c r="N242" s="15">
        <v>0</v>
      </c>
      <c r="O242" s="5" t="s">
        <v>231</v>
      </c>
      <c r="P242" s="5" t="s">
        <v>231</v>
      </c>
    </row>
    <row r="243" spans="3:16" s="14" customFormat="1" ht="17.25" customHeight="1">
      <c r="C243" s="131"/>
      <c r="D243" s="173"/>
      <c r="E243" s="118"/>
      <c r="F243" s="121"/>
      <c r="G243" s="121"/>
      <c r="H243" s="73" t="s">
        <v>236</v>
      </c>
      <c r="I243" s="15">
        <v>0</v>
      </c>
      <c r="J243" s="15" t="s">
        <v>231</v>
      </c>
      <c r="K243" s="15" t="s">
        <v>231</v>
      </c>
      <c r="L243" s="15" t="s">
        <v>231</v>
      </c>
      <c r="M243" s="55">
        <v>0</v>
      </c>
      <c r="N243" s="15">
        <v>0</v>
      </c>
      <c r="O243" s="5" t="s">
        <v>231</v>
      </c>
      <c r="P243" s="5" t="s">
        <v>231</v>
      </c>
    </row>
    <row r="244" spans="3:16" s="14" customFormat="1" ht="18" customHeight="1">
      <c r="C244" s="146" t="s">
        <v>32</v>
      </c>
      <c r="D244" s="119" t="s">
        <v>468</v>
      </c>
      <c r="E244" s="121" t="s">
        <v>575</v>
      </c>
      <c r="F244" s="116">
        <v>2018</v>
      </c>
      <c r="G244" s="116">
        <v>2020</v>
      </c>
      <c r="H244" s="73" t="s">
        <v>107</v>
      </c>
      <c r="I244" s="55">
        <f>I245+I247+I249+I250</f>
        <v>500</v>
      </c>
      <c r="J244" s="55">
        <f>J245+J247</f>
        <v>450</v>
      </c>
      <c r="K244" s="55">
        <f>K245+K247</f>
        <v>450</v>
      </c>
      <c r="L244" s="55">
        <f>L245+L247</f>
        <v>0</v>
      </c>
      <c r="M244" s="55">
        <f>M245+M247+M249+M250</f>
        <v>450</v>
      </c>
      <c r="N244" s="5">
        <f>M244/I244*100</f>
        <v>90</v>
      </c>
      <c r="O244" s="5">
        <f>L244/J244*100</f>
        <v>0</v>
      </c>
      <c r="P244" s="5">
        <f>L244/K244*100</f>
        <v>0</v>
      </c>
    </row>
    <row r="245" spans="3:16" s="14" customFormat="1">
      <c r="C245" s="147"/>
      <c r="D245" s="119"/>
      <c r="E245" s="121"/>
      <c r="F245" s="117"/>
      <c r="G245" s="117"/>
      <c r="H245" s="73" t="s">
        <v>108</v>
      </c>
      <c r="I245" s="15">
        <v>500</v>
      </c>
      <c r="J245" s="15">
        <v>450</v>
      </c>
      <c r="K245" s="15">
        <v>450</v>
      </c>
      <c r="L245" s="55"/>
      <c r="M245" s="55">
        <v>450</v>
      </c>
      <c r="N245" s="5">
        <f>M245/I245*100</f>
        <v>90</v>
      </c>
      <c r="O245" s="5">
        <f>L245/J245*100</f>
        <v>0</v>
      </c>
      <c r="P245" s="5">
        <f>L245/K245*100</f>
        <v>0</v>
      </c>
    </row>
    <row r="246" spans="3:16" s="14" customFormat="1" ht="30">
      <c r="C246" s="147"/>
      <c r="D246" s="119"/>
      <c r="E246" s="121"/>
      <c r="F246" s="117"/>
      <c r="G246" s="117"/>
      <c r="H246" s="73" t="s">
        <v>22</v>
      </c>
      <c r="I246" s="55">
        <v>0</v>
      </c>
      <c r="J246" s="55">
        <v>0</v>
      </c>
      <c r="K246" s="55">
        <v>0</v>
      </c>
      <c r="L246" s="55">
        <v>0</v>
      </c>
      <c r="M246" s="55">
        <v>0</v>
      </c>
      <c r="N246" s="15">
        <v>0</v>
      </c>
      <c r="O246" s="15">
        <v>0</v>
      </c>
      <c r="P246" s="15">
        <v>0</v>
      </c>
    </row>
    <row r="247" spans="3:16" s="14" customFormat="1">
      <c r="C247" s="147"/>
      <c r="D247" s="119"/>
      <c r="E247" s="121"/>
      <c r="F247" s="117"/>
      <c r="G247" s="117"/>
      <c r="H247" s="73" t="s">
        <v>233</v>
      </c>
      <c r="I247" s="55">
        <v>0</v>
      </c>
      <c r="J247" s="55">
        <v>0</v>
      </c>
      <c r="K247" s="55">
        <v>0</v>
      </c>
      <c r="L247" s="55">
        <v>0</v>
      </c>
      <c r="M247" s="55">
        <v>0</v>
      </c>
      <c r="N247" s="15">
        <v>0</v>
      </c>
      <c r="O247" s="15">
        <v>0</v>
      </c>
      <c r="P247" s="15">
        <v>0</v>
      </c>
    </row>
    <row r="248" spans="3:16" s="14" customFormat="1" ht="30">
      <c r="C248" s="147"/>
      <c r="D248" s="119"/>
      <c r="E248" s="121"/>
      <c r="F248" s="117"/>
      <c r="G248" s="117"/>
      <c r="H248" s="73" t="s">
        <v>23</v>
      </c>
      <c r="I248" s="55">
        <v>0</v>
      </c>
      <c r="J248" s="55">
        <v>0</v>
      </c>
      <c r="K248" s="55">
        <v>0</v>
      </c>
      <c r="L248" s="55">
        <v>0</v>
      </c>
      <c r="M248" s="55">
        <v>0</v>
      </c>
      <c r="N248" s="15">
        <v>0</v>
      </c>
      <c r="O248" s="15">
        <v>0</v>
      </c>
      <c r="P248" s="15">
        <v>0</v>
      </c>
    </row>
    <row r="249" spans="3:16" s="14" customFormat="1" ht="22.5" customHeight="1">
      <c r="C249" s="147"/>
      <c r="D249" s="119"/>
      <c r="E249" s="121"/>
      <c r="F249" s="117"/>
      <c r="G249" s="117"/>
      <c r="H249" s="73" t="s">
        <v>234</v>
      </c>
      <c r="I249" s="15">
        <v>0</v>
      </c>
      <c r="J249" s="15" t="s">
        <v>231</v>
      </c>
      <c r="K249" s="15" t="s">
        <v>231</v>
      </c>
      <c r="L249" s="15" t="s">
        <v>231</v>
      </c>
      <c r="M249" s="55">
        <v>0</v>
      </c>
      <c r="N249" s="15">
        <v>0</v>
      </c>
      <c r="O249" s="5" t="s">
        <v>231</v>
      </c>
      <c r="P249" s="5" t="s">
        <v>231</v>
      </c>
    </row>
    <row r="250" spans="3:16" s="14" customFormat="1" ht="15.75" customHeight="1">
      <c r="C250" s="148"/>
      <c r="D250" s="119"/>
      <c r="E250" s="121"/>
      <c r="F250" s="118"/>
      <c r="G250" s="118"/>
      <c r="H250" s="73" t="s">
        <v>236</v>
      </c>
      <c r="I250" s="15">
        <v>0</v>
      </c>
      <c r="J250" s="15" t="s">
        <v>231</v>
      </c>
      <c r="K250" s="15" t="s">
        <v>231</v>
      </c>
      <c r="L250" s="15" t="s">
        <v>231</v>
      </c>
      <c r="M250" s="55">
        <v>0</v>
      </c>
      <c r="N250" s="15">
        <v>0</v>
      </c>
      <c r="O250" s="5" t="s">
        <v>231</v>
      </c>
      <c r="P250" s="5" t="s">
        <v>231</v>
      </c>
    </row>
    <row r="251" spans="3:16" s="14" customFormat="1" ht="16.5" customHeight="1">
      <c r="C251" s="131" t="s">
        <v>33</v>
      </c>
      <c r="D251" s="119" t="s">
        <v>576</v>
      </c>
      <c r="E251" s="116" t="s">
        <v>577</v>
      </c>
      <c r="F251" s="121">
        <v>2018</v>
      </c>
      <c r="G251" s="121">
        <v>2020</v>
      </c>
      <c r="H251" s="73" t="s">
        <v>107</v>
      </c>
      <c r="I251" s="55">
        <f>I252+I254+I256+I257</f>
        <v>200</v>
      </c>
      <c r="J251" s="55">
        <f>J252+J254</f>
        <v>180</v>
      </c>
      <c r="K251" s="55">
        <f>K252+K254</f>
        <v>180</v>
      </c>
      <c r="L251" s="55">
        <f>L252+L254</f>
        <v>0</v>
      </c>
      <c r="M251" s="55">
        <f>M252+M254+M256+M257</f>
        <v>180</v>
      </c>
      <c r="N251" s="5">
        <f>M251/I251*100</f>
        <v>90</v>
      </c>
      <c r="O251" s="5">
        <f>L251/J251*100</f>
        <v>0</v>
      </c>
      <c r="P251" s="5">
        <f>L251/K251*100</f>
        <v>0</v>
      </c>
    </row>
    <row r="252" spans="3:16" s="14" customFormat="1" ht="29.25" customHeight="1">
      <c r="C252" s="131"/>
      <c r="D252" s="119"/>
      <c r="E252" s="117"/>
      <c r="F252" s="121"/>
      <c r="G252" s="121"/>
      <c r="H252" s="73" t="s">
        <v>108</v>
      </c>
      <c r="I252" s="15">
        <v>200</v>
      </c>
      <c r="J252" s="15">
        <v>180</v>
      </c>
      <c r="K252" s="15">
        <v>180</v>
      </c>
      <c r="L252" s="55"/>
      <c r="M252" s="55">
        <v>180</v>
      </c>
      <c r="N252" s="5">
        <f>M252/I252*100</f>
        <v>90</v>
      </c>
      <c r="O252" s="5">
        <f>L252/J252*100</f>
        <v>0</v>
      </c>
      <c r="P252" s="5">
        <f>L252/K252*100</f>
        <v>0</v>
      </c>
    </row>
    <row r="253" spans="3:16" s="14" customFormat="1" ht="31.5" customHeight="1">
      <c r="C253" s="131"/>
      <c r="D253" s="119"/>
      <c r="E253" s="117"/>
      <c r="F253" s="121"/>
      <c r="G253" s="121"/>
      <c r="H253" s="73" t="s">
        <v>22</v>
      </c>
      <c r="I253" s="55">
        <v>0</v>
      </c>
      <c r="J253" s="55">
        <v>0</v>
      </c>
      <c r="K253" s="55">
        <v>0</v>
      </c>
      <c r="L253" s="55">
        <v>0</v>
      </c>
      <c r="M253" s="55">
        <v>0</v>
      </c>
      <c r="N253" s="15">
        <v>0</v>
      </c>
      <c r="O253" s="15">
        <v>0</v>
      </c>
      <c r="P253" s="15">
        <v>0</v>
      </c>
    </row>
    <row r="254" spans="3:16" s="14" customFormat="1" ht="20.25" customHeight="1">
      <c r="C254" s="131"/>
      <c r="D254" s="119"/>
      <c r="E254" s="117"/>
      <c r="F254" s="121"/>
      <c r="G254" s="121"/>
      <c r="H254" s="73" t="s">
        <v>233</v>
      </c>
      <c r="I254" s="55">
        <v>0</v>
      </c>
      <c r="J254" s="55">
        <v>0</v>
      </c>
      <c r="K254" s="55">
        <v>0</v>
      </c>
      <c r="L254" s="55">
        <v>0</v>
      </c>
      <c r="M254" s="55">
        <v>0</v>
      </c>
      <c r="N254" s="15">
        <v>0</v>
      </c>
      <c r="O254" s="15">
        <v>0</v>
      </c>
      <c r="P254" s="15">
        <v>0</v>
      </c>
    </row>
    <row r="255" spans="3:16" s="14" customFormat="1" ht="33.75" customHeight="1">
      <c r="C255" s="131"/>
      <c r="D255" s="119"/>
      <c r="E255" s="117"/>
      <c r="F255" s="121"/>
      <c r="G255" s="121"/>
      <c r="H255" s="73" t="s">
        <v>23</v>
      </c>
      <c r="I255" s="55">
        <v>0</v>
      </c>
      <c r="J255" s="55">
        <v>0</v>
      </c>
      <c r="K255" s="55">
        <v>0</v>
      </c>
      <c r="L255" s="55">
        <v>0</v>
      </c>
      <c r="M255" s="55">
        <v>0</v>
      </c>
      <c r="N255" s="15">
        <v>0</v>
      </c>
      <c r="O255" s="15">
        <v>0</v>
      </c>
      <c r="P255" s="15">
        <v>0</v>
      </c>
    </row>
    <row r="256" spans="3:16" s="14" customFormat="1" ht="18" customHeight="1">
      <c r="C256" s="131"/>
      <c r="D256" s="119"/>
      <c r="E256" s="117"/>
      <c r="F256" s="121"/>
      <c r="G256" s="121"/>
      <c r="H256" s="73" t="s">
        <v>234</v>
      </c>
      <c r="I256" s="15">
        <v>0</v>
      </c>
      <c r="J256" s="15" t="s">
        <v>231</v>
      </c>
      <c r="K256" s="15" t="s">
        <v>231</v>
      </c>
      <c r="L256" s="15" t="s">
        <v>231</v>
      </c>
      <c r="M256" s="55">
        <v>0</v>
      </c>
      <c r="N256" s="15">
        <v>0</v>
      </c>
      <c r="O256" s="5" t="s">
        <v>231</v>
      </c>
      <c r="P256" s="5" t="s">
        <v>231</v>
      </c>
    </row>
    <row r="257" spans="3:16" s="14" customFormat="1" ht="21.75" customHeight="1">
      <c r="C257" s="131"/>
      <c r="D257" s="119"/>
      <c r="E257" s="118"/>
      <c r="F257" s="121"/>
      <c r="G257" s="121"/>
      <c r="H257" s="73" t="s">
        <v>236</v>
      </c>
      <c r="I257" s="15">
        <v>0</v>
      </c>
      <c r="J257" s="15" t="s">
        <v>231</v>
      </c>
      <c r="K257" s="15" t="s">
        <v>231</v>
      </c>
      <c r="L257" s="15" t="s">
        <v>231</v>
      </c>
      <c r="M257" s="55">
        <v>0</v>
      </c>
      <c r="N257" s="15">
        <v>0</v>
      </c>
      <c r="O257" s="5" t="s">
        <v>231</v>
      </c>
      <c r="P257" s="5" t="s">
        <v>231</v>
      </c>
    </row>
    <row r="258" spans="3:16" s="14" customFormat="1" ht="17.25" customHeight="1">
      <c r="C258" s="131" t="s">
        <v>270</v>
      </c>
      <c r="D258" s="173" t="s">
        <v>578</v>
      </c>
      <c r="E258" s="116" t="s">
        <v>271</v>
      </c>
      <c r="F258" s="121">
        <v>2018</v>
      </c>
      <c r="G258" s="121">
        <v>2020</v>
      </c>
      <c r="H258" s="73" t="s">
        <v>107</v>
      </c>
      <c r="I258" s="55">
        <f>I259+I261+I263+I264</f>
        <v>1300</v>
      </c>
      <c r="J258" s="55">
        <f>J259+J261</f>
        <v>900</v>
      </c>
      <c r="K258" s="55">
        <f>K259+K261</f>
        <v>900</v>
      </c>
      <c r="L258" s="55">
        <f>L259+L261</f>
        <v>0</v>
      </c>
      <c r="M258" s="55">
        <f>M259+M261+M263+M264</f>
        <v>0</v>
      </c>
      <c r="N258" s="5">
        <f>M258/I258*100</f>
        <v>0</v>
      </c>
      <c r="O258" s="5">
        <f>L258/J258*100</f>
        <v>0</v>
      </c>
      <c r="P258" s="5">
        <f>L258/K258*100</f>
        <v>0</v>
      </c>
    </row>
    <row r="259" spans="3:16" s="14" customFormat="1" ht="15.75" customHeight="1">
      <c r="C259" s="131"/>
      <c r="D259" s="173"/>
      <c r="E259" s="117"/>
      <c r="F259" s="121"/>
      <c r="G259" s="121"/>
      <c r="H259" s="73" t="s">
        <v>108</v>
      </c>
      <c r="I259" s="15">
        <v>1300</v>
      </c>
      <c r="J259" s="15">
        <v>900</v>
      </c>
      <c r="K259" s="15">
        <v>900</v>
      </c>
      <c r="L259" s="55"/>
      <c r="M259" s="55"/>
      <c r="N259" s="5">
        <f>M259/I259*100</f>
        <v>0</v>
      </c>
      <c r="O259" s="5">
        <f>L259/J259*100</f>
        <v>0</v>
      </c>
      <c r="P259" s="5">
        <f>L259/K259*100</f>
        <v>0</v>
      </c>
    </row>
    <row r="260" spans="3:16" s="14" customFormat="1" ht="17.25" customHeight="1">
      <c r="C260" s="131"/>
      <c r="D260" s="173"/>
      <c r="E260" s="117"/>
      <c r="F260" s="121"/>
      <c r="G260" s="121"/>
      <c r="H260" s="73" t="s">
        <v>22</v>
      </c>
      <c r="I260" s="55">
        <v>0</v>
      </c>
      <c r="J260" s="55">
        <v>0</v>
      </c>
      <c r="K260" s="55">
        <v>0</v>
      </c>
      <c r="L260" s="55">
        <v>0</v>
      </c>
      <c r="M260" s="55">
        <v>0</v>
      </c>
      <c r="N260" s="15">
        <v>0</v>
      </c>
      <c r="O260" s="15">
        <v>0</v>
      </c>
      <c r="P260" s="15">
        <v>0</v>
      </c>
    </row>
    <row r="261" spans="3:16" s="14" customFormat="1" ht="17.25" customHeight="1">
      <c r="C261" s="131"/>
      <c r="D261" s="173"/>
      <c r="E261" s="117"/>
      <c r="F261" s="121"/>
      <c r="G261" s="121"/>
      <c r="H261" s="73" t="s">
        <v>233</v>
      </c>
      <c r="I261" s="55">
        <v>0</v>
      </c>
      <c r="J261" s="55">
        <v>0</v>
      </c>
      <c r="K261" s="55">
        <v>0</v>
      </c>
      <c r="L261" s="55">
        <v>0</v>
      </c>
      <c r="M261" s="55">
        <v>0</v>
      </c>
      <c r="N261" s="15">
        <v>0</v>
      </c>
      <c r="O261" s="15">
        <v>0</v>
      </c>
      <c r="P261" s="15">
        <v>0</v>
      </c>
    </row>
    <row r="262" spans="3:16" s="14" customFormat="1" ht="36.75" customHeight="1">
      <c r="C262" s="131"/>
      <c r="D262" s="173"/>
      <c r="E262" s="117"/>
      <c r="F262" s="121"/>
      <c r="G262" s="121"/>
      <c r="H262" s="73" t="s">
        <v>23</v>
      </c>
      <c r="I262" s="55">
        <v>0</v>
      </c>
      <c r="J262" s="55">
        <v>0</v>
      </c>
      <c r="K262" s="55">
        <v>0</v>
      </c>
      <c r="L262" s="55">
        <v>0</v>
      </c>
      <c r="M262" s="55">
        <v>0</v>
      </c>
      <c r="N262" s="15">
        <v>0</v>
      </c>
      <c r="O262" s="15">
        <v>0</v>
      </c>
      <c r="P262" s="15">
        <v>0</v>
      </c>
    </row>
    <row r="263" spans="3:16" s="14" customFormat="1" ht="18" customHeight="1">
      <c r="C263" s="131"/>
      <c r="D263" s="173"/>
      <c r="E263" s="117"/>
      <c r="F263" s="121"/>
      <c r="G263" s="121"/>
      <c r="H263" s="73" t="s">
        <v>234</v>
      </c>
      <c r="I263" s="15">
        <v>0</v>
      </c>
      <c r="J263" s="15" t="s">
        <v>231</v>
      </c>
      <c r="K263" s="15" t="s">
        <v>231</v>
      </c>
      <c r="L263" s="15" t="s">
        <v>231</v>
      </c>
      <c r="M263" s="55">
        <v>0</v>
      </c>
      <c r="N263" s="15">
        <v>0</v>
      </c>
      <c r="O263" s="5" t="s">
        <v>231</v>
      </c>
      <c r="P263" s="5" t="s">
        <v>231</v>
      </c>
    </row>
    <row r="264" spans="3:16" s="14" customFormat="1" ht="17.25" customHeight="1">
      <c r="C264" s="131"/>
      <c r="D264" s="173"/>
      <c r="E264" s="118"/>
      <c r="F264" s="121"/>
      <c r="G264" s="121"/>
      <c r="H264" s="73" t="s">
        <v>236</v>
      </c>
      <c r="I264" s="15">
        <v>0</v>
      </c>
      <c r="J264" s="15" t="s">
        <v>231</v>
      </c>
      <c r="K264" s="15" t="s">
        <v>231</v>
      </c>
      <c r="L264" s="15" t="s">
        <v>231</v>
      </c>
      <c r="M264" s="55">
        <v>0</v>
      </c>
      <c r="N264" s="15">
        <v>0</v>
      </c>
      <c r="O264" s="5" t="s">
        <v>231</v>
      </c>
      <c r="P264" s="5" t="s">
        <v>231</v>
      </c>
    </row>
    <row r="265" spans="3:16" s="14" customFormat="1" ht="17.25" customHeight="1">
      <c r="C265" s="175"/>
      <c r="D265" s="167" t="s">
        <v>272</v>
      </c>
      <c r="E265" s="156" t="s">
        <v>34</v>
      </c>
      <c r="F265" s="157"/>
      <c r="G265" s="157"/>
      <c r="H265" s="10" t="s">
        <v>107</v>
      </c>
      <c r="I265" s="9">
        <f>I266+I268+I270+I271</f>
        <v>905021.39999999991</v>
      </c>
      <c r="J265" s="9">
        <f>J266+J268</f>
        <v>547425.1</v>
      </c>
      <c r="K265" s="9">
        <f>K266+K268</f>
        <v>547424.9</v>
      </c>
      <c r="L265" s="9">
        <f>L266+L268</f>
        <v>390618.5</v>
      </c>
      <c r="M265" s="9">
        <f>M266+M268+M270+M271</f>
        <v>570824.1</v>
      </c>
      <c r="N265" s="8">
        <f>M265/I265*100</f>
        <v>63.072994738024981</v>
      </c>
      <c r="O265" s="8">
        <f>L265/J265*100</f>
        <v>71.355606456481439</v>
      </c>
      <c r="P265" s="8">
        <f>L265/K265*100</f>
        <v>71.355632526032338</v>
      </c>
    </row>
    <row r="266" spans="3:16" s="14" customFormat="1" ht="15.75" customHeight="1">
      <c r="C266" s="175"/>
      <c r="D266" s="176"/>
      <c r="E266" s="177"/>
      <c r="F266" s="157"/>
      <c r="G266" s="157"/>
      <c r="H266" s="10" t="s">
        <v>108</v>
      </c>
      <c r="I266" s="17">
        <f t="shared" ref="I266:M269" si="26">I273+I280+I322+I364+I434+I483+I511</f>
        <v>502978.19999999995</v>
      </c>
      <c r="J266" s="17">
        <f t="shared" si="26"/>
        <v>497650.4</v>
      </c>
      <c r="K266" s="17">
        <f t="shared" si="26"/>
        <v>497650.2</v>
      </c>
      <c r="L266" s="17">
        <f t="shared" si="26"/>
        <v>343426.9</v>
      </c>
      <c r="M266" s="17">
        <f t="shared" si="26"/>
        <v>345915.1</v>
      </c>
      <c r="N266" s="8">
        <f t="shared" ref="N266:N271" si="27">M266/I266*100</f>
        <v>68.773378249792941</v>
      </c>
      <c r="O266" s="8">
        <f>L266/J266*100</f>
        <v>69.009670242403104</v>
      </c>
      <c r="P266" s="8">
        <f>L266/K266*100</f>
        <v>69.00969797661088</v>
      </c>
    </row>
    <row r="267" spans="3:16" s="14" customFormat="1" ht="31.5" customHeight="1">
      <c r="C267" s="175"/>
      <c r="D267" s="176"/>
      <c r="E267" s="177"/>
      <c r="F267" s="157"/>
      <c r="G267" s="157"/>
      <c r="H267" s="10" t="s">
        <v>22</v>
      </c>
      <c r="I267" s="17">
        <f t="shared" si="26"/>
        <v>5920.2</v>
      </c>
      <c r="J267" s="17">
        <f t="shared" si="26"/>
        <v>6151.9</v>
      </c>
      <c r="K267" s="17">
        <f t="shared" si="26"/>
        <v>6151.9</v>
      </c>
      <c r="L267" s="17">
        <f t="shared" si="26"/>
        <v>5832.7</v>
      </c>
      <c r="M267" s="17">
        <f t="shared" si="26"/>
        <v>5294.2</v>
      </c>
      <c r="N267" s="8">
        <f t="shared" si="27"/>
        <v>89.426032904293777</v>
      </c>
      <c r="O267" s="8">
        <f>L267/J267*100</f>
        <v>94.811359092312941</v>
      </c>
      <c r="P267" s="8">
        <f>L267/K267*100</f>
        <v>94.811359092312941</v>
      </c>
    </row>
    <row r="268" spans="3:16" s="14" customFormat="1" ht="17.25" customHeight="1">
      <c r="C268" s="175"/>
      <c r="D268" s="176"/>
      <c r="E268" s="177"/>
      <c r="F268" s="157"/>
      <c r="G268" s="157"/>
      <c r="H268" s="10" t="s">
        <v>233</v>
      </c>
      <c r="I268" s="17">
        <f t="shared" si="26"/>
        <v>47900</v>
      </c>
      <c r="J268" s="17">
        <f t="shared" si="26"/>
        <v>49774.700000000004</v>
      </c>
      <c r="K268" s="17">
        <f t="shared" si="26"/>
        <v>49774.700000000004</v>
      </c>
      <c r="L268" s="17">
        <f t="shared" si="26"/>
        <v>47191.600000000006</v>
      </c>
      <c r="M268" s="17">
        <f t="shared" si="26"/>
        <v>42835.199999999997</v>
      </c>
      <c r="N268" s="8">
        <f t="shared" si="27"/>
        <v>89.426304801670142</v>
      </c>
      <c r="O268" s="8">
        <f>L268/J268*100</f>
        <v>94.810415733294235</v>
      </c>
      <c r="P268" s="8">
        <f>L268/K268*100</f>
        <v>94.810415733294235</v>
      </c>
    </row>
    <row r="269" spans="3:16" s="14" customFormat="1" ht="42" customHeight="1">
      <c r="C269" s="175"/>
      <c r="D269" s="176"/>
      <c r="E269" s="177"/>
      <c r="F269" s="157"/>
      <c r="G269" s="157"/>
      <c r="H269" s="10" t="s">
        <v>23</v>
      </c>
      <c r="I269" s="17">
        <f t="shared" si="26"/>
        <v>47900</v>
      </c>
      <c r="J269" s="17">
        <f t="shared" si="26"/>
        <v>49774.700000000004</v>
      </c>
      <c r="K269" s="17">
        <f t="shared" si="26"/>
        <v>49774.700000000004</v>
      </c>
      <c r="L269" s="17">
        <f t="shared" si="26"/>
        <v>47191.600000000006</v>
      </c>
      <c r="M269" s="17">
        <f t="shared" si="26"/>
        <v>42835.199999999997</v>
      </c>
      <c r="N269" s="8">
        <f t="shared" si="27"/>
        <v>89.426304801670142</v>
      </c>
      <c r="O269" s="8">
        <f>L269/J269*100</f>
        <v>94.810415733294235</v>
      </c>
      <c r="P269" s="8">
        <f>L269/K269*100</f>
        <v>94.810415733294235</v>
      </c>
    </row>
    <row r="270" spans="3:16" s="14" customFormat="1" ht="18" customHeight="1">
      <c r="C270" s="175"/>
      <c r="D270" s="176"/>
      <c r="E270" s="177"/>
      <c r="F270" s="157"/>
      <c r="G270" s="157"/>
      <c r="H270" s="10" t="s">
        <v>234</v>
      </c>
      <c r="I270" s="17">
        <f>I277+I284+I326+I368+I438+I466+I515</f>
        <v>85587.1</v>
      </c>
      <c r="J270" s="16" t="s">
        <v>231</v>
      </c>
      <c r="K270" s="16" t="s">
        <v>231</v>
      </c>
      <c r="L270" s="16" t="s">
        <v>231</v>
      </c>
      <c r="M270" s="17">
        <f>M277+M284+M326+M368+M438+M466+M515</f>
        <v>56265.5</v>
      </c>
      <c r="N270" s="8">
        <f t="shared" si="27"/>
        <v>65.740631473668344</v>
      </c>
      <c r="O270" s="17" t="s">
        <v>231</v>
      </c>
      <c r="P270" s="17" t="s">
        <v>231</v>
      </c>
    </row>
    <row r="271" spans="3:16" s="14" customFormat="1" ht="17.25" customHeight="1">
      <c r="C271" s="175"/>
      <c r="D271" s="176"/>
      <c r="E271" s="177"/>
      <c r="F271" s="157"/>
      <c r="G271" s="157"/>
      <c r="H271" s="10" t="s">
        <v>236</v>
      </c>
      <c r="I271" s="17">
        <f>I278+I285+I327+I369+I439+I467+I516</f>
        <v>268556.09999999998</v>
      </c>
      <c r="J271" s="16" t="s">
        <v>231</v>
      </c>
      <c r="K271" s="16" t="s">
        <v>231</v>
      </c>
      <c r="L271" s="16" t="s">
        <v>231</v>
      </c>
      <c r="M271" s="17">
        <f>M278+M285+M327+M369+M439+M467+M516</f>
        <v>125808.3</v>
      </c>
      <c r="N271" s="8">
        <f t="shared" si="27"/>
        <v>46.846189678804542</v>
      </c>
      <c r="O271" s="17" t="s">
        <v>231</v>
      </c>
      <c r="P271" s="17" t="s">
        <v>231</v>
      </c>
    </row>
    <row r="272" spans="3:16" s="14" customFormat="1" ht="15" customHeight="1">
      <c r="C272" s="178" t="s">
        <v>36</v>
      </c>
      <c r="D272" s="173" t="s">
        <v>452</v>
      </c>
      <c r="E272" s="116" t="s">
        <v>0</v>
      </c>
      <c r="F272" s="116">
        <v>2018</v>
      </c>
      <c r="G272" s="116">
        <v>2020</v>
      </c>
      <c r="H272" s="73" t="s">
        <v>107</v>
      </c>
      <c r="I272" s="55">
        <f>I273+I275+I277+I278</f>
        <v>828151.2</v>
      </c>
      <c r="J272" s="55">
        <f>J273+J275</f>
        <v>473450.2</v>
      </c>
      <c r="K272" s="55">
        <f>K273+K275</f>
        <v>473450.1</v>
      </c>
      <c r="L272" s="55">
        <f>L273+L275</f>
        <v>332019.20000000001</v>
      </c>
      <c r="M272" s="55">
        <v>235327.6</v>
      </c>
      <c r="N272" s="5">
        <f>M272/I272*100</f>
        <v>28.416018717354994</v>
      </c>
      <c r="O272" s="5">
        <f>L272/J272*100</f>
        <v>70.127586808496432</v>
      </c>
      <c r="P272" s="5">
        <f>L272/K272*100</f>
        <v>70.127601620529816</v>
      </c>
    </row>
    <row r="273" spans="3:16" s="14" customFormat="1">
      <c r="C273" s="179"/>
      <c r="D273" s="173"/>
      <c r="E273" s="117"/>
      <c r="F273" s="117"/>
      <c r="G273" s="117"/>
      <c r="H273" s="73" t="s">
        <v>108</v>
      </c>
      <c r="I273" s="15">
        <v>474008</v>
      </c>
      <c r="J273" s="15">
        <v>473450.2</v>
      </c>
      <c r="K273" s="15">
        <v>473450.1</v>
      </c>
      <c r="L273" s="55">
        <v>332019.20000000001</v>
      </c>
      <c r="M273" s="55">
        <v>333116.79999999999</v>
      </c>
      <c r="N273" s="5">
        <f>M273/I273*100</f>
        <v>70.276619803885168</v>
      </c>
      <c r="O273" s="15">
        <f>L273/J273*100</f>
        <v>70.127586808496432</v>
      </c>
      <c r="P273" s="15">
        <f>L273/K273*100</f>
        <v>70.127601620529816</v>
      </c>
    </row>
    <row r="274" spans="3:16" s="14" customFormat="1" ht="30">
      <c r="C274" s="179"/>
      <c r="D274" s="173"/>
      <c r="E274" s="117"/>
      <c r="F274" s="117"/>
      <c r="G274" s="117"/>
      <c r="H274" s="73" t="s">
        <v>22</v>
      </c>
      <c r="I274" s="55">
        <v>0</v>
      </c>
      <c r="J274" s="55">
        <v>0</v>
      </c>
      <c r="K274" s="55">
        <v>0</v>
      </c>
      <c r="L274" s="55">
        <v>0</v>
      </c>
      <c r="M274" s="55">
        <v>0</v>
      </c>
      <c r="N274" s="55">
        <v>0</v>
      </c>
      <c r="O274" s="15">
        <v>0</v>
      </c>
      <c r="P274" s="15">
        <v>0</v>
      </c>
    </row>
    <row r="275" spans="3:16" s="14" customFormat="1">
      <c r="C275" s="179"/>
      <c r="D275" s="173"/>
      <c r="E275" s="117"/>
      <c r="F275" s="117"/>
      <c r="G275" s="117"/>
      <c r="H275" s="73" t="s">
        <v>233</v>
      </c>
      <c r="I275" s="55">
        <v>0</v>
      </c>
      <c r="J275" s="55">
        <v>0</v>
      </c>
      <c r="K275" s="55">
        <v>0</v>
      </c>
      <c r="L275" s="55">
        <v>0</v>
      </c>
      <c r="M275" s="55">
        <v>0</v>
      </c>
      <c r="N275" s="55">
        <v>0</v>
      </c>
      <c r="O275" s="15">
        <v>0</v>
      </c>
      <c r="P275" s="15">
        <v>0</v>
      </c>
    </row>
    <row r="276" spans="3:16" s="14" customFormat="1" ht="17.25" customHeight="1">
      <c r="C276" s="179"/>
      <c r="D276" s="173"/>
      <c r="E276" s="117"/>
      <c r="F276" s="117"/>
      <c r="G276" s="117"/>
      <c r="H276" s="73" t="s">
        <v>23</v>
      </c>
      <c r="I276" s="55">
        <v>0</v>
      </c>
      <c r="J276" s="55">
        <v>0</v>
      </c>
      <c r="K276" s="55">
        <v>0</v>
      </c>
      <c r="L276" s="55">
        <v>0</v>
      </c>
      <c r="M276" s="55">
        <v>0</v>
      </c>
      <c r="N276" s="55">
        <v>0</v>
      </c>
      <c r="O276" s="15">
        <v>0</v>
      </c>
      <c r="P276" s="15">
        <v>0</v>
      </c>
    </row>
    <row r="277" spans="3:16" s="18" customFormat="1" ht="18.75" customHeight="1">
      <c r="C277" s="179"/>
      <c r="D277" s="173"/>
      <c r="E277" s="117"/>
      <c r="F277" s="117"/>
      <c r="G277" s="117"/>
      <c r="H277" s="73" t="s">
        <v>234</v>
      </c>
      <c r="I277" s="15">
        <v>85587.1</v>
      </c>
      <c r="J277" s="15">
        <v>85587.1</v>
      </c>
      <c r="K277" s="15" t="s">
        <v>231</v>
      </c>
      <c r="L277" s="15" t="s">
        <v>231</v>
      </c>
      <c r="M277" s="55">
        <v>56265.5</v>
      </c>
      <c r="N277" s="5">
        <f>M277/I277*100</f>
        <v>65.740631473668344</v>
      </c>
      <c r="O277" s="15" t="s">
        <v>231</v>
      </c>
      <c r="P277" s="15" t="s">
        <v>231</v>
      </c>
    </row>
    <row r="278" spans="3:16" s="14" customFormat="1" ht="17.25" customHeight="1">
      <c r="C278" s="179"/>
      <c r="D278" s="173"/>
      <c r="E278" s="117"/>
      <c r="F278" s="117"/>
      <c r="G278" s="117"/>
      <c r="H278" s="73" t="s">
        <v>236</v>
      </c>
      <c r="I278" s="15">
        <v>268556.09999999998</v>
      </c>
      <c r="J278" s="15">
        <v>268556.09999999998</v>
      </c>
      <c r="K278" s="15" t="s">
        <v>231</v>
      </c>
      <c r="L278" s="15" t="s">
        <v>231</v>
      </c>
      <c r="M278" s="55">
        <v>125808.3</v>
      </c>
      <c r="N278" s="5">
        <f>M278/I278*100</f>
        <v>46.846189678804542</v>
      </c>
      <c r="O278" s="15" t="s">
        <v>231</v>
      </c>
      <c r="P278" s="15" t="s">
        <v>231</v>
      </c>
    </row>
    <row r="279" spans="3:16" s="14" customFormat="1" ht="19.5" customHeight="1">
      <c r="C279" s="123" t="s">
        <v>230</v>
      </c>
      <c r="D279" s="173" t="s">
        <v>120</v>
      </c>
      <c r="E279" s="116" t="s">
        <v>0</v>
      </c>
      <c r="F279" s="116">
        <v>2018</v>
      </c>
      <c r="G279" s="116">
        <v>2020</v>
      </c>
      <c r="H279" s="73" t="s">
        <v>107</v>
      </c>
      <c r="I279" s="55">
        <f>I280+I282+I284+I285</f>
        <v>6700</v>
      </c>
      <c r="J279" s="55">
        <f>J280+J282</f>
        <v>4737.5</v>
      </c>
      <c r="K279" s="55">
        <f>K280+K282</f>
        <v>4737.3999999999996</v>
      </c>
      <c r="L279" s="55">
        <f>L280+L282</f>
        <v>0</v>
      </c>
      <c r="M279" s="55">
        <f>M280+M282+M284+M285</f>
        <v>0</v>
      </c>
      <c r="N279" s="5">
        <f>M279/I279*100</f>
        <v>0</v>
      </c>
      <c r="O279" s="5">
        <f>L279/J279*100</f>
        <v>0</v>
      </c>
      <c r="P279" s="5">
        <f>L279/K279*100</f>
        <v>0</v>
      </c>
    </row>
    <row r="280" spans="3:16" s="14" customFormat="1" ht="17.25" customHeight="1">
      <c r="C280" s="124"/>
      <c r="D280" s="173"/>
      <c r="E280" s="117"/>
      <c r="F280" s="117"/>
      <c r="G280" s="117"/>
      <c r="H280" s="73" t="s">
        <v>108</v>
      </c>
      <c r="I280" s="15">
        <f>SUM(I287,I294,I301,I308,I315)</f>
        <v>6700</v>
      </c>
      <c r="J280" s="15">
        <f>SUM(J287,J294,J301,J308,J315)</f>
        <v>4737.5</v>
      </c>
      <c r="K280" s="15">
        <f t="shared" ref="K280:M280" si="28">SUM(K287,K294,K301,K308,K315)</f>
        <v>4737.3999999999996</v>
      </c>
      <c r="L280" s="15">
        <f t="shared" si="28"/>
        <v>0</v>
      </c>
      <c r="M280" s="15">
        <f t="shared" si="28"/>
        <v>0</v>
      </c>
      <c r="N280" s="5">
        <f>M280/I280*100</f>
        <v>0</v>
      </c>
      <c r="O280" s="15">
        <f>L280/J280*100</f>
        <v>0</v>
      </c>
      <c r="P280" s="15">
        <f>L280/K280*100</f>
        <v>0</v>
      </c>
    </row>
    <row r="281" spans="3:16" s="14" customFormat="1" ht="16.5" customHeight="1">
      <c r="C281" s="124"/>
      <c r="D281" s="173"/>
      <c r="E281" s="117"/>
      <c r="F281" s="117"/>
      <c r="G281" s="117"/>
      <c r="H281" s="73" t="s">
        <v>22</v>
      </c>
      <c r="I281" s="15">
        <f t="shared" ref="I281:M283" si="29">I288+I295+I302</f>
        <v>0</v>
      </c>
      <c r="J281" s="15">
        <f t="shared" si="29"/>
        <v>0</v>
      </c>
      <c r="K281" s="15">
        <f t="shared" si="29"/>
        <v>0</v>
      </c>
      <c r="L281" s="15">
        <f t="shared" si="29"/>
        <v>0</v>
      </c>
      <c r="M281" s="15">
        <f t="shared" si="29"/>
        <v>0</v>
      </c>
      <c r="N281" s="15">
        <f>N288+N295+N302</f>
        <v>0</v>
      </c>
      <c r="O281" s="15">
        <v>0</v>
      </c>
      <c r="P281" s="15">
        <v>0</v>
      </c>
    </row>
    <row r="282" spans="3:16" s="14" customFormat="1" ht="17.25" customHeight="1">
      <c r="C282" s="124"/>
      <c r="D282" s="173"/>
      <c r="E282" s="117"/>
      <c r="F282" s="117"/>
      <c r="G282" s="117"/>
      <c r="H282" s="73" t="s">
        <v>233</v>
      </c>
      <c r="I282" s="15">
        <f t="shared" si="29"/>
        <v>0</v>
      </c>
      <c r="J282" s="15">
        <f t="shared" si="29"/>
        <v>0</v>
      </c>
      <c r="K282" s="15">
        <f t="shared" si="29"/>
        <v>0</v>
      </c>
      <c r="L282" s="15">
        <f t="shared" si="29"/>
        <v>0</v>
      </c>
      <c r="M282" s="15">
        <f t="shared" si="29"/>
        <v>0</v>
      </c>
      <c r="N282" s="15">
        <f>N289+N296+N303</f>
        <v>0</v>
      </c>
      <c r="O282" s="15">
        <v>0</v>
      </c>
      <c r="P282" s="15">
        <v>0</v>
      </c>
    </row>
    <row r="283" spans="3:16" s="18" customFormat="1" ht="18.75" customHeight="1">
      <c r="C283" s="124"/>
      <c r="D283" s="173"/>
      <c r="E283" s="117"/>
      <c r="F283" s="117"/>
      <c r="G283" s="117"/>
      <c r="H283" s="73" t="s">
        <v>23</v>
      </c>
      <c r="I283" s="15">
        <f t="shared" si="29"/>
        <v>0</v>
      </c>
      <c r="J283" s="15">
        <f t="shared" si="29"/>
        <v>0</v>
      </c>
      <c r="K283" s="15">
        <f t="shared" si="29"/>
        <v>0</v>
      </c>
      <c r="L283" s="15">
        <f t="shared" si="29"/>
        <v>0</v>
      </c>
      <c r="M283" s="15">
        <f t="shared" si="29"/>
        <v>0</v>
      </c>
      <c r="N283" s="15">
        <f>N290+N297+N304</f>
        <v>0</v>
      </c>
      <c r="O283" s="15">
        <v>0</v>
      </c>
      <c r="P283" s="15">
        <v>0</v>
      </c>
    </row>
    <row r="284" spans="3:16" s="14" customFormat="1" ht="18.75" customHeight="1">
      <c r="C284" s="124"/>
      <c r="D284" s="173"/>
      <c r="E284" s="117"/>
      <c r="F284" s="117"/>
      <c r="G284" s="117"/>
      <c r="H284" s="73" t="s">
        <v>234</v>
      </c>
      <c r="I284" s="15"/>
      <c r="J284" s="15" t="s">
        <v>231</v>
      </c>
      <c r="K284" s="15" t="s">
        <v>231</v>
      </c>
      <c r="L284" s="15" t="s">
        <v>231</v>
      </c>
      <c r="M284" s="55">
        <v>0</v>
      </c>
      <c r="N284" s="55">
        <v>0</v>
      </c>
      <c r="O284" s="15" t="s">
        <v>231</v>
      </c>
      <c r="P284" s="15" t="s">
        <v>231</v>
      </c>
    </row>
    <row r="285" spans="3:16" s="14" customFormat="1" ht="18" customHeight="1">
      <c r="C285" s="125"/>
      <c r="D285" s="173"/>
      <c r="E285" s="118"/>
      <c r="F285" s="118"/>
      <c r="G285" s="118"/>
      <c r="H285" s="73" t="s">
        <v>236</v>
      </c>
      <c r="I285" s="15"/>
      <c r="J285" s="15" t="s">
        <v>231</v>
      </c>
      <c r="K285" s="15" t="s">
        <v>231</v>
      </c>
      <c r="L285" s="15" t="s">
        <v>231</v>
      </c>
      <c r="M285" s="55">
        <v>0</v>
      </c>
      <c r="N285" s="55">
        <v>0</v>
      </c>
      <c r="O285" s="15" t="s">
        <v>231</v>
      </c>
      <c r="P285" s="15" t="s">
        <v>231</v>
      </c>
    </row>
    <row r="286" spans="3:16" s="14" customFormat="1" ht="15" customHeight="1">
      <c r="C286" s="216" t="s">
        <v>273</v>
      </c>
      <c r="D286" s="173" t="s">
        <v>579</v>
      </c>
      <c r="E286" s="116" t="s">
        <v>580</v>
      </c>
      <c r="F286" s="116" t="s">
        <v>318</v>
      </c>
      <c r="G286" s="116" t="s">
        <v>319</v>
      </c>
      <c r="H286" s="73" t="s">
        <v>107</v>
      </c>
      <c r="I286" s="55">
        <f>I287+I289+I291+I292</f>
        <v>800</v>
      </c>
      <c r="J286" s="55">
        <f>J287+J289</f>
        <v>720</v>
      </c>
      <c r="K286" s="55">
        <f>K287+K289</f>
        <v>720</v>
      </c>
      <c r="L286" s="55">
        <f>L287+L289</f>
        <v>0</v>
      </c>
      <c r="M286" s="55">
        <f>M287+M289+M291+M292</f>
        <v>0</v>
      </c>
      <c r="N286" s="5">
        <f>M286/I286*100</f>
        <v>0</v>
      </c>
      <c r="O286" s="5">
        <f>L286/J286*100</f>
        <v>0</v>
      </c>
      <c r="P286" s="5">
        <f>L286/K286*100</f>
        <v>0</v>
      </c>
    </row>
    <row r="287" spans="3:16" s="14" customFormat="1">
      <c r="C287" s="217"/>
      <c r="D287" s="173"/>
      <c r="E287" s="117"/>
      <c r="F287" s="117"/>
      <c r="G287" s="117"/>
      <c r="H287" s="73" t="s">
        <v>108</v>
      </c>
      <c r="I287" s="15">
        <v>800</v>
      </c>
      <c r="J287" s="15">
        <v>720</v>
      </c>
      <c r="K287" s="15">
        <v>720</v>
      </c>
      <c r="L287" s="55"/>
      <c r="M287" s="55"/>
      <c r="N287" s="5">
        <f>M287/I287*100</f>
        <v>0</v>
      </c>
      <c r="O287" s="15">
        <f>L287/J287*100</f>
        <v>0</v>
      </c>
      <c r="P287" s="15">
        <f>L287/K287*100</f>
        <v>0</v>
      </c>
    </row>
    <row r="288" spans="3:16" s="14" customFormat="1" ht="30">
      <c r="C288" s="217"/>
      <c r="D288" s="173"/>
      <c r="E288" s="117"/>
      <c r="F288" s="117"/>
      <c r="G288" s="117"/>
      <c r="H288" s="73" t="s">
        <v>22</v>
      </c>
      <c r="I288" s="55">
        <v>0</v>
      </c>
      <c r="J288" s="55">
        <v>0</v>
      </c>
      <c r="K288" s="55">
        <v>0</v>
      </c>
      <c r="L288" s="55">
        <v>0</v>
      </c>
      <c r="M288" s="55">
        <v>0</v>
      </c>
      <c r="N288" s="15">
        <v>0</v>
      </c>
      <c r="O288" s="15">
        <v>0</v>
      </c>
      <c r="P288" s="15">
        <v>0</v>
      </c>
    </row>
    <row r="289" spans="1:16" s="14" customFormat="1" ht="18.75" customHeight="1">
      <c r="C289" s="217"/>
      <c r="D289" s="173"/>
      <c r="E289" s="117"/>
      <c r="F289" s="117"/>
      <c r="G289" s="117"/>
      <c r="H289" s="73" t="s">
        <v>233</v>
      </c>
      <c r="I289" s="55">
        <v>0</v>
      </c>
      <c r="J289" s="55">
        <v>0</v>
      </c>
      <c r="K289" s="55">
        <v>0</v>
      </c>
      <c r="L289" s="55">
        <v>0</v>
      </c>
      <c r="M289" s="55">
        <v>0</v>
      </c>
      <c r="N289" s="15">
        <v>0</v>
      </c>
      <c r="O289" s="15">
        <v>0</v>
      </c>
      <c r="P289" s="15">
        <v>0</v>
      </c>
    </row>
    <row r="290" spans="1:16" s="18" customFormat="1" ht="18.75" customHeight="1">
      <c r="C290" s="217"/>
      <c r="D290" s="173"/>
      <c r="E290" s="117"/>
      <c r="F290" s="117"/>
      <c r="G290" s="117"/>
      <c r="H290" s="73" t="s">
        <v>23</v>
      </c>
      <c r="I290" s="55">
        <v>0</v>
      </c>
      <c r="J290" s="55">
        <v>0</v>
      </c>
      <c r="K290" s="55">
        <v>0</v>
      </c>
      <c r="L290" s="55">
        <v>0</v>
      </c>
      <c r="M290" s="55">
        <v>0</v>
      </c>
      <c r="N290" s="15">
        <v>0</v>
      </c>
      <c r="O290" s="15">
        <v>0</v>
      </c>
      <c r="P290" s="15">
        <v>0</v>
      </c>
    </row>
    <row r="291" spans="1:16" s="14" customFormat="1" ht="16.5" customHeight="1">
      <c r="C291" s="217"/>
      <c r="D291" s="173"/>
      <c r="E291" s="117"/>
      <c r="F291" s="117"/>
      <c r="G291" s="117"/>
      <c r="H291" s="73" t="s">
        <v>234</v>
      </c>
      <c r="I291" s="15"/>
      <c r="J291" s="15" t="s">
        <v>231</v>
      </c>
      <c r="K291" s="15" t="s">
        <v>231</v>
      </c>
      <c r="L291" s="15" t="s">
        <v>231</v>
      </c>
      <c r="M291" s="55">
        <v>0</v>
      </c>
      <c r="N291" s="15">
        <v>0</v>
      </c>
      <c r="O291" s="15" t="s">
        <v>231</v>
      </c>
      <c r="P291" s="15" t="s">
        <v>231</v>
      </c>
    </row>
    <row r="292" spans="1:16" s="14" customFormat="1">
      <c r="C292" s="218"/>
      <c r="D292" s="173"/>
      <c r="E292" s="118"/>
      <c r="F292" s="118"/>
      <c r="G292" s="118"/>
      <c r="H292" s="73" t="s">
        <v>236</v>
      </c>
      <c r="I292" s="15"/>
      <c r="J292" s="15" t="s">
        <v>231</v>
      </c>
      <c r="K292" s="15" t="s">
        <v>231</v>
      </c>
      <c r="L292" s="15" t="s">
        <v>231</v>
      </c>
      <c r="M292" s="55">
        <v>0</v>
      </c>
      <c r="N292" s="15">
        <v>0</v>
      </c>
      <c r="O292" s="15" t="s">
        <v>231</v>
      </c>
      <c r="P292" s="15" t="s">
        <v>231</v>
      </c>
    </row>
    <row r="293" spans="1:16" s="14" customFormat="1" ht="15.75" customHeight="1">
      <c r="C293" s="149" t="s">
        <v>274</v>
      </c>
      <c r="D293" s="119" t="s">
        <v>581</v>
      </c>
      <c r="E293" s="116" t="s">
        <v>582</v>
      </c>
      <c r="F293" s="116" t="s">
        <v>320</v>
      </c>
      <c r="G293" s="116" t="s">
        <v>320</v>
      </c>
      <c r="H293" s="73" t="s">
        <v>107</v>
      </c>
      <c r="I293" s="55">
        <f>I294+I296+I298+I299</f>
        <v>1500</v>
      </c>
      <c r="J293" s="55">
        <f>J294+J296</f>
        <v>1350</v>
      </c>
      <c r="K293" s="55">
        <f>K294+K296</f>
        <v>1350</v>
      </c>
      <c r="L293" s="55">
        <f>L294+L296</f>
        <v>0</v>
      </c>
      <c r="M293" s="55">
        <f>M294+M296+M298+M299</f>
        <v>0</v>
      </c>
      <c r="N293" s="5">
        <f>M293/I293*100</f>
        <v>0</v>
      </c>
      <c r="O293" s="5">
        <f>L293/J293*100</f>
        <v>0</v>
      </c>
      <c r="P293" s="5">
        <f>L293/K293*100</f>
        <v>0</v>
      </c>
    </row>
    <row r="294" spans="1:16" s="14" customFormat="1">
      <c r="C294" s="150"/>
      <c r="D294" s="119"/>
      <c r="E294" s="117"/>
      <c r="F294" s="117"/>
      <c r="G294" s="117"/>
      <c r="H294" s="73" t="s">
        <v>108</v>
      </c>
      <c r="I294" s="15">
        <v>1500</v>
      </c>
      <c r="J294" s="15">
        <v>1350</v>
      </c>
      <c r="K294" s="15">
        <v>1350</v>
      </c>
      <c r="L294" s="55"/>
      <c r="M294" s="55"/>
      <c r="N294" s="5">
        <f>M294/I294*100</f>
        <v>0</v>
      </c>
      <c r="O294" s="15">
        <f>L294/J294*100</f>
        <v>0</v>
      </c>
      <c r="P294" s="15">
        <f>L294/K294*100</f>
        <v>0</v>
      </c>
    </row>
    <row r="295" spans="1:16" s="14" customFormat="1" ht="30">
      <c r="C295" s="150"/>
      <c r="D295" s="119"/>
      <c r="E295" s="117"/>
      <c r="F295" s="117"/>
      <c r="G295" s="117"/>
      <c r="H295" s="73" t="s">
        <v>22</v>
      </c>
      <c r="I295" s="55">
        <v>0</v>
      </c>
      <c r="J295" s="55">
        <v>0</v>
      </c>
      <c r="K295" s="55">
        <v>0</v>
      </c>
      <c r="L295" s="55">
        <v>0</v>
      </c>
      <c r="M295" s="55">
        <v>0</v>
      </c>
      <c r="N295" s="15">
        <v>0</v>
      </c>
      <c r="O295" s="15">
        <v>0</v>
      </c>
      <c r="P295" s="15">
        <v>0</v>
      </c>
    </row>
    <row r="296" spans="1:16" s="14" customFormat="1">
      <c r="C296" s="150"/>
      <c r="D296" s="119"/>
      <c r="E296" s="117"/>
      <c r="F296" s="117"/>
      <c r="G296" s="117"/>
      <c r="H296" s="73" t="s">
        <v>233</v>
      </c>
      <c r="I296" s="55">
        <v>0</v>
      </c>
      <c r="J296" s="55">
        <v>0</v>
      </c>
      <c r="K296" s="55">
        <v>0</v>
      </c>
      <c r="L296" s="55">
        <v>0</v>
      </c>
      <c r="M296" s="55">
        <v>0</v>
      </c>
      <c r="N296" s="15">
        <v>0</v>
      </c>
      <c r="O296" s="15">
        <v>0</v>
      </c>
      <c r="P296" s="15">
        <v>0</v>
      </c>
    </row>
    <row r="297" spans="1:16" s="18" customFormat="1" ht="32.25" customHeight="1">
      <c r="C297" s="150"/>
      <c r="D297" s="119"/>
      <c r="E297" s="117"/>
      <c r="F297" s="117"/>
      <c r="G297" s="117"/>
      <c r="H297" s="73" t="s">
        <v>23</v>
      </c>
      <c r="I297" s="55">
        <v>0</v>
      </c>
      <c r="J297" s="55">
        <v>0</v>
      </c>
      <c r="K297" s="55">
        <v>0</v>
      </c>
      <c r="L297" s="55">
        <v>0</v>
      </c>
      <c r="M297" s="55">
        <v>0</v>
      </c>
      <c r="N297" s="15">
        <v>0</v>
      </c>
      <c r="O297" s="15">
        <v>0</v>
      </c>
      <c r="P297" s="15">
        <v>0</v>
      </c>
    </row>
    <row r="298" spans="1:16" s="14" customFormat="1" ht="18.75" customHeight="1">
      <c r="C298" s="150"/>
      <c r="D298" s="119"/>
      <c r="E298" s="117"/>
      <c r="F298" s="117"/>
      <c r="G298" s="117"/>
      <c r="H298" s="73" t="s">
        <v>234</v>
      </c>
      <c r="I298" s="15"/>
      <c r="J298" s="15" t="s">
        <v>231</v>
      </c>
      <c r="K298" s="15" t="s">
        <v>231</v>
      </c>
      <c r="L298" s="15" t="s">
        <v>231</v>
      </c>
      <c r="M298" s="55">
        <v>0</v>
      </c>
      <c r="N298" s="15">
        <v>0</v>
      </c>
      <c r="O298" s="15" t="s">
        <v>231</v>
      </c>
      <c r="P298" s="15" t="s">
        <v>231</v>
      </c>
    </row>
    <row r="299" spans="1:16" s="14" customFormat="1" ht="17.25" customHeight="1">
      <c r="A299" s="2" t="s">
        <v>547</v>
      </c>
      <c r="C299" s="151"/>
      <c r="D299" s="119"/>
      <c r="E299" s="118"/>
      <c r="F299" s="118"/>
      <c r="G299" s="118"/>
      <c r="H299" s="73" t="s">
        <v>236</v>
      </c>
      <c r="I299" s="15"/>
      <c r="J299" s="15" t="s">
        <v>231</v>
      </c>
      <c r="K299" s="15" t="s">
        <v>231</v>
      </c>
      <c r="L299" s="15" t="s">
        <v>231</v>
      </c>
      <c r="M299" s="55">
        <v>0</v>
      </c>
      <c r="N299" s="15">
        <v>0</v>
      </c>
      <c r="O299" s="15" t="s">
        <v>231</v>
      </c>
      <c r="P299" s="15" t="s">
        <v>231</v>
      </c>
    </row>
    <row r="300" spans="1:16" s="14" customFormat="1" ht="15" customHeight="1">
      <c r="C300" s="149" t="s">
        <v>275</v>
      </c>
      <c r="D300" s="119" t="s">
        <v>583</v>
      </c>
      <c r="E300" s="116" t="s">
        <v>584</v>
      </c>
      <c r="F300" s="116" t="s">
        <v>321</v>
      </c>
      <c r="G300" s="116" t="s">
        <v>322</v>
      </c>
      <c r="H300" s="73" t="s">
        <v>107</v>
      </c>
      <c r="I300" s="55">
        <f>I301+I303+I305+I306</f>
        <v>1900</v>
      </c>
      <c r="J300" s="55">
        <f>J301+J303</f>
        <v>1110</v>
      </c>
      <c r="K300" s="55">
        <f>K301+K303</f>
        <v>1110</v>
      </c>
      <c r="L300" s="55">
        <f>L301+L303</f>
        <v>0</v>
      </c>
      <c r="M300" s="55">
        <f>M301+M303+M305+M306</f>
        <v>0</v>
      </c>
      <c r="N300" s="5">
        <f>M300/I300*100</f>
        <v>0</v>
      </c>
      <c r="O300" s="5">
        <f>L300/J300*100</f>
        <v>0</v>
      </c>
      <c r="P300" s="5">
        <f>L300/K300*100</f>
        <v>0</v>
      </c>
    </row>
    <row r="301" spans="1:16" s="14" customFormat="1">
      <c r="C301" s="150"/>
      <c r="D301" s="119"/>
      <c r="E301" s="117"/>
      <c r="F301" s="117"/>
      <c r="G301" s="117"/>
      <c r="H301" s="73" t="s">
        <v>108</v>
      </c>
      <c r="I301" s="15">
        <v>1900</v>
      </c>
      <c r="J301" s="15">
        <v>1110</v>
      </c>
      <c r="K301" s="15">
        <v>1110</v>
      </c>
      <c r="L301" s="55"/>
      <c r="M301" s="55"/>
      <c r="N301" s="5">
        <f>M301/I301*100</f>
        <v>0</v>
      </c>
      <c r="O301" s="15">
        <f>L301/J301*100</f>
        <v>0</v>
      </c>
      <c r="P301" s="15">
        <f>L301/K301*100</f>
        <v>0</v>
      </c>
    </row>
    <row r="302" spans="1:16" s="14" customFormat="1" ht="30">
      <c r="C302" s="150"/>
      <c r="D302" s="119"/>
      <c r="E302" s="117"/>
      <c r="F302" s="117"/>
      <c r="G302" s="117"/>
      <c r="H302" s="73" t="s">
        <v>22</v>
      </c>
      <c r="I302" s="55">
        <v>0</v>
      </c>
      <c r="J302" s="55">
        <v>0</v>
      </c>
      <c r="K302" s="55">
        <v>0</v>
      </c>
      <c r="L302" s="55">
        <v>0</v>
      </c>
      <c r="M302" s="55">
        <v>0</v>
      </c>
      <c r="N302" s="15">
        <v>0</v>
      </c>
      <c r="O302" s="15">
        <v>0</v>
      </c>
      <c r="P302" s="15">
        <v>0</v>
      </c>
    </row>
    <row r="303" spans="1:16" s="14" customFormat="1">
      <c r="C303" s="150"/>
      <c r="D303" s="119"/>
      <c r="E303" s="117"/>
      <c r="F303" s="117"/>
      <c r="G303" s="117"/>
      <c r="H303" s="73" t="s">
        <v>233</v>
      </c>
      <c r="I303" s="55">
        <v>0</v>
      </c>
      <c r="J303" s="55">
        <v>0</v>
      </c>
      <c r="K303" s="55">
        <v>0</v>
      </c>
      <c r="L303" s="55">
        <v>0</v>
      </c>
      <c r="M303" s="55">
        <v>0</v>
      </c>
      <c r="N303" s="15">
        <v>0</v>
      </c>
      <c r="O303" s="15">
        <v>0</v>
      </c>
      <c r="P303" s="15">
        <v>0</v>
      </c>
    </row>
    <row r="304" spans="1:16" s="18" customFormat="1" ht="18.75" customHeight="1">
      <c r="C304" s="150"/>
      <c r="D304" s="119"/>
      <c r="E304" s="117"/>
      <c r="F304" s="117"/>
      <c r="G304" s="117"/>
      <c r="H304" s="73" t="s">
        <v>23</v>
      </c>
      <c r="I304" s="55">
        <v>0</v>
      </c>
      <c r="J304" s="55">
        <v>0</v>
      </c>
      <c r="K304" s="55">
        <v>0</v>
      </c>
      <c r="L304" s="55">
        <v>0</v>
      </c>
      <c r="M304" s="55">
        <v>0</v>
      </c>
      <c r="N304" s="15">
        <v>0</v>
      </c>
      <c r="O304" s="15">
        <v>0</v>
      </c>
      <c r="P304" s="15">
        <v>0</v>
      </c>
    </row>
    <row r="305" spans="1:16" s="14" customFormat="1" ht="27.75" customHeight="1">
      <c r="C305" s="150"/>
      <c r="D305" s="119"/>
      <c r="E305" s="117"/>
      <c r="F305" s="117"/>
      <c r="G305" s="117"/>
      <c r="H305" s="73" t="s">
        <v>234</v>
      </c>
      <c r="I305" s="15"/>
      <c r="J305" s="15" t="s">
        <v>231</v>
      </c>
      <c r="K305" s="15" t="s">
        <v>231</v>
      </c>
      <c r="L305" s="15" t="s">
        <v>231</v>
      </c>
      <c r="M305" s="55">
        <v>0</v>
      </c>
      <c r="N305" s="15">
        <v>0</v>
      </c>
      <c r="O305" s="15" t="s">
        <v>231</v>
      </c>
      <c r="P305" s="15" t="s">
        <v>231</v>
      </c>
    </row>
    <row r="306" spans="1:16" s="14" customFormat="1">
      <c r="A306" s="2" t="s">
        <v>547</v>
      </c>
      <c r="C306" s="151"/>
      <c r="D306" s="119"/>
      <c r="E306" s="118"/>
      <c r="F306" s="118"/>
      <c r="G306" s="118"/>
      <c r="H306" s="73" t="s">
        <v>236</v>
      </c>
      <c r="I306" s="15"/>
      <c r="J306" s="15" t="s">
        <v>231</v>
      </c>
      <c r="K306" s="15" t="s">
        <v>231</v>
      </c>
      <c r="L306" s="15" t="s">
        <v>231</v>
      </c>
      <c r="M306" s="55">
        <v>0</v>
      </c>
      <c r="N306" s="15">
        <v>0</v>
      </c>
      <c r="O306" s="15" t="s">
        <v>231</v>
      </c>
      <c r="P306" s="15" t="s">
        <v>231</v>
      </c>
    </row>
    <row r="307" spans="1:16" s="14" customFormat="1" ht="14.45" customHeight="1">
      <c r="A307" s="2"/>
      <c r="C307" s="40"/>
      <c r="D307" s="128" t="s">
        <v>585</v>
      </c>
      <c r="E307" s="121" t="s">
        <v>586</v>
      </c>
      <c r="F307" s="64"/>
      <c r="G307" s="64"/>
      <c r="H307" s="73" t="s">
        <v>107</v>
      </c>
      <c r="I307" s="55">
        <f>I308+I310+I312+I313</f>
        <v>1000</v>
      </c>
      <c r="J307" s="55">
        <f>J308+J310</f>
        <v>900</v>
      </c>
      <c r="K307" s="55">
        <f t="shared" ref="K307:M307" si="30">K308+K310</f>
        <v>900</v>
      </c>
      <c r="L307" s="55">
        <f t="shared" si="30"/>
        <v>0</v>
      </c>
      <c r="M307" s="55">
        <f t="shared" si="30"/>
        <v>0</v>
      </c>
      <c r="N307" s="15"/>
      <c r="O307" s="15"/>
      <c r="P307" s="15"/>
    </row>
    <row r="308" spans="1:16" s="14" customFormat="1">
      <c r="A308" s="2"/>
      <c r="C308" s="40"/>
      <c r="D308" s="129"/>
      <c r="E308" s="121"/>
      <c r="F308" s="64"/>
      <c r="G308" s="64"/>
      <c r="H308" s="73" t="s">
        <v>108</v>
      </c>
      <c r="I308" s="55">
        <v>1000</v>
      </c>
      <c r="J308" s="55">
        <v>900</v>
      </c>
      <c r="K308" s="55">
        <v>900</v>
      </c>
      <c r="L308" s="55"/>
      <c r="M308" s="55"/>
      <c r="N308" s="15"/>
      <c r="O308" s="15"/>
      <c r="P308" s="15"/>
    </row>
    <row r="309" spans="1:16" s="14" customFormat="1" ht="30">
      <c r="A309" s="2"/>
      <c r="C309" s="40"/>
      <c r="D309" s="129"/>
      <c r="E309" s="121"/>
      <c r="F309" s="64"/>
      <c r="G309" s="64"/>
      <c r="H309" s="73" t="s">
        <v>22</v>
      </c>
      <c r="I309" s="55"/>
      <c r="J309" s="55"/>
      <c r="K309" s="55"/>
      <c r="L309" s="55"/>
      <c r="M309" s="55"/>
      <c r="N309" s="15"/>
      <c r="O309" s="15"/>
      <c r="P309" s="15"/>
    </row>
    <row r="310" spans="1:16" s="14" customFormat="1">
      <c r="A310" s="2"/>
      <c r="C310" s="40"/>
      <c r="D310" s="129"/>
      <c r="E310" s="121"/>
      <c r="F310" s="64"/>
      <c r="G310" s="64"/>
      <c r="H310" s="73" t="s">
        <v>233</v>
      </c>
      <c r="I310" s="55"/>
      <c r="J310" s="55"/>
      <c r="K310" s="55"/>
      <c r="L310" s="55"/>
      <c r="M310" s="55"/>
      <c r="N310" s="15"/>
      <c r="O310" s="15"/>
      <c r="P310" s="15"/>
    </row>
    <row r="311" spans="1:16" s="14" customFormat="1" ht="30">
      <c r="A311" s="2"/>
      <c r="C311" s="40"/>
      <c r="D311" s="129"/>
      <c r="E311" s="121"/>
      <c r="F311" s="64"/>
      <c r="G311" s="64"/>
      <c r="H311" s="73" t="s">
        <v>23</v>
      </c>
      <c r="I311" s="55"/>
      <c r="J311" s="55"/>
      <c r="K311" s="55"/>
      <c r="L311" s="55"/>
      <c r="M311" s="55"/>
      <c r="N311" s="15"/>
      <c r="O311" s="15"/>
      <c r="P311" s="15"/>
    </row>
    <row r="312" spans="1:16" s="14" customFormat="1">
      <c r="A312" s="2"/>
      <c r="C312" s="40"/>
      <c r="D312" s="129"/>
      <c r="E312" s="121"/>
      <c r="F312" s="64"/>
      <c r="G312" s="64"/>
      <c r="H312" s="73" t="s">
        <v>234</v>
      </c>
      <c r="I312" s="55"/>
      <c r="J312" s="55"/>
      <c r="K312" s="55"/>
      <c r="L312" s="55"/>
      <c r="M312" s="55"/>
      <c r="N312" s="15"/>
      <c r="O312" s="15"/>
      <c r="P312" s="15"/>
    </row>
    <row r="313" spans="1:16" s="14" customFormat="1">
      <c r="A313" s="2"/>
      <c r="C313" s="40"/>
      <c r="D313" s="130"/>
      <c r="E313" s="121"/>
      <c r="F313" s="64"/>
      <c r="G313" s="64"/>
      <c r="H313" s="73" t="s">
        <v>236</v>
      </c>
      <c r="I313" s="55"/>
      <c r="J313" s="55"/>
      <c r="K313" s="55"/>
      <c r="L313" s="55"/>
      <c r="M313" s="55"/>
      <c r="N313" s="15"/>
      <c r="O313" s="15"/>
      <c r="P313" s="15"/>
    </row>
    <row r="314" spans="1:16" s="14" customFormat="1">
      <c r="A314" s="2"/>
      <c r="C314" s="40"/>
      <c r="D314" s="226" t="s">
        <v>757</v>
      </c>
      <c r="E314" s="116" t="s">
        <v>587</v>
      </c>
      <c r="F314" s="64"/>
      <c r="G314" s="64"/>
      <c r="H314" s="73" t="s">
        <v>107</v>
      </c>
      <c r="I314" s="55">
        <f>I315+I317+I319+I320</f>
        <v>1500</v>
      </c>
      <c r="J314" s="55">
        <f>J315+J317</f>
        <v>657.5</v>
      </c>
      <c r="K314" s="55">
        <f t="shared" ref="K314:M314" si="31">K315+K317</f>
        <v>657.4</v>
      </c>
      <c r="L314" s="55">
        <f t="shared" si="31"/>
        <v>0</v>
      </c>
      <c r="M314" s="55">
        <f t="shared" si="31"/>
        <v>0</v>
      </c>
      <c r="N314" s="15"/>
      <c r="O314" s="15"/>
      <c r="P314" s="15"/>
    </row>
    <row r="315" spans="1:16" s="14" customFormat="1">
      <c r="A315" s="2"/>
      <c r="C315" s="40"/>
      <c r="D315" s="227"/>
      <c r="E315" s="117"/>
      <c r="F315" s="64"/>
      <c r="G315" s="64"/>
      <c r="H315" s="73" t="s">
        <v>108</v>
      </c>
      <c r="I315" s="55">
        <v>1500</v>
      </c>
      <c r="J315" s="55">
        <v>657.5</v>
      </c>
      <c r="K315" s="55">
        <v>657.4</v>
      </c>
      <c r="L315" s="55"/>
      <c r="M315" s="55"/>
      <c r="N315" s="15"/>
      <c r="O315" s="15"/>
      <c r="P315" s="15"/>
    </row>
    <row r="316" spans="1:16" s="14" customFormat="1" ht="30">
      <c r="A316" s="2"/>
      <c r="C316" s="40"/>
      <c r="D316" s="227"/>
      <c r="E316" s="117"/>
      <c r="F316" s="64"/>
      <c r="G316" s="64"/>
      <c r="H316" s="73" t="s">
        <v>22</v>
      </c>
      <c r="I316" s="55"/>
      <c r="J316" s="55"/>
      <c r="K316" s="55"/>
      <c r="L316" s="55"/>
      <c r="M316" s="55"/>
      <c r="N316" s="15"/>
      <c r="O316" s="15"/>
      <c r="P316" s="15"/>
    </row>
    <row r="317" spans="1:16" s="14" customFormat="1">
      <c r="A317" s="2"/>
      <c r="C317" s="40"/>
      <c r="D317" s="227"/>
      <c r="E317" s="117"/>
      <c r="F317" s="64"/>
      <c r="G317" s="64"/>
      <c r="H317" s="73" t="s">
        <v>233</v>
      </c>
      <c r="I317" s="55"/>
      <c r="J317" s="55"/>
      <c r="K317" s="55"/>
      <c r="L317" s="55"/>
      <c r="M317" s="55"/>
      <c r="N317" s="15"/>
      <c r="O317" s="15"/>
      <c r="P317" s="15"/>
    </row>
    <row r="318" spans="1:16" s="14" customFormat="1" ht="30">
      <c r="A318" s="2"/>
      <c r="C318" s="40"/>
      <c r="D318" s="227"/>
      <c r="E318" s="117"/>
      <c r="F318" s="64"/>
      <c r="G318" s="64"/>
      <c r="H318" s="73" t="s">
        <v>23</v>
      </c>
      <c r="I318" s="55"/>
      <c r="J318" s="55"/>
      <c r="K318" s="55"/>
      <c r="L318" s="55"/>
      <c r="M318" s="55"/>
      <c r="N318" s="15"/>
      <c r="O318" s="15"/>
      <c r="P318" s="15"/>
    </row>
    <row r="319" spans="1:16" s="14" customFormat="1">
      <c r="A319" s="2"/>
      <c r="C319" s="40"/>
      <c r="D319" s="227"/>
      <c r="E319" s="117"/>
      <c r="F319" s="64"/>
      <c r="G319" s="64"/>
      <c r="H319" s="73" t="s">
        <v>234</v>
      </c>
      <c r="I319" s="55"/>
      <c r="J319" s="55"/>
      <c r="K319" s="55"/>
      <c r="L319" s="55"/>
      <c r="M319" s="55"/>
      <c r="N319" s="15"/>
      <c r="O319" s="15"/>
      <c r="P319" s="15"/>
    </row>
    <row r="320" spans="1:16" s="14" customFormat="1">
      <c r="A320" s="2"/>
      <c r="C320" s="40"/>
      <c r="D320" s="228"/>
      <c r="E320" s="118"/>
      <c r="F320" s="64"/>
      <c r="G320" s="64"/>
      <c r="H320" s="73" t="s">
        <v>236</v>
      </c>
      <c r="I320" s="55"/>
      <c r="J320" s="55"/>
      <c r="K320" s="55"/>
      <c r="L320" s="55"/>
      <c r="M320" s="55"/>
      <c r="N320" s="15"/>
      <c r="O320" s="15"/>
      <c r="P320" s="15"/>
    </row>
    <row r="321" spans="3:16" s="14" customFormat="1" ht="15" customHeight="1">
      <c r="C321" s="149" t="s">
        <v>276</v>
      </c>
      <c r="D321" s="173" t="s">
        <v>237</v>
      </c>
      <c r="E321" s="116" t="s">
        <v>2</v>
      </c>
      <c r="F321" s="116" t="s">
        <v>323</v>
      </c>
      <c r="G321" s="116" t="s">
        <v>324</v>
      </c>
      <c r="H321" s="73" t="s">
        <v>107</v>
      </c>
      <c r="I321" s="55">
        <f>I322+I324+I326+I327</f>
        <v>11750</v>
      </c>
      <c r="J321" s="55">
        <f>J322+J324</f>
        <v>11215</v>
      </c>
      <c r="K321" s="55">
        <f>K322+K324</f>
        <v>11215</v>
      </c>
      <c r="L321" s="55">
        <f>L322+L324</f>
        <v>5575</v>
      </c>
      <c r="M321" s="55">
        <f>M322+M324+M326+M327</f>
        <v>7504.1</v>
      </c>
      <c r="N321" s="5">
        <f>M321/I321*100</f>
        <v>63.864680851063838</v>
      </c>
      <c r="O321" s="5">
        <f>L321/J321*100</f>
        <v>49.710209540793585</v>
      </c>
      <c r="P321" s="5">
        <f>L321/K321*100</f>
        <v>49.710209540793585</v>
      </c>
    </row>
    <row r="322" spans="3:16" s="14" customFormat="1">
      <c r="C322" s="150"/>
      <c r="D322" s="173"/>
      <c r="E322" s="117"/>
      <c r="F322" s="117"/>
      <c r="G322" s="117"/>
      <c r="H322" s="73" t="s">
        <v>108</v>
      </c>
      <c r="I322" s="15">
        <f>I329+I336+I343+I350+I357</f>
        <v>11750</v>
      </c>
      <c r="J322" s="15">
        <f>J329+J336+J343+J350+J357</f>
        <v>11215</v>
      </c>
      <c r="K322" s="15">
        <f t="shared" ref="K322:M322" si="32">K329+K336+K343+K350+K357</f>
        <v>11215</v>
      </c>
      <c r="L322" s="15">
        <f t="shared" si="32"/>
        <v>5575</v>
      </c>
      <c r="M322" s="15">
        <f t="shared" si="32"/>
        <v>7504.1</v>
      </c>
      <c r="N322" s="15">
        <f>L322/I322*100</f>
        <v>47.446808510638299</v>
      </c>
      <c r="O322" s="15">
        <f>L322/J322*100</f>
        <v>49.710209540793585</v>
      </c>
      <c r="P322" s="15">
        <f>L322/K322*100</f>
        <v>49.710209540793585</v>
      </c>
    </row>
    <row r="323" spans="3:16" s="14" customFormat="1" ht="30">
      <c r="C323" s="150"/>
      <c r="D323" s="173"/>
      <c r="E323" s="117"/>
      <c r="F323" s="117"/>
      <c r="G323" s="117"/>
      <c r="H323" s="73" t="s">
        <v>22</v>
      </c>
      <c r="I323" s="15">
        <f>I330+I337+I344+I351</f>
        <v>0</v>
      </c>
      <c r="J323" s="15">
        <f>J330+J337+J344+J351</f>
        <v>0</v>
      </c>
      <c r="K323" s="15">
        <f t="shared" ref="K323:M323" si="33">K330+K337+K344+K351</f>
        <v>0</v>
      </c>
      <c r="L323" s="15">
        <f t="shared" si="33"/>
        <v>0</v>
      </c>
      <c r="M323" s="15">
        <f t="shared" si="33"/>
        <v>0</v>
      </c>
      <c r="N323" s="15">
        <v>0</v>
      </c>
      <c r="O323" s="15">
        <v>0</v>
      </c>
      <c r="P323" s="15">
        <v>0</v>
      </c>
    </row>
    <row r="324" spans="3:16" s="14" customFormat="1">
      <c r="C324" s="150"/>
      <c r="D324" s="173"/>
      <c r="E324" s="117"/>
      <c r="F324" s="117"/>
      <c r="G324" s="117"/>
      <c r="H324" s="73" t="s">
        <v>233</v>
      </c>
      <c r="I324" s="15">
        <f t="shared" ref="I324:M327" si="34">I331+I338+I345+I352</f>
        <v>0</v>
      </c>
      <c r="J324" s="15">
        <f t="shared" si="34"/>
        <v>0</v>
      </c>
      <c r="K324" s="15">
        <f t="shared" si="34"/>
        <v>0</v>
      </c>
      <c r="L324" s="15">
        <f t="shared" si="34"/>
        <v>0</v>
      </c>
      <c r="M324" s="15">
        <f t="shared" si="34"/>
        <v>0</v>
      </c>
      <c r="N324" s="15">
        <v>0</v>
      </c>
      <c r="O324" s="15">
        <v>0</v>
      </c>
      <c r="P324" s="15">
        <v>0</v>
      </c>
    </row>
    <row r="325" spans="3:16" s="18" customFormat="1" ht="18.75" customHeight="1">
      <c r="C325" s="150"/>
      <c r="D325" s="173"/>
      <c r="E325" s="117"/>
      <c r="F325" s="117"/>
      <c r="G325" s="117"/>
      <c r="H325" s="73" t="s">
        <v>23</v>
      </c>
      <c r="I325" s="15">
        <f t="shared" si="34"/>
        <v>0</v>
      </c>
      <c r="J325" s="15">
        <f t="shared" si="34"/>
        <v>0</v>
      </c>
      <c r="K325" s="15">
        <f t="shared" si="34"/>
        <v>0</v>
      </c>
      <c r="L325" s="15">
        <f t="shared" si="34"/>
        <v>0</v>
      </c>
      <c r="M325" s="15">
        <f t="shared" si="34"/>
        <v>0</v>
      </c>
      <c r="N325" s="15">
        <v>0</v>
      </c>
      <c r="O325" s="15">
        <v>0</v>
      </c>
      <c r="P325" s="15">
        <v>0</v>
      </c>
    </row>
    <row r="326" spans="3:16" s="14" customFormat="1" ht="18" customHeight="1">
      <c r="C326" s="150"/>
      <c r="D326" s="173"/>
      <c r="E326" s="117"/>
      <c r="F326" s="117"/>
      <c r="G326" s="117"/>
      <c r="H326" s="73" t="s">
        <v>234</v>
      </c>
      <c r="I326" s="15">
        <f t="shared" si="34"/>
        <v>0</v>
      </c>
      <c r="J326" s="15"/>
      <c r="K326" s="15" t="s">
        <v>231</v>
      </c>
      <c r="L326" s="15" t="s">
        <v>231</v>
      </c>
      <c r="M326" s="55">
        <v>0</v>
      </c>
      <c r="N326" s="15">
        <v>0</v>
      </c>
      <c r="O326" s="15" t="s">
        <v>231</v>
      </c>
      <c r="P326" s="15" t="s">
        <v>231</v>
      </c>
    </row>
    <row r="327" spans="3:16" s="14" customFormat="1">
      <c r="C327" s="151"/>
      <c r="D327" s="173"/>
      <c r="E327" s="118"/>
      <c r="F327" s="118"/>
      <c r="G327" s="118"/>
      <c r="H327" s="73" t="s">
        <v>236</v>
      </c>
      <c r="I327" s="15">
        <f t="shared" si="34"/>
        <v>0</v>
      </c>
      <c r="J327" s="15"/>
      <c r="K327" s="15" t="s">
        <v>231</v>
      </c>
      <c r="L327" s="15" t="s">
        <v>231</v>
      </c>
      <c r="M327" s="55">
        <v>0</v>
      </c>
      <c r="N327" s="15">
        <v>0</v>
      </c>
      <c r="O327" s="15" t="s">
        <v>231</v>
      </c>
      <c r="P327" s="15" t="s">
        <v>231</v>
      </c>
    </row>
    <row r="328" spans="3:16" s="14" customFormat="1" ht="15" customHeight="1">
      <c r="C328" s="149" t="s">
        <v>277</v>
      </c>
      <c r="D328" s="173" t="s">
        <v>588</v>
      </c>
      <c r="E328" s="116" t="s">
        <v>589</v>
      </c>
      <c r="F328" s="116" t="s">
        <v>325</v>
      </c>
      <c r="G328" s="116" t="s">
        <v>325</v>
      </c>
      <c r="H328" s="73" t="s">
        <v>107</v>
      </c>
      <c r="I328" s="55">
        <f>I329+I331+I333+I334</f>
        <v>1750</v>
      </c>
      <c r="J328" s="55">
        <f>J329+J331</f>
        <v>1750</v>
      </c>
      <c r="K328" s="55">
        <f>K329+K331</f>
        <v>1750</v>
      </c>
      <c r="L328" s="55">
        <f>L329+L331</f>
        <v>1575</v>
      </c>
      <c r="M328" s="55">
        <f>M329+M331+M333+M334</f>
        <v>1575</v>
      </c>
      <c r="N328" s="5">
        <f>M328/I328*100</f>
        <v>90</v>
      </c>
      <c r="O328" s="5">
        <f>L328/J328*100</f>
        <v>90</v>
      </c>
      <c r="P328" s="5">
        <f>L328/K328*100</f>
        <v>90</v>
      </c>
    </row>
    <row r="329" spans="3:16" s="14" customFormat="1">
      <c r="C329" s="150"/>
      <c r="D329" s="173"/>
      <c r="E329" s="117"/>
      <c r="F329" s="117"/>
      <c r="G329" s="117"/>
      <c r="H329" s="73" t="s">
        <v>108</v>
      </c>
      <c r="I329" s="15">
        <v>1750</v>
      </c>
      <c r="J329" s="15">
        <v>1750</v>
      </c>
      <c r="K329" s="15">
        <v>1750</v>
      </c>
      <c r="L329" s="55">
        <v>1575</v>
      </c>
      <c r="M329" s="55">
        <v>1575</v>
      </c>
      <c r="N329" s="15">
        <f>L329/I329*100</f>
        <v>90</v>
      </c>
      <c r="O329" s="15">
        <f>L329/J329*100</f>
        <v>90</v>
      </c>
      <c r="P329" s="15">
        <f>L329/K329*100</f>
        <v>90</v>
      </c>
    </row>
    <row r="330" spans="3:16" s="14" customFormat="1" ht="30">
      <c r="C330" s="150"/>
      <c r="D330" s="173"/>
      <c r="E330" s="117"/>
      <c r="F330" s="117"/>
      <c r="G330" s="117"/>
      <c r="H330" s="73" t="s">
        <v>22</v>
      </c>
      <c r="I330" s="55">
        <v>0</v>
      </c>
      <c r="J330" s="55">
        <v>0</v>
      </c>
      <c r="K330" s="55">
        <v>0</v>
      </c>
      <c r="L330" s="55">
        <v>0</v>
      </c>
      <c r="M330" s="55">
        <v>0</v>
      </c>
      <c r="N330" s="15">
        <v>0</v>
      </c>
      <c r="O330" s="15">
        <v>0</v>
      </c>
      <c r="P330" s="15">
        <v>0</v>
      </c>
    </row>
    <row r="331" spans="3:16" s="14" customFormat="1">
      <c r="C331" s="150"/>
      <c r="D331" s="173"/>
      <c r="E331" s="117"/>
      <c r="F331" s="117"/>
      <c r="G331" s="117"/>
      <c r="H331" s="73" t="s">
        <v>233</v>
      </c>
      <c r="I331" s="55">
        <v>0</v>
      </c>
      <c r="J331" s="55">
        <v>0</v>
      </c>
      <c r="K331" s="55">
        <v>0</v>
      </c>
      <c r="L331" s="55">
        <v>0</v>
      </c>
      <c r="M331" s="55">
        <v>0</v>
      </c>
      <c r="N331" s="15">
        <v>0</v>
      </c>
      <c r="O331" s="15">
        <v>0</v>
      </c>
      <c r="P331" s="15">
        <v>0</v>
      </c>
    </row>
    <row r="332" spans="3:16" s="18" customFormat="1" ht="18.75" customHeight="1">
      <c r="C332" s="150"/>
      <c r="D332" s="173"/>
      <c r="E332" s="117"/>
      <c r="F332" s="117"/>
      <c r="G332" s="117"/>
      <c r="H332" s="73" t="s">
        <v>23</v>
      </c>
      <c r="I332" s="55">
        <v>0</v>
      </c>
      <c r="J332" s="55">
        <v>0</v>
      </c>
      <c r="K332" s="55">
        <v>0</v>
      </c>
      <c r="L332" s="55">
        <v>0</v>
      </c>
      <c r="M332" s="55">
        <v>0</v>
      </c>
      <c r="N332" s="15">
        <v>0</v>
      </c>
      <c r="O332" s="15">
        <v>0</v>
      </c>
      <c r="P332" s="15">
        <v>0</v>
      </c>
    </row>
    <row r="333" spans="3:16" s="14" customFormat="1" ht="18" customHeight="1">
      <c r="C333" s="150"/>
      <c r="D333" s="173"/>
      <c r="E333" s="117"/>
      <c r="F333" s="117"/>
      <c r="G333" s="117"/>
      <c r="H333" s="73" t="s">
        <v>234</v>
      </c>
      <c r="I333" s="15"/>
      <c r="J333" s="15" t="s">
        <v>231</v>
      </c>
      <c r="K333" s="15" t="s">
        <v>231</v>
      </c>
      <c r="L333" s="15" t="s">
        <v>231</v>
      </c>
      <c r="M333" s="55">
        <v>0</v>
      </c>
      <c r="N333" s="15">
        <v>0</v>
      </c>
      <c r="O333" s="15" t="s">
        <v>231</v>
      </c>
      <c r="P333" s="15" t="s">
        <v>231</v>
      </c>
    </row>
    <row r="334" spans="3:16" s="14" customFormat="1">
      <c r="C334" s="151"/>
      <c r="D334" s="173"/>
      <c r="E334" s="118"/>
      <c r="F334" s="118"/>
      <c r="G334" s="118"/>
      <c r="H334" s="73" t="s">
        <v>236</v>
      </c>
      <c r="I334" s="15"/>
      <c r="J334" s="15" t="s">
        <v>231</v>
      </c>
      <c r="K334" s="15" t="s">
        <v>231</v>
      </c>
      <c r="L334" s="15" t="s">
        <v>231</v>
      </c>
      <c r="M334" s="55">
        <v>0</v>
      </c>
      <c r="N334" s="15">
        <v>0</v>
      </c>
      <c r="O334" s="15" t="s">
        <v>231</v>
      </c>
      <c r="P334" s="15" t="s">
        <v>231</v>
      </c>
    </row>
    <row r="335" spans="3:16" s="14" customFormat="1" ht="15.75" customHeight="1">
      <c r="C335" s="149" t="s">
        <v>278</v>
      </c>
      <c r="D335" s="173" t="s">
        <v>590</v>
      </c>
      <c r="E335" s="116" t="s">
        <v>591</v>
      </c>
      <c r="F335" s="116" t="s">
        <v>326</v>
      </c>
      <c r="G335" s="116" t="s">
        <v>326</v>
      </c>
      <c r="H335" s="73" t="s">
        <v>107</v>
      </c>
      <c r="I335" s="55">
        <f>I336+I338+I340+I341</f>
        <v>3470.9</v>
      </c>
      <c r="J335" s="55">
        <f>J336+J338</f>
        <v>2995.9</v>
      </c>
      <c r="K335" s="55">
        <f>K336+K338</f>
        <v>2995.9</v>
      </c>
      <c r="L335" s="55">
        <f>L336+L338</f>
        <v>0</v>
      </c>
      <c r="M335" s="55">
        <f>M336+M338+M340+M341</f>
        <v>0</v>
      </c>
      <c r="N335" s="15">
        <v>0</v>
      </c>
      <c r="O335" s="15">
        <v>0</v>
      </c>
      <c r="P335" s="15">
        <v>0</v>
      </c>
    </row>
    <row r="336" spans="3:16" s="14" customFormat="1" ht="13.5" customHeight="1">
      <c r="C336" s="150"/>
      <c r="D336" s="173"/>
      <c r="E336" s="117"/>
      <c r="F336" s="117"/>
      <c r="G336" s="117"/>
      <c r="H336" s="73" t="s">
        <v>108</v>
      </c>
      <c r="I336" s="15">
        <v>3470.9</v>
      </c>
      <c r="J336" s="15">
        <v>2995.9</v>
      </c>
      <c r="K336" s="15">
        <v>2995.9</v>
      </c>
      <c r="L336" s="55"/>
      <c r="M336" s="55"/>
      <c r="N336" s="15">
        <v>0</v>
      </c>
      <c r="O336" s="15">
        <v>0</v>
      </c>
      <c r="P336" s="15">
        <v>0</v>
      </c>
    </row>
    <row r="337" spans="3:16" s="14" customFormat="1" ht="30">
      <c r="C337" s="150"/>
      <c r="D337" s="173"/>
      <c r="E337" s="117"/>
      <c r="F337" s="117"/>
      <c r="G337" s="117"/>
      <c r="H337" s="73" t="s">
        <v>22</v>
      </c>
      <c r="I337" s="55">
        <v>0</v>
      </c>
      <c r="J337" s="55">
        <v>0</v>
      </c>
      <c r="K337" s="55">
        <v>0</v>
      </c>
      <c r="L337" s="55">
        <v>0</v>
      </c>
      <c r="M337" s="55">
        <v>0</v>
      </c>
      <c r="N337" s="15">
        <v>0</v>
      </c>
      <c r="O337" s="15">
        <v>0</v>
      </c>
      <c r="P337" s="15">
        <v>0</v>
      </c>
    </row>
    <row r="338" spans="3:16" s="18" customFormat="1" ht="18.75" customHeight="1">
      <c r="C338" s="150"/>
      <c r="D338" s="173"/>
      <c r="E338" s="117"/>
      <c r="F338" s="117"/>
      <c r="G338" s="117"/>
      <c r="H338" s="73" t="s">
        <v>233</v>
      </c>
      <c r="I338" s="55">
        <v>0</v>
      </c>
      <c r="J338" s="55">
        <v>0</v>
      </c>
      <c r="K338" s="55">
        <v>0</v>
      </c>
      <c r="L338" s="55">
        <v>0</v>
      </c>
      <c r="M338" s="55">
        <v>0</v>
      </c>
      <c r="N338" s="15">
        <v>0</v>
      </c>
      <c r="O338" s="15">
        <v>0</v>
      </c>
      <c r="P338" s="15">
        <v>0</v>
      </c>
    </row>
    <row r="339" spans="3:16" s="14" customFormat="1" ht="27.75" customHeight="1">
      <c r="C339" s="150"/>
      <c r="D339" s="173"/>
      <c r="E339" s="117"/>
      <c r="F339" s="117"/>
      <c r="G339" s="117"/>
      <c r="H339" s="73" t="s">
        <v>23</v>
      </c>
      <c r="I339" s="55">
        <v>0</v>
      </c>
      <c r="J339" s="55">
        <v>0</v>
      </c>
      <c r="K339" s="55">
        <v>0</v>
      </c>
      <c r="L339" s="55">
        <v>0</v>
      </c>
      <c r="M339" s="55">
        <v>0</v>
      </c>
      <c r="N339" s="15">
        <v>0</v>
      </c>
      <c r="O339" s="15">
        <v>0</v>
      </c>
      <c r="P339" s="15">
        <v>0</v>
      </c>
    </row>
    <row r="340" spans="3:16" s="14" customFormat="1">
      <c r="C340" s="150"/>
      <c r="D340" s="173"/>
      <c r="E340" s="117"/>
      <c r="F340" s="117"/>
      <c r="G340" s="117"/>
      <c r="H340" s="73" t="s">
        <v>234</v>
      </c>
      <c r="I340" s="15"/>
      <c r="J340" s="15" t="s">
        <v>231</v>
      </c>
      <c r="K340" s="15" t="s">
        <v>231</v>
      </c>
      <c r="L340" s="15" t="s">
        <v>231</v>
      </c>
      <c r="M340" s="55">
        <v>0</v>
      </c>
      <c r="N340" s="15">
        <v>0</v>
      </c>
      <c r="O340" s="15" t="s">
        <v>231</v>
      </c>
      <c r="P340" s="15" t="s">
        <v>231</v>
      </c>
    </row>
    <row r="341" spans="3:16" s="14" customFormat="1" ht="14.25" customHeight="1">
      <c r="C341" s="151"/>
      <c r="D341" s="173"/>
      <c r="E341" s="118"/>
      <c r="F341" s="118"/>
      <c r="G341" s="118"/>
      <c r="H341" s="73" t="s">
        <v>236</v>
      </c>
      <c r="I341" s="15"/>
      <c r="J341" s="15" t="s">
        <v>231</v>
      </c>
      <c r="K341" s="15" t="s">
        <v>231</v>
      </c>
      <c r="L341" s="15" t="s">
        <v>231</v>
      </c>
      <c r="M341" s="55">
        <v>0</v>
      </c>
      <c r="N341" s="15">
        <v>0</v>
      </c>
      <c r="O341" s="15" t="s">
        <v>231</v>
      </c>
      <c r="P341" s="15" t="s">
        <v>231</v>
      </c>
    </row>
    <row r="342" spans="3:16" s="14" customFormat="1" ht="17.25" customHeight="1">
      <c r="C342" s="149" t="s">
        <v>279</v>
      </c>
      <c r="D342" s="173" t="s">
        <v>592</v>
      </c>
      <c r="E342" s="116" t="s">
        <v>591</v>
      </c>
      <c r="F342" s="116" t="s">
        <v>327</v>
      </c>
      <c r="G342" s="116" t="s">
        <v>328</v>
      </c>
      <c r="H342" s="73" t="s">
        <v>107</v>
      </c>
      <c r="I342" s="55">
        <f>I343+I345+I347+I348</f>
        <v>5929.1</v>
      </c>
      <c r="J342" s="55">
        <f>J343+J345</f>
        <v>5929.1</v>
      </c>
      <c r="K342" s="55">
        <f>K343+K345</f>
        <v>5929.1</v>
      </c>
      <c r="L342" s="55">
        <f>L343+L345</f>
        <v>4000</v>
      </c>
      <c r="M342" s="55">
        <f>M343+M345+M347+M348</f>
        <v>5929.1</v>
      </c>
      <c r="N342" s="5">
        <f>M342/I342*100</f>
        <v>100</v>
      </c>
      <c r="O342" s="5">
        <f>L342/J342*100</f>
        <v>67.463864667487471</v>
      </c>
      <c r="P342" s="5">
        <f>L342/K342*100</f>
        <v>67.463864667487471</v>
      </c>
    </row>
    <row r="343" spans="3:16" s="14" customFormat="1" ht="15" customHeight="1">
      <c r="C343" s="150"/>
      <c r="D343" s="173"/>
      <c r="E343" s="117"/>
      <c r="F343" s="117"/>
      <c r="G343" s="117"/>
      <c r="H343" s="73" t="s">
        <v>108</v>
      </c>
      <c r="I343" s="15">
        <v>5929.1</v>
      </c>
      <c r="J343" s="15">
        <v>5929.1</v>
      </c>
      <c r="K343" s="15">
        <v>5929.1</v>
      </c>
      <c r="L343" s="55">
        <v>4000</v>
      </c>
      <c r="M343" s="55">
        <v>5929.1</v>
      </c>
      <c r="N343" s="15">
        <f>L343/I343*100</f>
        <v>67.463864667487471</v>
      </c>
      <c r="O343" s="15">
        <f>L343/J343*100</f>
        <v>67.463864667487471</v>
      </c>
      <c r="P343" s="15">
        <f>L343/K343*100</f>
        <v>67.463864667487471</v>
      </c>
    </row>
    <row r="344" spans="3:16" s="14" customFormat="1" ht="30">
      <c r="C344" s="150"/>
      <c r="D344" s="173"/>
      <c r="E344" s="117"/>
      <c r="F344" s="117"/>
      <c r="G344" s="117"/>
      <c r="H344" s="73" t="s">
        <v>22</v>
      </c>
      <c r="I344" s="55">
        <v>0</v>
      </c>
      <c r="J344" s="55">
        <v>0</v>
      </c>
      <c r="K344" s="55">
        <v>0</v>
      </c>
      <c r="L344" s="55">
        <v>0</v>
      </c>
      <c r="M344" s="55">
        <v>0</v>
      </c>
      <c r="N344" s="15">
        <v>0</v>
      </c>
      <c r="O344" s="15">
        <v>0</v>
      </c>
      <c r="P344" s="15">
        <v>0</v>
      </c>
    </row>
    <row r="345" spans="3:16" s="14" customFormat="1">
      <c r="C345" s="150"/>
      <c r="D345" s="173"/>
      <c r="E345" s="117"/>
      <c r="F345" s="117"/>
      <c r="G345" s="117"/>
      <c r="H345" s="73" t="s">
        <v>233</v>
      </c>
      <c r="I345" s="55">
        <v>0</v>
      </c>
      <c r="J345" s="55">
        <v>0</v>
      </c>
      <c r="K345" s="55">
        <v>0</v>
      </c>
      <c r="L345" s="55">
        <v>0</v>
      </c>
      <c r="M345" s="55">
        <v>0</v>
      </c>
      <c r="N345" s="15">
        <v>0</v>
      </c>
      <c r="O345" s="15">
        <v>0</v>
      </c>
      <c r="P345" s="15">
        <v>0</v>
      </c>
    </row>
    <row r="346" spans="3:16" s="18" customFormat="1" ht="18.75" customHeight="1">
      <c r="C346" s="150"/>
      <c r="D346" s="173"/>
      <c r="E346" s="117"/>
      <c r="F346" s="117"/>
      <c r="G346" s="117"/>
      <c r="H346" s="73" t="s">
        <v>23</v>
      </c>
      <c r="I346" s="55">
        <v>0</v>
      </c>
      <c r="J346" s="55">
        <v>0</v>
      </c>
      <c r="K346" s="55">
        <v>0</v>
      </c>
      <c r="L346" s="55">
        <v>0</v>
      </c>
      <c r="M346" s="55">
        <v>0</v>
      </c>
      <c r="N346" s="15">
        <v>0</v>
      </c>
      <c r="O346" s="15">
        <v>0</v>
      </c>
      <c r="P346" s="15">
        <v>0</v>
      </c>
    </row>
    <row r="347" spans="3:16" s="14" customFormat="1" ht="18.75" customHeight="1">
      <c r="C347" s="150"/>
      <c r="D347" s="173"/>
      <c r="E347" s="117"/>
      <c r="F347" s="117"/>
      <c r="G347" s="117"/>
      <c r="H347" s="73" t="s">
        <v>234</v>
      </c>
      <c r="I347" s="15"/>
      <c r="J347" s="15" t="s">
        <v>231</v>
      </c>
      <c r="K347" s="15" t="s">
        <v>231</v>
      </c>
      <c r="L347" s="15" t="s">
        <v>231</v>
      </c>
      <c r="M347" s="55">
        <v>0</v>
      </c>
      <c r="N347" s="15">
        <v>0</v>
      </c>
      <c r="O347" s="15" t="s">
        <v>231</v>
      </c>
      <c r="P347" s="15" t="s">
        <v>231</v>
      </c>
    </row>
    <row r="348" spans="3:16" s="14" customFormat="1">
      <c r="C348" s="151"/>
      <c r="D348" s="173"/>
      <c r="E348" s="118"/>
      <c r="F348" s="118"/>
      <c r="G348" s="118"/>
      <c r="H348" s="73" t="s">
        <v>236</v>
      </c>
      <c r="I348" s="15"/>
      <c r="J348" s="15" t="s">
        <v>231</v>
      </c>
      <c r="K348" s="15" t="s">
        <v>231</v>
      </c>
      <c r="L348" s="15" t="s">
        <v>231</v>
      </c>
      <c r="M348" s="55">
        <v>0</v>
      </c>
      <c r="N348" s="15">
        <v>0</v>
      </c>
      <c r="O348" s="15" t="s">
        <v>231</v>
      </c>
      <c r="P348" s="15" t="s">
        <v>231</v>
      </c>
    </row>
    <row r="349" spans="3:16" s="14" customFormat="1" ht="17.25" customHeight="1">
      <c r="C349" s="149" t="s">
        <v>279</v>
      </c>
      <c r="D349" s="173" t="s">
        <v>714</v>
      </c>
      <c r="E349" s="116" t="s">
        <v>288</v>
      </c>
      <c r="F349" s="116" t="s">
        <v>327</v>
      </c>
      <c r="G349" s="116" t="s">
        <v>328</v>
      </c>
      <c r="H349" s="73" t="s">
        <v>107</v>
      </c>
      <c r="I349" s="55">
        <f>I350+I352+I354+I355</f>
        <v>600</v>
      </c>
      <c r="J349" s="55">
        <f>J350+J352</f>
        <v>540</v>
      </c>
      <c r="K349" s="55">
        <f>K350+K352</f>
        <v>540</v>
      </c>
      <c r="L349" s="55">
        <f>L350+L352</f>
        <v>0</v>
      </c>
      <c r="M349" s="55">
        <f>M350+M352+M354+M355</f>
        <v>0</v>
      </c>
      <c r="N349" s="5">
        <f>M349/I349*100</f>
        <v>0</v>
      </c>
      <c r="O349" s="5">
        <f>L349/J349*100</f>
        <v>0</v>
      </c>
      <c r="P349" s="5">
        <f>L349/K349*100</f>
        <v>0</v>
      </c>
    </row>
    <row r="350" spans="3:16" s="14" customFormat="1" ht="15" customHeight="1">
      <c r="C350" s="150"/>
      <c r="D350" s="173"/>
      <c r="E350" s="117"/>
      <c r="F350" s="117"/>
      <c r="G350" s="117"/>
      <c r="H350" s="73" t="s">
        <v>108</v>
      </c>
      <c r="I350" s="15">
        <v>600</v>
      </c>
      <c r="J350" s="15">
        <v>540</v>
      </c>
      <c r="K350" s="15">
        <v>540</v>
      </c>
      <c r="L350" s="55"/>
      <c r="M350" s="55"/>
      <c r="N350" s="5">
        <f>M350/I350*100</f>
        <v>0</v>
      </c>
      <c r="O350" s="15">
        <f>L350/J350*100</f>
        <v>0</v>
      </c>
      <c r="P350" s="15">
        <f>L350/K350*100</f>
        <v>0</v>
      </c>
    </row>
    <row r="351" spans="3:16" s="14" customFormat="1" ht="30">
      <c r="C351" s="150"/>
      <c r="D351" s="173"/>
      <c r="E351" s="117"/>
      <c r="F351" s="117"/>
      <c r="G351" s="117"/>
      <c r="H351" s="73" t="s">
        <v>22</v>
      </c>
      <c r="I351" s="55">
        <v>0</v>
      </c>
      <c r="J351" s="55">
        <v>0</v>
      </c>
      <c r="K351" s="55">
        <v>0</v>
      </c>
      <c r="L351" s="55">
        <v>0</v>
      </c>
      <c r="M351" s="55">
        <v>0</v>
      </c>
      <c r="N351" s="15">
        <v>0</v>
      </c>
      <c r="O351" s="15">
        <v>0</v>
      </c>
      <c r="P351" s="15">
        <v>0</v>
      </c>
    </row>
    <row r="352" spans="3:16" s="14" customFormat="1">
      <c r="C352" s="150"/>
      <c r="D352" s="173"/>
      <c r="E352" s="117"/>
      <c r="F352" s="117"/>
      <c r="G352" s="117"/>
      <c r="H352" s="73" t="s">
        <v>233</v>
      </c>
      <c r="I352" s="55">
        <v>0</v>
      </c>
      <c r="J352" s="55">
        <v>0</v>
      </c>
      <c r="K352" s="55">
        <v>0</v>
      </c>
      <c r="L352" s="55">
        <v>0</v>
      </c>
      <c r="M352" s="55">
        <v>0</v>
      </c>
      <c r="N352" s="15">
        <v>0</v>
      </c>
      <c r="O352" s="15">
        <v>0</v>
      </c>
      <c r="P352" s="15">
        <v>0</v>
      </c>
    </row>
    <row r="353" spans="3:16" s="18" customFormat="1" ht="18.75" customHeight="1">
      <c r="C353" s="150"/>
      <c r="D353" s="173"/>
      <c r="E353" s="117"/>
      <c r="F353" s="117"/>
      <c r="G353" s="117"/>
      <c r="H353" s="73" t="s">
        <v>23</v>
      </c>
      <c r="I353" s="55">
        <v>0</v>
      </c>
      <c r="J353" s="55">
        <v>0</v>
      </c>
      <c r="K353" s="55">
        <v>0</v>
      </c>
      <c r="L353" s="55">
        <v>0</v>
      </c>
      <c r="M353" s="55">
        <v>0</v>
      </c>
      <c r="N353" s="15">
        <v>0</v>
      </c>
      <c r="O353" s="15">
        <v>0</v>
      </c>
      <c r="P353" s="15">
        <v>0</v>
      </c>
    </row>
    <row r="354" spans="3:16" s="14" customFormat="1" ht="18.75" customHeight="1">
      <c r="C354" s="150"/>
      <c r="D354" s="173"/>
      <c r="E354" s="117"/>
      <c r="F354" s="117"/>
      <c r="G354" s="117"/>
      <c r="H354" s="73" t="s">
        <v>234</v>
      </c>
      <c r="I354" s="15"/>
      <c r="J354" s="15" t="s">
        <v>231</v>
      </c>
      <c r="K354" s="15" t="s">
        <v>231</v>
      </c>
      <c r="L354" s="15" t="s">
        <v>231</v>
      </c>
      <c r="M354" s="55">
        <v>0</v>
      </c>
      <c r="N354" s="15">
        <v>0</v>
      </c>
      <c r="O354" s="15" t="s">
        <v>231</v>
      </c>
      <c r="P354" s="15" t="s">
        <v>231</v>
      </c>
    </row>
    <row r="355" spans="3:16" s="14" customFormat="1">
      <c r="C355" s="151"/>
      <c r="D355" s="173"/>
      <c r="E355" s="118"/>
      <c r="F355" s="118"/>
      <c r="G355" s="118"/>
      <c r="H355" s="73" t="s">
        <v>236</v>
      </c>
      <c r="I355" s="15"/>
      <c r="J355" s="15" t="s">
        <v>231</v>
      </c>
      <c r="K355" s="15" t="s">
        <v>231</v>
      </c>
      <c r="L355" s="15" t="s">
        <v>231</v>
      </c>
      <c r="M355" s="55">
        <v>0</v>
      </c>
      <c r="N355" s="15">
        <v>0</v>
      </c>
      <c r="O355" s="15" t="s">
        <v>231</v>
      </c>
      <c r="P355" s="15" t="s">
        <v>231</v>
      </c>
    </row>
    <row r="356" spans="3:16" s="14" customFormat="1" ht="17.25" hidden="1" customHeight="1">
      <c r="C356" s="149" t="s">
        <v>279</v>
      </c>
      <c r="D356" s="173" t="s">
        <v>713</v>
      </c>
      <c r="E356" s="116" t="s">
        <v>593</v>
      </c>
      <c r="F356" s="116" t="s">
        <v>327</v>
      </c>
      <c r="G356" s="116" t="s">
        <v>328</v>
      </c>
      <c r="H356" s="73" t="s">
        <v>107</v>
      </c>
      <c r="I356" s="55">
        <f>I357+I359+I361+I362</f>
        <v>0</v>
      </c>
      <c r="J356" s="55">
        <f>J357+J359</f>
        <v>0</v>
      </c>
      <c r="K356" s="55">
        <f>K357+K359</f>
        <v>0</v>
      </c>
      <c r="L356" s="55">
        <f>L357+L359</f>
        <v>0</v>
      </c>
      <c r="M356" s="55">
        <f>M357+M359+M361+M362</f>
        <v>0</v>
      </c>
      <c r="N356" s="5">
        <v>0</v>
      </c>
      <c r="O356" s="5" t="e">
        <f>L356/J356*100</f>
        <v>#DIV/0!</v>
      </c>
      <c r="P356" s="5" t="e">
        <f>L356/K356*100</f>
        <v>#DIV/0!</v>
      </c>
    </row>
    <row r="357" spans="3:16" s="14" customFormat="1" ht="15" hidden="1" customHeight="1">
      <c r="C357" s="150"/>
      <c r="D357" s="173"/>
      <c r="E357" s="117"/>
      <c r="F357" s="117"/>
      <c r="G357" s="117"/>
      <c r="H357" s="73" t="s">
        <v>108</v>
      </c>
      <c r="I357" s="15">
        <v>0</v>
      </c>
      <c r="J357" s="15"/>
      <c r="K357" s="15"/>
      <c r="L357" s="55"/>
      <c r="M357" s="55"/>
      <c r="N357" s="5">
        <v>0</v>
      </c>
      <c r="O357" s="15" t="e">
        <f>L357/J357*100</f>
        <v>#DIV/0!</v>
      </c>
      <c r="P357" s="15" t="e">
        <f>L357/K357*100</f>
        <v>#DIV/0!</v>
      </c>
    </row>
    <row r="358" spans="3:16" s="14" customFormat="1" ht="30" hidden="1">
      <c r="C358" s="150"/>
      <c r="D358" s="173"/>
      <c r="E358" s="117"/>
      <c r="F358" s="117"/>
      <c r="G358" s="117"/>
      <c r="H358" s="73" t="s">
        <v>22</v>
      </c>
      <c r="I358" s="55">
        <v>0</v>
      </c>
      <c r="J358" s="55">
        <v>0</v>
      </c>
      <c r="K358" s="55">
        <v>0</v>
      </c>
      <c r="L358" s="55">
        <v>0</v>
      </c>
      <c r="M358" s="55">
        <v>0</v>
      </c>
      <c r="N358" s="15">
        <v>0</v>
      </c>
      <c r="O358" s="15">
        <v>0</v>
      </c>
      <c r="P358" s="15">
        <v>0</v>
      </c>
    </row>
    <row r="359" spans="3:16" s="14" customFormat="1" hidden="1">
      <c r="C359" s="150"/>
      <c r="D359" s="173"/>
      <c r="E359" s="117"/>
      <c r="F359" s="117"/>
      <c r="G359" s="117"/>
      <c r="H359" s="73" t="s">
        <v>233</v>
      </c>
      <c r="I359" s="55">
        <v>0</v>
      </c>
      <c r="J359" s="55">
        <v>0</v>
      </c>
      <c r="K359" s="55">
        <v>0</v>
      </c>
      <c r="L359" s="55">
        <v>0</v>
      </c>
      <c r="M359" s="55">
        <v>0</v>
      </c>
      <c r="N359" s="15">
        <v>0</v>
      </c>
      <c r="O359" s="15">
        <v>0</v>
      </c>
      <c r="P359" s="15">
        <v>0</v>
      </c>
    </row>
    <row r="360" spans="3:16" s="18" customFormat="1" ht="18.75" hidden="1" customHeight="1">
      <c r="C360" s="150"/>
      <c r="D360" s="173"/>
      <c r="E360" s="117"/>
      <c r="F360" s="117"/>
      <c r="G360" s="117"/>
      <c r="H360" s="73" t="s">
        <v>23</v>
      </c>
      <c r="I360" s="55">
        <v>0</v>
      </c>
      <c r="J360" s="55">
        <v>0</v>
      </c>
      <c r="K360" s="55">
        <v>0</v>
      </c>
      <c r="L360" s="55">
        <v>0</v>
      </c>
      <c r="M360" s="55">
        <v>0</v>
      </c>
      <c r="N360" s="15">
        <v>0</v>
      </c>
      <c r="O360" s="15">
        <v>0</v>
      </c>
      <c r="P360" s="15">
        <v>0</v>
      </c>
    </row>
    <row r="361" spans="3:16" s="14" customFormat="1" ht="18.75" hidden="1" customHeight="1">
      <c r="C361" s="150"/>
      <c r="D361" s="173"/>
      <c r="E361" s="117"/>
      <c r="F361" s="117"/>
      <c r="G361" s="117"/>
      <c r="H361" s="73" t="s">
        <v>234</v>
      </c>
      <c r="I361" s="15"/>
      <c r="J361" s="15" t="s">
        <v>231</v>
      </c>
      <c r="K361" s="15" t="s">
        <v>231</v>
      </c>
      <c r="L361" s="15" t="s">
        <v>231</v>
      </c>
      <c r="M361" s="55">
        <v>0</v>
      </c>
      <c r="N361" s="15">
        <v>0</v>
      </c>
      <c r="O361" s="15" t="s">
        <v>231</v>
      </c>
      <c r="P361" s="15" t="s">
        <v>231</v>
      </c>
    </row>
    <row r="362" spans="3:16" s="14" customFormat="1" hidden="1">
      <c r="C362" s="151"/>
      <c r="D362" s="173"/>
      <c r="E362" s="118"/>
      <c r="F362" s="118"/>
      <c r="G362" s="118"/>
      <c r="H362" s="73" t="s">
        <v>236</v>
      </c>
      <c r="I362" s="15"/>
      <c r="J362" s="15" t="s">
        <v>231</v>
      </c>
      <c r="K362" s="15" t="s">
        <v>231</v>
      </c>
      <c r="L362" s="15" t="s">
        <v>231</v>
      </c>
      <c r="M362" s="55">
        <v>0</v>
      </c>
      <c r="N362" s="15">
        <v>0</v>
      </c>
      <c r="O362" s="15" t="s">
        <v>231</v>
      </c>
      <c r="P362" s="15" t="s">
        <v>231</v>
      </c>
    </row>
    <row r="363" spans="3:16" s="14" customFormat="1" ht="15" customHeight="1">
      <c r="C363" s="149" t="s">
        <v>280</v>
      </c>
      <c r="D363" s="173" t="s">
        <v>238</v>
      </c>
      <c r="E363" s="116" t="s">
        <v>0</v>
      </c>
      <c r="F363" s="116" t="s">
        <v>323</v>
      </c>
      <c r="G363" s="116" t="s">
        <v>329</v>
      </c>
      <c r="H363" s="73" t="s">
        <v>107</v>
      </c>
      <c r="I363" s="55">
        <f>I364+I366+I368+I369</f>
        <v>750</v>
      </c>
      <c r="J363" s="55">
        <f>J364+J366</f>
        <v>1224</v>
      </c>
      <c r="K363" s="55">
        <f>K364+K366</f>
        <v>1224</v>
      </c>
      <c r="L363" s="55">
        <f>L364+L366</f>
        <v>0</v>
      </c>
      <c r="M363" s="55">
        <f>M364+M366+M368+M369</f>
        <v>0</v>
      </c>
      <c r="N363" s="5">
        <f>M363/I363*100</f>
        <v>0</v>
      </c>
      <c r="O363" s="5">
        <f>L363/J363*100</f>
        <v>0</v>
      </c>
      <c r="P363" s="5">
        <f>L363/K363*100</f>
        <v>0</v>
      </c>
    </row>
    <row r="364" spans="3:16" s="14" customFormat="1">
      <c r="C364" s="150"/>
      <c r="D364" s="173"/>
      <c r="E364" s="117"/>
      <c r="F364" s="117"/>
      <c r="G364" s="117"/>
      <c r="H364" s="73" t="s">
        <v>108</v>
      </c>
      <c r="I364" s="15">
        <f>I371+I378+I385+I392+I399+I406+I413+I420+I427</f>
        <v>750</v>
      </c>
      <c r="J364" s="15">
        <f>J371+J378+J385+J392+J399+J406+J413+J420+J427</f>
        <v>1224</v>
      </c>
      <c r="K364" s="15">
        <f t="shared" ref="K364:M364" si="35">K371+K378+K385+K392+K399+K406+K413+K420+K427</f>
        <v>1224</v>
      </c>
      <c r="L364" s="15">
        <f t="shared" si="35"/>
        <v>0</v>
      </c>
      <c r="M364" s="15">
        <f t="shared" si="35"/>
        <v>0</v>
      </c>
      <c r="N364" s="15">
        <f>L364/I364*100</f>
        <v>0</v>
      </c>
      <c r="O364" s="15">
        <f>L364/J364*100</f>
        <v>0</v>
      </c>
      <c r="P364" s="15">
        <f>L364/K364*100</f>
        <v>0</v>
      </c>
    </row>
    <row r="365" spans="3:16" s="14" customFormat="1" ht="17.25" customHeight="1">
      <c r="C365" s="150"/>
      <c r="D365" s="173"/>
      <c r="E365" s="117"/>
      <c r="F365" s="117"/>
      <c r="G365" s="117"/>
      <c r="H365" s="73" t="s">
        <v>22</v>
      </c>
      <c r="I365" s="15">
        <f t="shared" ref="I365:M367" si="36">I372+I379+I386+I393+I400+I407</f>
        <v>0</v>
      </c>
      <c r="J365" s="15">
        <f t="shared" si="36"/>
        <v>0</v>
      </c>
      <c r="K365" s="15">
        <f t="shared" si="36"/>
        <v>0</v>
      </c>
      <c r="L365" s="15">
        <f t="shared" si="36"/>
        <v>0</v>
      </c>
      <c r="M365" s="15">
        <f t="shared" si="36"/>
        <v>0</v>
      </c>
      <c r="N365" s="15">
        <v>0</v>
      </c>
      <c r="O365" s="15">
        <v>0</v>
      </c>
      <c r="P365" s="15">
        <v>0</v>
      </c>
    </row>
    <row r="366" spans="3:16" s="14" customFormat="1" ht="15" customHeight="1">
      <c r="C366" s="150"/>
      <c r="D366" s="173"/>
      <c r="E366" s="117"/>
      <c r="F366" s="117"/>
      <c r="G366" s="117"/>
      <c r="H366" s="73" t="s">
        <v>233</v>
      </c>
      <c r="I366" s="15">
        <f t="shared" si="36"/>
        <v>0</v>
      </c>
      <c r="J366" s="15">
        <f t="shared" si="36"/>
        <v>0</v>
      </c>
      <c r="K366" s="15">
        <f t="shared" si="36"/>
        <v>0</v>
      </c>
      <c r="L366" s="15">
        <f t="shared" si="36"/>
        <v>0</v>
      </c>
      <c r="M366" s="15">
        <f t="shared" si="36"/>
        <v>0</v>
      </c>
      <c r="N366" s="15">
        <v>0</v>
      </c>
      <c r="O366" s="15">
        <v>0</v>
      </c>
      <c r="P366" s="15">
        <v>0</v>
      </c>
    </row>
    <row r="367" spans="3:16" s="18" customFormat="1" ht="18.75" customHeight="1">
      <c r="C367" s="150"/>
      <c r="D367" s="173"/>
      <c r="E367" s="117"/>
      <c r="F367" s="117"/>
      <c r="G367" s="117"/>
      <c r="H367" s="73" t="s">
        <v>23</v>
      </c>
      <c r="I367" s="15">
        <f t="shared" si="36"/>
        <v>0</v>
      </c>
      <c r="J367" s="15">
        <f t="shared" si="36"/>
        <v>0</v>
      </c>
      <c r="K367" s="15">
        <f t="shared" si="36"/>
        <v>0</v>
      </c>
      <c r="L367" s="15">
        <f t="shared" si="36"/>
        <v>0</v>
      </c>
      <c r="M367" s="15">
        <f t="shared" si="36"/>
        <v>0</v>
      </c>
      <c r="N367" s="15">
        <v>0</v>
      </c>
      <c r="O367" s="15">
        <v>0</v>
      </c>
      <c r="P367" s="15">
        <v>0</v>
      </c>
    </row>
    <row r="368" spans="3:16" s="14" customFormat="1" ht="18.75" customHeight="1">
      <c r="C368" s="150"/>
      <c r="D368" s="173"/>
      <c r="E368" s="117"/>
      <c r="F368" s="117"/>
      <c r="G368" s="117"/>
      <c r="H368" s="73" t="s">
        <v>234</v>
      </c>
      <c r="I368" s="15"/>
      <c r="J368" s="15" t="s">
        <v>231</v>
      </c>
      <c r="K368" s="15" t="s">
        <v>231</v>
      </c>
      <c r="L368" s="15" t="s">
        <v>231</v>
      </c>
      <c r="M368" s="55">
        <v>0</v>
      </c>
      <c r="N368" s="15">
        <v>0</v>
      </c>
      <c r="O368" s="15" t="s">
        <v>231</v>
      </c>
      <c r="P368" s="15" t="s">
        <v>231</v>
      </c>
    </row>
    <row r="369" spans="3:16" s="14" customFormat="1" ht="18.75" customHeight="1">
      <c r="C369" s="151"/>
      <c r="D369" s="173"/>
      <c r="E369" s="118"/>
      <c r="F369" s="118"/>
      <c r="G369" s="118"/>
      <c r="H369" s="73" t="s">
        <v>236</v>
      </c>
      <c r="I369" s="15"/>
      <c r="J369" s="15" t="s">
        <v>231</v>
      </c>
      <c r="K369" s="15" t="s">
        <v>231</v>
      </c>
      <c r="L369" s="15" t="s">
        <v>231</v>
      </c>
      <c r="M369" s="55">
        <v>0</v>
      </c>
      <c r="N369" s="15">
        <v>0</v>
      </c>
      <c r="O369" s="15" t="s">
        <v>231</v>
      </c>
      <c r="P369" s="15" t="s">
        <v>231</v>
      </c>
    </row>
    <row r="370" spans="3:16" s="14" customFormat="1" ht="15" customHeight="1">
      <c r="C370" s="149" t="s">
        <v>239</v>
      </c>
      <c r="D370" s="173" t="s">
        <v>281</v>
      </c>
      <c r="E370" s="116" t="s">
        <v>469</v>
      </c>
      <c r="F370" s="116" t="s">
        <v>330</v>
      </c>
      <c r="G370" s="116" t="s">
        <v>331</v>
      </c>
      <c r="H370" s="73" t="s">
        <v>107</v>
      </c>
      <c r="I370" s="55">
        <f>I371+I373+I375+I376</f>
        <v>66.7</v>
      </c>
      <c r="J370" s="55">
        <f>J371+J373</f>
        <v>60</v>
      </c>
      <c r="K370" s="55">
        <f>K371+K373</f>
        <v>60</v>
      </c>
      <c r="L370" s="55">
        <f>L371+L373</f>
        <v>0</v>
      </c>
      <c r="M370" s="55">
        <f>M371+M373+M375+M376</f>
        <v>0</v>
      </c>
      <c r="N370" s="5">
        <f>M370/I370*100</f>
        <v>0</v>
      </c>
      <c r="O370" s="5">
        <f>L370/J370*100</f>
        <v>0</v>
      </c>
      <c r="P370" s="5">
        <f>L370/K370*100</f>
        <v>0</v>
      </c>
    </row>
    <row r="371" spans="3:16" s="14" customFormat="1">
      <c r="C371" s="150"/>
      <c r="D371" s="173"/>
      <c r="E371" s="117"/>
      <c r="F371" s="117"/>
      <c r="G371" s="117"/>
      <c r="H371" s="73" t="s">
        <v>108</v>
      </c>
      <c r="I371" s="15">
        <v>66.7</v>
      </c>
      <c r="J371" s="15">
        <v>60</v>
      </c>
      <c r="K371" s="15">
        <v>60</v>
      </c>
      <c r="L371" s="55"/>
      <c r="M371" s="55"/>
      <c r="N371" s="15">
        <f>L371/I371*100</f>
        <v>0</v>
      </c>
      <c r="O371" s="15">
        <f>L371/J371*100</f>
        <v>0</v>
      </c>
      <c r="P371" s="15">
        <f>L371/K371*100</f>
        <v>0</v>
      </c>
    </row>
    <row r="372" spans="3:16" s="14" customFormat="1" ht="30">
      <c r="C372" s="150"/>
      <c r="D372" s="173"/>
      <c r="E372" s="117"/>
      <c r="F372" s="117"/>
      <c r="G372" s="117"/>
      <c r="H372" s="73" t="s">
        <v>22</v>
      </c>
      <c r="I372" s="55">
        <v>0</v>
      </c>
      <c r="J372" s="55">
        <v>0</v>
      </c>
      <c r="K372" s="55">
        <v>0</v>
      </c>
      <c r="L372" s="55">
        <v>0</v>
      </c>
      <c r="M372" s="55">
        <v>0</v>
      </c>
      <c r="N372" s="15">
        <v>0</v>
      </c>
      <c r="O372" s="15">
        <v>0</v>
      </c>
      <c r="P372" s="15">
        <v>0</v>
      </c>
    </row>
    <row r="373" spans="3:16" s="18" customFormat="1" ht="18.75" customHeight="1">
      <c r="C373" s="150"/>
      <c r="D373" s="173"/>
      <c r="E373" s="117"/>
      <c r="F373" s="117"/>
      <c r="G373" s="117"/>
      <c r="H373" s="73" t="s">
        <v>233</v>
      </c>
      <c r="I373" s="55">
        <v>0</v>
      </c>
      <c r="J373" s="55">
        <v>0</v>
      </c>
      <c r="K373" s="55">
        <v>0</v>
      </c>
      <c r="L373" s="55">
        <v>0</v>
      </c>
      <c r="M373" s="55">
        <v>0</v>
      </c>
      <c r="N373" s="15">
        <v>0</v>
      </c>
      <c r="O373" s="15">
        <v>0</v>
      </c>
      <c r="P373" s="15">
        <v>0</v>
      </c>
    </row>
    <row r="374" spans="3:16" s="14" customFormat="1" ht="27.75" customHeight="1">
      <c r="C374" s="150"/>
      <c r="D374" s="173"/>
      <c r="E374" s="117"/>
      <c r="F374" s="117"/>
      <c r="G374" s="117"/>
      <c r="H374" s="73" t="s">
        <v>23</v>
      </c>
      <c r="I374" s="55">
        <v>0</v>
      </c>
      <c r="J374" s="55">
        <v>0</v>
      </c>
      <c r="K374" s="55">
        <v>0</v>
      </c>
      <c r="L374" s="55">
        <v>0</v>
      </c>
      <c r="M374" s="55">
        <v>0</v>
      </c>
      <c r="N374" s="15">
        <v>0</v>
      </c>
      <c r="O374" s="15">
        <v>0</v>
      </c>
      <c r="P374" s="15">
        <v>0</v>
      </c>
    </row>
    <row r="375" spans="3:16" s="14" customFormat="1" ht="17.25" customHeight="1">
      <c r="C375" s="150"/>
      <c r="D375" s="173"/>
      <c r="E375" s="117"/>
      <c r="F375" s="117"/>
      <c r="G375" s="117"/>
      <c r="H375" s="73" t="s">
        <v>234</v>
      </c>
      <c r="I375" s="15"/>
      <c r="J375" s="15" t="s">
        <v>231</v>
      </c>
      <c r="K375" s="15" t="s">
        <v>231</v>
      </c>
      <c r="L375" s="15" t="s">
        <v>231</v>
      </c>
      <c r="M375" s="55">
        <v>0</v>
      </c>
      <c r="N375" s="15">
        <v>0</v>
      </c>
      <c r="O375" s="15" t="s">
        <v>231</v>
      </c>
      <c r="P375" s="15" t="s">
        <v>231</v>
      </c>
    </row>
    <row r="376" spans="3:16" s="14" customFormat="1" ht="16.5" customHeight="1">
      <c r="C376" s="151"/>
      <c r="D376" s="173"/>
      <c r="E376" s="118"/>
      <c r="F376" s="118"/>
      <c r="G376" s="118"/>
      <c r="H376" s="73" t="s">
        <v>236</v>
      </c>
      <c r="I376" s="15"/>
      <c r="J376" s="15" t="s">
        <v>231</v>
      </c>
      <c r="K376" s="15" t="s">
        <v>231</v>
      </c>
      <c r="L376" s="15" t="s">
        <v>231</v>
      </c>
      <c r="M376" s="55">
        <v>0</v>
      </c>
      <c r="N376" s="15">
        <v>0</v>
      </c>
      <c r="O376" s="15" t="s">
        <v>231</v>
      </c>
      <c r="P376" s="15" t="s">
        <v>231</v>
      </c>
    </row>
    <row r="377" spans="3:16" s="14" customFormat="1" ht="15" customHeight="1">
      <c r="C377" s="149" t="s">
        <v>239</v>
      </c>
      <c r="D377" s="173" t="s">
        <v>470</v>
      </c>
      <c r="E377" s="116" t="s">
        <v>471</v>
      </c>
      <c r="F377" s="116" t="s">
        <v>330</v>
      </c>
      <c r="G377" s="116" t="s">
        <v>331</v>
      </c>
      <c r="H377" s="73" t="s">
        <v>107</v>
      </c>
      <c r="I377" s="55">
        <f>I378+I380+I382+I383</f>
        <v>111.1</v>
      </c>
      <c r="J377" s="55">
        <f>J378+J380</f>
        <v>100</v>
      </c>
      <c r="K377" s="55">
        <f>K378+K380</f>
        <v>100</v>
      </c>
      <c r="L377" s="55">
        <f>L378+L380</f>
        <v>0</v>
      </c>
      <c r="M377" s="55">
        <f>M378+M380+M382+M383</f>
        <v>0</v>
      </c>
      <c r="N377" s="5">
        <f>M377/I377*100</f>
        <v>0</v>
      </c>
      <c r="O377" s="5">
        <f>L377/J377*100</f>
        <v>0</v>
      </c>
      <c r="P377" s="5">
        <f>L377/K377*100</f>
        <v>0</v>
      </c>
    </row>
    <row r="378" spans="3:16" s="14" customFormat="1">
      <c r="C378" s="150"/>
      <c r="D378" s="173"/>
      <c r="E378" s="117"/>
      <c r="F378" s="117"/>
      <c r="G378" s="117"/>
      <c r="H378" s="73" t="s">
        <v>108</v>
      </c>
      <c r="I378" s="15">
        <v>111.1</v>
      </c>
      <c r="J378" s="15">
        <v>100</v>
      </c>
      <c r="K378" s="15">
        <v>100</v>
      </c>
      <c r="L378" s="55"/>
      <c r="M378" s="55"/>
      <c r="N378" s="5">
        <f>M378/I378*100</f>
        <v>0</v>
      </c>
      <c r="O378" s="15">
        <f>L378/J378*100</f>
        <v>0</v>
      </c>
      <c r="P378" s="15">
        <f>L378/K378*100</f>
        <v>0</v>
      </c>
    </row>
    <row r="379" spans="3:16" s="14" customFormat="1" ht="30">
      <c r="C379" s="150"/>
      <c r="D379" s="173"/>
      <c r="E379" s="117"/>
      <c r="F379" s="117"/>
      <c r="G379" s="117"/>
      <c r="H379" s="73" t="s">
        <v>22</v>
      </c>
      <c r="I379" s="55">
        <v>0</v>
      </c>
      <c r="J379" s="55">
        <v>0</v>
      </c>
      <c r="K379" s="55">
        <v>0</v>
      </c>
      <c r="L379" s="55">
        <v>0</v>
      </c>
      <c r="M379" s="55">
        <v>0</v>
      </c>
      <c r="N379" s="15">
        <v>0</v>
      </c>
      <c r="O379" s="15">
        <v>0</v>
      </c>
      <c r="P379" s="15">
        <v>0</v>
      </c>
    </row>
    <row r="380" spans="3:16" s="18" customFormat="1" ht="18.75" customHeight="1">
      <c r="C380" s="150"/>
      <c r="D380" s="173"/>
      <c r="E380" s="117"/>
      <c r="F380" s="117"/>
      <c r="G380" s="117"/>
      <c r="H380" s="73" t="s">
        <v>233</v>
      </c>
      <c r="I380" s="55">
        <v>0</v>
      </c>
      <c r="J380" s="55">
        <v>0</v>
      </c>
      <c r="K380" s="55">
        <v>0</v>
      </c>
      <c r="L380" s="55">
        <v>0</v>
      </c>
      <c r="M380" s="55">
        <v>0</v>
      </c>
      <c r="N380" s="15">
        <v>0</v>
      </c>
      <c r="O380" s="15">
        <v>0</v>
      </c>
      <c r="P380" s="15">
        <v>0</v>
      </c>
    </row>
    <row r="381" spans="3:16" s="14" customFormat="1" ht="27.75" customHeight="1">
      <c r="C381" s="150"/>
      <c r="D381" s="173"/>
      <c r="E381" s="117"/>
      <c r="F381" s="117"/>
      <c r="G381" s="117"/>
      <c r="H381" s="73" t="s">
        <v>23</v>
      </c>
      <c r="I381" s="55">
        <v>0</v>
      </c>
      <c r="J381" s="55">
        <v>0</v>
      </c>
      <c r="K381" s="55">
        <v>0</v>
      </c>
      <c r="L381" s="55">
        <v>0</v>
      </c>
      <c r="M381" s="55">
        <v>0</v>
      </c>
      <c r="N381" s="15">
        <v>0</v>
      </c>
      <c r="O381" s="15">
        <v>0</v>
      </c>
      <c r="P381" s="15">
        <v>0</v>
      </c>
    </row>
    <row r="382" spans="3:16" s="14" customFormat="1" ht="17.25" customHeight="1">
      <c r="C382" s="150"/>
      <c r="D382" s="173"/>
      <c r="E382" s="117"/>
      <c r="F382" s="117"/>
      <c r="G382" s="117"/>
      <c r="H382" s="73" t="s">
        <v>234</v>
      </c>
      <c r="I382" s="15"/>
      <c r="J382" s="15" t="s">
        <v>231</v>
      </c>
      <c r="K382" s="15" t="s">
        <v>231</v>
      </c>
      <c r="L382" s="15" t="s">
        <v>231</v>
      </c>
      <c r="M382" s="55">
        <v>0</v>
      </c>
      <c r="N382" s="15">
        <v>0</v>
      </c>
      <c r="O382" s="15" t="s">
        <v>231</v>
      </c>
      <c r="P382" s="15" t="s">
        <v>231</v>
      </c>
    </row>
    <row r="383" spans="3:16" s="14" customFormat="1" ht="16.5" customHeight="1">
      <c r="C383" s="151"/>
      <c r="D383" s="173"/>
      <c r="E383" s="118"/>
      <c r="F383" s="118"/>
      <c r="G383" s="118"/>
      <c r="H383" s="73" t="s">
        <v>236</v>
      </c>
      <c r="I383" s="15"/>
      <c r="J383" s="15" t="s">
        <v>231</v>
      </c>
      <c r="K383" s="15" t="s">
        <v>231</v>
      </c>
      <c r="L383" s="15" t="s">
        <v>231</v>
      </c>
      <c r="M383" s="55">
        <v>0</v>
      </c>
      <c r="N383" s="15">
        <v>0</v>
      </c>
      <c r="O383" s="15" t="s">
        <v>231</v>
      </c>
      <c r="P383" s="15" t="s">
        <v>231</v>
      </c>
    </row>
    <row r="384" spans="3:16" s="14" customFormat="1" ht="15" customHeight="1">
      <c r="C384" s="149" t="s">
        <v>239</v>
      </c>
      <c r="D384" s="173" t="s">
        <v>472</v>
      </c>
      <c r="E384" s="116" t="s">
        <v>473</v>
      </c>
      <c r="F384" s="116" t="s">
        <v>330</v>
      </c>
      <c r="G384" s="116" t="s">
        <v>331</v>
      </c>
      <c r="H384" s="73" t="s">
        <v>107</v>
      </c>
      <c r="I384" s="55">
        <f>I385+I387+I389+I390</f>
        <v>111.1</v>
      </c>
      <c r="J384" s="55">
        <f>J385+J387</f>
        <v>100</v>
      </c>
      <c r="K384" s="55">
        <f>K385+K387</f>
        <v>100</v>
      </c>
      <c r="L384" s="55">
        <f>L385+L387</f>
        <v>0</v>
      </c>
      <c r="M384" s="55">
        <f>M385+M387+M389+M390</f>
        <v>0</v>
      </c>
      <c r="N384" s="5">
        <f>M384/I384*100</f>
        <v>0</v>
      </c>
      <c r="O384" s="5">
        <f>L384/J384*100</f>
        <v>0</v>
      </c>
      <c r="P384" s="5">
        <f>L384/K384*100</f>
        <v>0</v>
      </c>
    </row>
    <row r="385" spans="3:16" s="14" customFormat="1">
      <c r="C385" s="150"/>
      <c r="D385" s="173"/>
      <c r="E385" s="117"/>
      <c r="F385" s="117"/>
      <c r="G385" s="117"/>
      <c r="H385" s="73" t="s">
        <v>108</v>
      </c>
      <c r="I385" s="15">
        <v>111.1</v>
      </c>
      <c r="J385" s="15">
        <v>100</v>
      </c>
      <c r="K385" s="15">
        <v>100</v>
      </c>
      <c r="L385" s="55"/>
      <c r="M385" s="55"/>
      <c r="N385" s="5">
        <f>M385/I385*100</f>
        <v>0</v>
      </c>
      <c r="O385" s="15">
        <f>L385/J385*100</f>
        <v>0</v>
      </c>
      <c r="P385" s="15">
        <f>L385/K385*100</f>
        <v>0</v>
      </c>
    </row>
    <row r="386" spans="3:16" s="14" customFormat="1" ht="30">
      <c r="C386" s="150"/>
      <c r="D386" s="173"/>
      <c r="E386" s="117"/>
      <c r="F386" s="117"/>
      <c r="G386" s="117"/>
      <c r="H386" s="73" t="s">
        <v>22</v>
      </c>
      <c r="I386" s="55">
        <v>0</v>
      </c>
      <c r="J386" s="55">
        <v>0</v>
      </c>
      <c r="K386" s="55">
        <v>0</v>
      </c>
      <c r="L386" s="55">
        <v>0</v>
      </c>
      <c r="M386" s="55">
        <v>0</v>
      </c>
      <c r="N386" s="15">
        <v>0</v>
      </c>
      <c r="O386" s="15">
        <v>0</v>
      </c>
      <c r="P386" s="15">
        <v>0</v>
      </c>
    </row>
    <row r="387" spans="3:16" s="18" customFormat="1" ht="18.75" customHeight="1">
      <c r="C387" s="150"/>
      <c r="D387" s="173"/>
      <c r="E387" s="117"/>
      <c r="F387" s="117"/>
      <c r="G387" s="117"/>
      <c r="H387" s="73" t="s">
        <v>233</v>
      </c>
      <c r="I387" s="55">
        <v>0</v>
      </c>
      <c r="J387" s="55">
        <v>0</v>
      </c>
      <c r="K387" s="55">
        <v>0</v>
      </c>
      <c r="L387" s="55">
        <v>0</v>
      </c>
      <c r="M387" s="55">
        <v>0</v>
      </c>
      <c r="N387" s="15">
        <v>0</v>
      </c>
      <c r="O387" s="15">
        <v>0</v>
      </c>
      <c r="P387" s="15">
        <v>0</v>
      </c>
    </row>
    <row r="388" spans="3:16" s="14" customFormat="1" ht="27.75" customHeight="1">
      <c r="C388" s="150"/>
      <c r="D388" s="173"/>
      <c r="E388" s="117"/>
      <c r="F388" s="117"/>
      <c r="G388" s="117"/>
      <c r="H388" s="73" t="s">
        <v>23</v>
      </c>
      <c r="I388" s="55">
        <v>0</v>
      </c>
      <c r="J388" s="55">
        <v>0</v>
      </c>
      <c r="K388" s="55">
        <v>0</v>
      </c>
      <c r="L388" s="55">
        <v>0</v>
      </c>
      <c r="M388" s="55">
        <v>0</v>
      </c>
      <c r="N388" s="15">
        <v>0</v>
      </c>
      <c r="O388" s="15">
        <v>0</v>
      </c>
      <c r="P388" s="15">
        <v>0</v>
      </c>
    </row>
    <row r="389" spans="3:16" s="14" customFormat="1" ht="17.25" customHeight="1">
      <c r="C389" s="150"/>
      <c r="D389" s="173"/>
      <c r="E389" s="117"/>
      <c r="F389" s="117"/>
      <c r="G389" s="117"/>
      <c r="H389" s="73" t="s">
        <v>234</v>
      </c>
      <c r="I389" s="15"/>
      <c r="J389" s="15" t="s">
        <v>231</v>
      </c>
      <c r="K389" s="15" t="s">
        <v>231</v>
      </c>
      <c r="L389" s="15" t="s">
        <v>231</v>
      </c>
      <c r="M389" s="55">
        <v>0</v>
      </c>
      <c r="N389" s="15">
        <v>0</v>
      </c>
      <c r="O389" s="15" t="s">
        <v>231</v>
      </c>
      <c r="P389" s="15" t="s">
        <v>231</v>
      </c>
    </row>
    <row r="390" spans="3:16" s="14" customFormat="1" ht="16.5" customHeight="1">
      <c r="C390" s="151"/>
      <c r="D390" s="173"/>
      <c r="E390" s="118"/>
      <c r="F390" s="118"/>
      <c r="G390" s="118"/>
      <c r="H390" s="73" t="s">
        <v>236</v>
      </c>
      <c r="I390" s="15"/>
      <c r="J390" s="15" t="s">
        <v>231</v>
      </c>
      <c r="K390" s="15" t="s">
        <v>231</v>
      </c>
      <c r="L390" s="15" t="s">
        <v>231</v>
      </c>
      <c r="M390" s="55">
        <v>0</v>
      </c>
      <c r="N390" s="15">
        <v>0</v>
      </c>
      <c r="O390" s="15" t="s">
        <v>231</v>
      </c>
      <c r="P390" s="15" t="s">
        <v>231</v>
      </c>
    </row>
    <row r="391" spans="3:16" s="14" customFormat="1" ht="15" customHeight="1">
      <c r="C391" s="149" t="s">
        <v>239</v>
      </c>
      <c r="D391" s="173" t="s">
        <v>474</v>
      </c>
      <c r="E391" s="116" t="s">
        <v>475</v>
      </c>
      <c r="F391" s="116" t="s">
        <v>330</v>
      </c>
      <c r="G391" s="116" t="s">
        <v>331</v>
      </c>
      <c r="H391" s="73" t="s">
        <v>107</v>
      </c>
      <c r="I391" s="55">
        <f>I392+I394+I396+I397</f>
        <v>55.5</v>
      </c>
      <c r="J391" s="55">
        <f>J392+J394</f>
        <v>50</v>
      </c>
      <c r="K391" s="55">
        <f>K392+K394</f>
        <v>50</v>
      </c>
      <c r="L391" s="55">
        <f>L392+L394</f>
        <v>0</v>
      </c>
      <c r="M391" s="55">
        <f>M392+M394+M396+M397</f>
        <v>0</v>
      </c>
      <c r="N391" s="5">
        <f>M391/I391*100</f>
        <v>0</v>
      </c>
      <c r="O391" s="5">
        <f>L391/J391*100</f>
        <v>0</v>
      </c>
      <c r="P391" s="5">
        <f>L391/K391*100</f>
        <v>0</v>
      </c>
    </row>
    <row r="392" spans="3:16" s="14" customFormat="1">
      <c r="C392" s="150"/>
      <c r="D392" s="173"/>
      <c r="E392" s="117"/>
      <c r="F392" s="117"/>
      <c r="G392" s="117"/>
      <c r="H392" s="73" t="s">
        <v>108</v>
      </c>
      <c r="I392" s="15">
        <v>55.5</v>
      </c>
      <c r="J392" s="15">
        <v>50</v>
      </c>
      <c r="K392" s="15">
        <v>50</v>
      </c>
      <c r="L392" s="55"/>
      <c r="M392" s="55"/>
      <c r="N392" s="15">
        <f>L392/I392*100</f>
        <v>0</v>
      </c>
      <c r="O392" s="15">
        <f>L392/J392*100</f>
        <v>0</v>
      </c>
      <c r="P392" s="15">
        <f>L392/K392*100</f>
        <v>0</v>
      </c>
    </row>
    <row r="393" spans="3:16" s="14" customFormat="1" ht="30">
      <c r="C393" s="150"/>
      <c r="D393" s="173"/>
      <c r="E393" s="117"/>
      <c r="F393" s="117"/>
      <c r="G393" s="117"/>
      <c r="H393" s="73" t="s">
        <v>22</v>
      </c>
      <c r="I393" s="55">
        <v>0</v>
      </c>
      <c r="J393" s="55">
        <v>0</v>
      </c>
      <c r="K393" s="55">
        <v>0</v>
      </c>
      <c r="L393" s="55">
        <v>0</v>
      </c>
      <c r="M393" s="55">
        <v>0</v>
      </c>
      <c r="N393" s="15">
        <v>0</v>
      </c>
      <c r="O393" s="15">
        <v>0</v>
      </c>
      <c r="P393" s="15">
        <v>0</v>
      </c>
    </row>
    <row r="394" spans="3:16" s="18" customFormat="1" ht="18.75" customHeight="1">
      <c r="C394" s="150"/>
      <c r="D394" s="173"/>
      <c r="E394" s="117"/>
      <c r="F394" s="117"/>
      <c r="G394" s="117"/>
      <c r="H394" s="73" t="s">
        <v>233</v>
      </c>
      <c r="I394" s="55">
        <v>0</v>
      </c>
      <c r="J394" s="55">
        <v>0</v>
      </c>
      <c r="K394" s="55">
        <v>0</v>
      </c>
      <c r="L394" s="55">
        <v>0</v>
      </c>
      <c r="M394" s="55">
        <v>0</v>
      </c>
      <c r="N394" s="15">
        <v>0</v>
      </c>
      <c r="O394" s="15">
        <v>0</v>
      </c>
      <c r="P394" s="15">
        <v>0</v>
      </c>
    </row>
    <row r="395" spans="3:16" s="14" customFormat="1" ht="27.75" customHeight="1">
      <c r="C395" s="150"/>
      <c r="D395" s="173"/>
      <c r="E395" s="117"/>
      <c r="F395" s="117"/>
      <c r="G395" s="117"/>
      <c r="H395" s="73" t="s">
        <v>23</v>
      </c>
      <c r="I395" s="55">
        <v>0</v>
      </c>
      <c r="J395" s="55">
        <v>0</v>
      </c>
      <c r="K395" s="55">
        <v>0</v>
      </c>
      <c r="L395" s="55">
        <v>0</v>
      </c>
      <c r="M395" s="55">
        <v>0</v>
      </c>
      <c r="N395" s="15">
        <v>0</v>
      </c>
      <c r="O395" s="15">
        <v>0</v>
      </c>
      <c r="P395" s="15">
        <v>0</v>
      </c>
    </row>
    <row r="396" spans="3:16" s="14" customFormat="1" ht="17.25" customHeight="1">
      <c r="C396" s="150"/>
      <c r="D396" s="173"/>
      <c r="E396" s="117"/>
      <c r="F396" s="117"/>
      <c r="G396" s="117"/>
      <c r="H396" s="73" t="s">
        <v>234</v>
      </c>
      <c r="I396" s="15"/>
      <c r="J396" s="15" t="s">
        <v>231</v>
      </c>
      <c r="K396" s="15" t="s">
        <v>231</v>
      </c>
      <c r="L396" s="15" t="s">
        <v>231</v>
      </c>
      <c r="M396" s="55">
        <v>0</v>
      </c>
      <c r="N396" s="15">
        <v>0</v>
      </c>
      <c r="O396" s="15" t="s">
        <v>231</v>
      </c>
      <c r="P396" s="15" t="s">
        <v>231</v>
      </c>
    </row>
    <row r="397" spans="3:16" s="14" customFormat="1" ht="16.5" customHeight="1">
      <c r="C397" s="151"/>
      <c r="D397" s="173"/>
      <c r="E397" s="118"/>
      <c r="F397" s="118"/>
      <c r="G397" s="118"/>
      <c r="H397" s="73" t="s">
        <v>236</v>
      </c>
      <c r="I397" s="15"/>
      <c r="J397" s="15" t="s">
        <v>231</v>
      </c>
      <c r="K397" s="15" t="s">
        <v>231</v>
      </c>
      <c r="L397" s="15" t="s">
        <v>231</v>
      </c>
      <c r="M397" s="55">
        <v>0</v>
      </c>
      <c r="N397" s="15">
        <v>0</v>
      </c>
      <c r="O397" s="15" t="s">
        <v>231</v>
      </c>
      <c r="P397" s="15" t="s">
        <v>231</v>
      </c>
    </row>
    <row r="398" spans="3:16" s="14" customFormat="1" ht="15" customHeight="1">
      <c r="C398" s="149" t="s">
        <v>239</v>
      </c>
      <c r="D398" s="173" t="s">
        <v>476</v>
      </c>
      <c r="E398" s="116" t="s">
        <v>477</v>
      </c>
      <c r="F398" s="116" t="s">
        <v>330</v>
      </c>
      <c r="G398" s="116" t="s">
        <v>331</v>
      </c>
      <c r="H398" s="73" t="s">
        <v>107</v>
      </c>
      <c r="I398" s="55">
        <f>I399+I401+I403+I404</f>
        <v>88.9</v>
      </c>
      <c r="J398" s="55">
        <f>J399+J401</f>
        <v>80</v>
      </c>
      <c r="K398" s="55">
        <f>K399+K401</f>
        <v>80</v>
      </c>
      <c r="L398" s="55">
        <f>L399+L401</f>
        <v>0</v>
      </c>
      <c r="M398" s="55">
        <f>M399+M401+M403+M404</f>
        <v>0</v>
      </c>
      <c r="N398" s="5">
        <f>M398/I398*100</f>
        <v>0</v>
      </c>
      <c r="O398" s="5">
        <f>L398/J398*100</f>
        <v>0</v>
      </c>
      <c r="P398" s="5">
        <f>L398/K398*100</f>
        <v>0</v>
      </c>
    </row>
    <row r="399" spans="3:16" s="14" customFormat="1">
      <c r="C399" s="150"/>
      <c r="D399" s="173"/>
      <c r="E399" s="117"/>
      <c r="F399" s="117"/>
      <c r="G399" s="117"/>
      <c r="H399" s="73" t="s">
        <v>108</v>
      </c>
      <c r="I399" s="15">
        <v>88.9</v>
      </c>
      <c r="J399" s="15">
        <v>80</v>
      </c>
      <c r="K399" s="15">
        <v>80</v>
      </c>
      <c r="L399" s="55">
        <v>0</v>
      </c>
      <c r="M399" s="55">
        <v>0</v>
      </c>
      <c r="N399" s="5">
        <f>M399/I399*100</f>
        <v>0</v>
      </c>
      <c r="O399" s="15">
        <f>L399/J399*100</f>
        <v>0</v>
      </c>
      <c r="P399" s="15">
        <f>L399/K399*100</f>
        <v>0</v>
      </c>
    </row>
    <row r="400" spans="3:16" s="14" customFormat="1" ht="30">
      <c r="C400" s="150"/>
      <c r="D400" s="173"/>
      <c r="E400" s="117"/>
      <c r="F400" s="117"/>
      <c r="G400" s="117"/>
      <c r="H400" s="73" t="s">
        <v>22</v>
      </c>
      <c r="I400" s="55">
        <v>0</v>
      </c>
      <c r="J400" s="55">
        <v>0</v>
      </c>
      <c r="K400" s="55">
        <v>0</v>
      </c>
      <c r="L400" s="55">
        <v>0</v>
      </c>
      <c r="M400" s="55">
        <v>0</v>
      </c>
      <c r="N400" s="15">
        <v>0</v>
      </c>
      <c r="O400" s="15">
        <v>0</v>
      </c>
      <c r="P400" s="15">
        <v>0</v>
      </c>
    </row>
    <row r="401" spans="3:16" s="18" customFormat="1" ht="18.75" customHeight="1">
      <c r="C401" s="150"/>
      <c r="D401" s="173"/>
      <c r="E401" s="117"/>
      <c r="F401" s="117"/>
      <c r="G401" s="117"/>
      <c r="H401" s="73" t="s">
        <v>233</v>
      </c>
      <c r="I401" s="55">
        <v>0</v>
      </c>
      <c r="J401" s="55">
        <v>0</v>
      </c>
      <c r="K401" s="55">
        <v>0</v>
      </c>
      <c r="L401" s="55">
        <v>0</v>
      </c>
      <c r="M401" s="55">
        <v>0</v>
      </c>
      <c r="N401" s="15">
        <v>0</v>
      </c>
      <c r="O401" s="15">
        <v>0</v>
      </c>
      <c r="P401" s="15">
        <v>0</v>
      </c>
    </row>
    <row r="402" spans="3:16" s="14" customFormat="1" ht="27.75" customHeight="1">
      <c r="C402" s="150"/>
      <c r="D402" s="173"/>
      <c r="E402" s="117"/>
      <c r="F402" s="117"/>
      <c r="G402" s="117"/>
      <c r="H402" s="73" t="s">
        <v>23</v>
      </c>
      <c r="I402" s="55">
        <v>0</v>
      </c>
      <c r="J402" s="55">
        <v>0</v>
      </c>
      <c r="K402" s="55">
        <v>0</v>
      </c>
      <c r="L402" s="55">
        <v>0</v>
      </c>
      <c r="M402" s="55">
        <v>0</v>
      </c>
      <c r="N402" s="15">
        <v>0</v>
      </c>
      <c r="O402" s="15">
        <v>0</v>
      </c>
      <c r="P402" s="15">
        <v>0</v>
      </c>
    </row>
    <row r="403" spans="3:16" s="14" customFormat="1" ht="17.25" customHeight="1">
      <c r="C403" s="150"/>
      <c r="D403" s="173"/>
      <c r="E403" s="117"/>
      <c r="F403" s="117"/>
      <c r="G403" s="117"/>
      <c r="H403" s="73" t="s">
        <v>234</v>
      </c>
      <c r="I403" s="15">
        <v>0</v>
      </c>
      <c r="J403" s="15" t="s">
        <v>231</v>
      </c>
      <c r="K403" s="15" t="s">
        <v>231</v>
      </c>
      <c r="L403" s="15" t="s">
        <v>231</v>
      </c>
      <c r="M403" s="55">
        <v>0</v>
      </c>
      <c r="N403" s="15">
        <v>0</v>
      </c>
      <c r="O403" s="15" t="s">
        <v>231</v>
      </c>
      <c r="P403" s="15" t="s">
        <v>231</v>
      </c>
    </row>
    <row r="404" spans="3:16" s="14" customFormat="1" ht="16.5" customHeight="1">
      <c r="C404" s="151"/>
      <c r="D404" s="173"/>
      <c r="E404" s="118"/>
      <c r="F404" s="118"/>
      <c r="G404" s="118"/>
      <c r="H404" s="73" t="s">
        <v>236</v>
      </c>
      <c r="I404" s="15">
        <v>0</v>
      </c>
      <c r="J404" s="15" t="s">
        <v>231</v>
      </c>
      <c r="K404" s="15" t="s">
        <v>231</v>
      </c>
      <c r="L404" s="15" t="s">
        <v>231</v>
      </c>
      <c r="M404" s="55">
        <v>0</v>
      </c>
      <c r="N404" s="15">
        <v>0</v>
      </c>
      <c r="O404" s="15" t="s">
        <v>231</v>
      </c>
      <c r="P404" s="15" t="s">
        <v>231</v>
      </c>
    </row>
    <row r="405" spans="3:16" s="14" customFormat="1" ht="15" customHeight="1">
      <c r="C405" s="149" t="s">
        <v>239</v>
      </c>
      <c r="D405" s="173" t="s">
        <v>478</v>
      </c>
      <c r="E405" s="116" t="s">
        <v>479</v>
      </c>
      <c r="F405" s="116" t="s">
        <v>330</v>
      </c>
      <c r="G405" s="116" t="s">
        <v>331</v>
      </c>
      <c r="H405" s="73" t="s">
        <v>107</v>
      </c>
      <c r="I405" s="55">
        <f>I406+I408+I410+I411</f>
        <v>66.7</v>
      </c>
      <c r="J405" s="55">
        <f>J406+J408</f>
        <v>60</v>
      </c>
      <c r="K405" s="55">
        <f>K406+K408</f>
        <v>60</v>
      </c>
      <c r="L405" s="55">
        <f>L406+L408</f>
        <v>0</v>
      </c>
      <c r="M405" s="55">
        <f>M406+M408+M410+M411</f>
        <v>0</v>
      </c>
      <c r="N405" s="5">
        <f>M405/I405*100</f>
        <v>0</v>
      </c>
      <c r="O405" s="5">
        <f>L405/J405*100</f>
        <v>0</v>
      </c>
      <c r="P405" s="5">
        <f>L405/K405*100</f>
        <v>0</v>
      </c>
    </row>
    <row r="406" spans="3:16" s="14" customFormat="1">
      <c r="C406" s="150"/>
      <c r="D406" s="173"/>
      <c r="E406" s="117"/>
      <c r="F406" s="117"/>
      <c r="G406" s="117"/>
      <c r="H406" s="73" t="s">
        <v>108</v>
      </c>
      <c r="I406" s="15">
        <v>66.7</v>
      </c>
      <c r="J406" s="15">
        <v>60</v>
      </c>
      <c r="K406" s="15">
        <v>60</v>
      </c>
      <c r="L406" s="55"/>
      <c r="M406" s="55"/>
      <c r="N406" s="5">
        <f>M406/I406*100</f>
        <v>0</v>
      </c>
      <c r="O406" s="15">
        <f>L406/J406*100</f>
        <v>0</v>
      </c>
      <c r="P406" s="15">
        <f>L406/K406*100</f>
        <v>0</v>
      </c>
    </row>
    <row r="407" spans="3:16" s="14" customFormat="1" ht="30">
      <c r="C407" s="150"/>
      <c r="D407" s="173"/>
      <c r="E407" s="117"/>
      <c r="F407" s="117"/>
      <c r="G407" s="117"/>
      <c r="H407" s="73" t="s">
        <v>22</v>
      </c>
      <c r="I407" s="55">
        <v>0</v>
      </c>
      <c r="J407" s="55">
        <v>0</v>
      </c>
      <c r="K407" s="55">
        <v>0</v>
      </c>
      <c r="L407" s="55">
        <v>0</v>
      </c>
      <c r="M407" s="55">
        <v>0</v>
      </c>
      <c r="N407" s="15">
        <v>0</v>
      </c>
      <c r="O407" s="15">
        <v>0</v>
      </c>
      <c r="P407" s="15">
        <v>0</v>
      </c>
    </row>
    <row r="408" spans="3:16" s="18" customFormat="1" ht="18.75" customHeight="1">
      <c r="C408" s="150"/>
      <c r="D408" s="173"/>
      <c r="E408" s="117"/>
      <c r="F408" s="117"/>
      <c r="G408" s="117"/>
      <c r="H408" s="73" t="s">
        <v>233</v>
      </c>
      <c r="I408" s="55">
        <v>0</v>
      </c>
      <c r="J408" s="55">
        <v>0</v>
      </c>
      <c r="K408" s="55">
        <v>0</v>
      </c>
      <c r="L408" s="55">
        <v>0</v>
      </c>
      <c r="M408" s="55">
        <v>0</v>
      </c>
      <c r="N408" s="15">
        <v>0</v>
      </c>
      <c r="O408" s="15">
        <v>0</v>
      </c>
      <c r="P408" s="15">
        <v>0</v>
      </c>
    </row>
    <row r="409" spans="3:16" s="14" customFormat="1" ht="27.75" customHeight="1">
      <c r="C409" s="150"/>
      <c r="D409" s="173"/>
      <c r="E409" s="117"/>
      <c r="F409" s="117"/>
      <c r="G409" s="117"/>
      <c r="H409" s="73" t="s">
        <v>23</v>
      </c>
      <c r="I409" s="55">
        <v>0</v>
      </c>
      <c r="J409" s="55">
        <v>0</v>
      </c>
      <c r="K409" s="55">
        <v>0</v>
      </c>
      <c r="L409" s="55">
        <v>0</v>
      </c>
      <c r="M409" s="55">
        <v>0</v>
      </c>
      <c r="N409" s="15">
        <v>0</v>
      </c>
      <c r="O409" s="15">
        <v>0</v>
      </c>
      <c r="P409" s="15">
        <v>0</v>
      </c>
    </row>
    <row r="410" spans="3:16" s="14" customFormat="1" ht="17.25" customHeight="1">
      <c r="C410" s="150"/>
      <c r="D410" s="173"/>
      <c r="E410" s="117"/>
      <c r="F410" s="117"/>
      <c r="G410" s="117"/>
      <c r="H410" s="73" t="s">
        <v>234</v>
      </c>
      <c r="I410" s="15">
        <v>0</v>
      </c>
      <c r="J410" s="15" t="s">
        <v>231</v>
      </c>
      <c r="K410" s="15" t="s">
        <v>231</v>
      </c>
      <c r="L410" s="15" t="s">
        <v>231</v>
      </c>
      <c r="M410" s="55">
        <v>0</v>
      </c>
      <c r="N410" s="15">
        <v>0</v>
      </c>
      <c r="O410" s="15" t="s">
        <v>231</v>
      </c>
      <c r="P410" s="15" t="s">
        <v>231</v>
      </c>
    </row>
    <row r="411" spans="3:16" s="14" customFormat="1" ht="16.5" customHeight="1">
      <c r="C411" s="151"/>
      <c r="D411" s="173"/>
      <c r="E411" s="118"/>
      <c r="F411" s="118"/>
      <c r="G411" s="118"/>
      <c r="H411" s="73" t="s">
        <v>236</v>
      </c>
      <c r="I411" s="15">
        <v>0</v>
      </c>
      <c r="J411" s="15" t="s">
        <v>231</v>
      </c>
      <c r="K411" s="15" t="s">
        <v>231</v>
      </c>
      <c r="L411" s="15" t="s">
        <v>231</v>
      </c>
      <c r="M411" s="55">
        <v>0</v>
      </c>
      <c r="N411" s="15">
        <v>0</v>
      </c>
      <c r="O411" s="15" t="s">
        <v>231</v>
      </c>
      <c r="P411" s="15" t="s">
        <v>231</v>
      </c>
    </row>
    <row r="412" spans="3:16" s="14" customFormat="1" ht="16.5" customHeight="1">
      <c r="C412" s="40"/>
      <c r="D412" s="128" t="s">
        <v>594</v>
      </c>
      <c r="E412" s="121" t="s">
        <v>595</v>
      </c>
      <c r="F412" s="64"/>
      <c r="G412" s="64"/>
      <c r="H412" s="73" t="s">
        <v>107</v>
      </c>
      <c r="I412" s="55">
        <f>I413+I415+I417+I418</f>
        <v>250</v>
      </c>
      <c r="J412" s="55">
        <f>J413+J415</f>
        <v>225</v>
      </c>
      <c r="K412" s="55">
        <f t="shared" ref="K412:M412" si="37">K413+K415</f>
        <v>225</v>
      </c>
      <c r="L412" s="55">
        <f t="shared" si="37"/>
        <v>0</v>
      </c>
      <c r="M412" s="55">
        <f t="shared" si="37"/>
        <v>0</v>
      </c>
      <c r="N412" s="15"/>
      <c r="O412" s="15"/>
      <c r="P412" s="15"/>
    </row>
    <row r="413" spans="3:16" s="14" customFormat="1" ht="16.5" customHeight="1">
      <c r="C413" s="40"/>
      <c r="D413" s="129"/>
      <c r="E413" s="121"/>
      <c r="F413" s="64"/>
      <c r="G413" s="64"/>
      <c r="H413" s="73" t="s">
        <v>108</v>
      </c>
      <c r="I413" s="55">
        <v>250</v>
      </c>
      <c r="J413" s="55">
        <v>225</v>
      </c>
      <c r="K413" s="55">
        <v>225</v>
      </c>
      <c r="L413" s="55"/>
      <c r="M413" s="55"/>
      <c r="N413" s="15"/>
      <c r="O413" s="15"/>
      <c r="P413" s="15"/>
    </row>
    <row r="414" spans="3:16" s="14" customFormat="1" ht="16.5" customHeight="1">
      <c r="C414" s="40"/>
      <c r="D414" s="129"/>
      <c r="E414" s="121"/>
      <c r="F414" s="64"/>
      <c r="G414" s="64"/>
      <c r="H414" s="73" t="s">
        <v>22</v>
      </c>
      <c r="I414" s="55"/>
      <c r="J414" s="55"/>
      <c r="K414" s="55"/>
      <c r="L414" s="55"/>
      <c r="M414" s="55"/>
      <c r="N414" s="15"/>
      <c r="O414" s="15"/>
      <c r="P414" s="15"/>
    </row>
    <row r="415" spans="3:16" s="14" customFormat="1" ht="16.5" customHeight="1">
      <c r="C415" s="40"/>
      <c r="D415" s="129"/>
      <c r="E415" s="121"/>
      <c r="F415" s="64"/>
      <c r="G415" s="64"/>
      <c r="H415" s="73" t="s">
        <v>233</v>
      </c>
      <c r="I415" s="55"/>
      <c r="J415" s="55"/>
      <c r="K415" s="55"/>
      <c r="L415" s="55"/>
      <c r="M415" s="55"/>
      <c r="N415" s="15"/>
      <c r="O415" s="15"/>
      <c r="P415" s="15"/>
    </row>
    <row r="416" spans="3:16" s="14" customFormat="1" ht="16.5" customHeight="1">
      <c r="C416" s="40"/>
      <c r="D416" s="129"/>
      <c r="E416" s="121"/>
      <c r="F416" s="64"/>
      <c r="G416" s="64"/>
      <c r="H416" s="73" t="s">
        <v>23</v>
      </c>
      <c r="I416" s="55"/>
      <c r="J416" s="55"/>
      <c r="K416" s="55"/>
      <c r="L416" s="55"/>
      <c r="M416" s="55"/>
      <c r="N416" s="15"/>
      <c r="O416" s="15"/>
      <c r="P416" s="15"/>
    </row>
    <row r="417" spans="3:16" s="14" customFormat="1" ht="16.5" customHeight="1">
      <c r="C417" s="40"/>
      <c r="D417" s="129"/>
      <c r="E417" s="121"/>
      <c r="F417" s="64"/>
      <c r="G417" s="64"/>
      <c r="H417" s="73" t="s">
        <v>234</v>
      </c>
      <c r="I417" s="55"/>
      <c r="J417" s="55"/>
      <c r="K417" s="55"/>
      <c r="L417" s="55"/>
      <c r="M417" s="55"/>
      <c r="N417" s="15"/>
      <c r="O417" s="15"/>
      <c r="P417" s="15"/>
    </row>
    <row r="418" spans="3:16" s="14" customFormat="1" ht="16.5" customHeight="1">
      <c r="C418" s="40"/>
      <c r="D418" s="130"/>
      <c r="E418" s="121"/>
      <c r="F418" s="64"/>
      <c r="G418" s="64"/>
      <c r="H418" s="73" t="s">
        <v>236</v>
      </c>
      <c r="I418" s="55"/>
      <c r="J418" s="55"/>
      <c r="K418" s="55"/>
      <c r="L418" s="55"/>
      <c r="M418" s="55"/>
      <c r="N418" s="15"/>
      <c r="O418" s="15"/>
      <c r="P418" s="15"/>
    </row>
    <row r="419" spans="3:16" s="14" customFormat="1" ht="16.5" customHeight="1">
      <c r="C419" s="54"/>
      <c r="D419" s="128" t="s">
        <v>715</v>
      </c>
      <c r="E419" s="121" t="s">
        <v>595</v>
      </c>
      <c r="F419" s="64"/>
      <c r="G419" s="64"/>
      <c r="H419" s="73" t="s">
        <v>107</v>
      </c>
      <c r="I419" s="55">
        <f>I420+I422+I424+I425</f>
        <v>0</v>
      </c>
      <c r="J419" s="55">
        <f>J420+J422</f>
        <v>0</v>
      </c>
      <c r="K419" s="55">
        <f t="shared" ref="K419:M419" si="38">K420+K422</f>
        <v>0</v>
      </c>
      <c r="L419" s="55">
        <f t="shared" si="38"/>
        <v>0</v>
      </c>
      <c r="M419" s="55">
        <f t="shared" si="38"/>
        <v>0</v>
      </c>
      <c r="N419" s="15"/>
      <c r="O419" s="15"/>
      <c r="P419" s="15"/>
    </row>
    <row r="420" spans="3:16" s="14" customFormat="1" ht="16.5" customHeight="1">
      <c r="C420" s="54"/>
      <c r="D420" s="129"/>
      <c r="E420" s="121"/>
      <c r="F420" s="64"/>
      <c r="G420" s="64"/>
      <c r="H420" s="73" t="s">
        <v>108</v>
      </c>
      <c r="I420" s="55"/>
      <c r="J420" s="55"/>
      <c r="K420" s="55"/>
      <c r="L420" s="55"/>
      <c r="M420" s="55"/>
      <c r="N420" s="15"/>
      <c r="O420" s="15"/>
      <c r="P420" s="15"/>
    </row>
    <row r="421" spans="3:16" s="14" customFormat="1" ht="16.5" customHeight="1">
      <c r="C421" s="54"/>
      <c r="D421" s="129"/>
      <c r="E421" s="121"/>
      <c r="F421" s="64"/>
      <c r="G421" s="64"/>
      <c r="H421" s="73" t="s">
        <v>22</v>
      </c>
      <c r="I421" s="55"/>
      <c r="J421" s="55"/>
      <c r="K421" s="55"/>
      <c r="L421" s="55"/>
      <c r="M421" s="55"/>
      <c r="N421" s="15"/>
      <c r="O421" s="15"/>
      <c r="P421" s="15"/>
    </row>
    <row r="422" spans="3:16" s="14" customFormat="1" ht="16.5" customHeight="1">
      <c r="C422" s="54"/>
      <c r="D422" s="129"/>
      <c r="E422" s="121"/>
      <c r="F422" s="64"/>
      <c r="G422" s="64"/>
      <c r="H422" s="73" t="s">
        <v>233</v>
      </c>
      <c r="I422" s="55"/>
      <c r="J422" s="55"/>
      <c r="K422" s="55"/>
      <c r="L422" s="55"/>
      <c r="M422" s="55"/>
      <c r="N422" s="15"/>
      <c r="O422" s="15"/>
      <c r="P422" s="15"/>
    </row>
    <row r="423" spans="3:16" s="14" customFormat="1" ht="16.5" customHeight="1">
      <c r="C423" s="54"/>
      <c r="D423" s="129"/>
      <c r="E423" s="121"/>
      <c r="F423" s="64"/>
      <c r="G423" s="64"/>
      <c r="H423" s="73" t="s">
        <v>23</v>
      </c>
      <c r="I423" s="55"/>
      <c r="J423" s="55"/>
      <c r="K423" s="55"/>
      <c r="L423" s="55"/>
      <c r="M423" s="55"/>
      <c r="N423" s="15"/>
      <c r="O423" s="15"/>
      <c r="P423" s="15"/>
    </row>
    <row r="424" spans="3:16" s="14" customFormat="1" ht="16.5" customHeight="1">
      <c r="C424" s="54"/>
      <c r="D424" s="129"/>
      <c r="E424" s="121"/>
      <c r="F424" s="64"/>
      <c r="G424" s="64"/>
      <c r="H424" s="73" t="s">
        <v>234</v>
      </c>
      <c r="I424" s="55"/>
      <c r="J424" s="55"/>
      <c r="K424" s="55"/>
      <c r="L424" s="55"/>
      <c r="M424" s="55"/>
      <c r="N424" s="15"/>
      <c r="O424" s="15"/>
      <c r="P424" s="15"/>
    </row>
    <row r="425" spans="3:16" s="14" customFormat="1" ht="16.5" customHeight="1">
      <c r="C425" s="54"/>
      <c r="D425" s="130"/>
      <c r="E425" s="121"/>
      <c r="F425" s="64"/>
      <c r="G425" s="64"/>
      <c r="H425" s="73" t="s">
        <v>236</v>
      </c>
      <c r="I425" s="55"/>
      <c r="J425" s="55"/>
      <c r="K425" s="55"/>
      <c r="L425" s="55"/>
      <c r="M425" s="55"/>
      <c r="N425" s="15"/>
      <c r="O425" s="15"/>
      <c r="P425" s="15"/>
    </row>
    <row r="426" spans="3:16" s="14" customFormat="1" ht="16.5" customHeight="1">
      <c r="C426" s="54"/>
      <c r="D426" s="128" t="s">
        <v>758</v>
      </c>
      <c r="E426" s="121" t="s">
        <v>586</v>
      </c>
      <c r="F426" s="64"/>
      <c r="G426" s="64"/>
      <c r="H426" s="73" t="s">
        <v>107</v>
      </c>
      <c r="I426" s="55">
        <f>I427+I429+I431+I432</f>
        <v>0</v>
      </c>
      <c r="J426" s="55">
        <f>J427+J429</f>
        <v>549</v>
      </c>
      <c r="K426" s="55">
        <f t="shared" ref="K426:M426" si="39">K427+K429</f>
        <v>549</v>
      </c>
      <c r="L426" s="55">
        <f t="shared" si="39"/>
        <v>0</v>
      </c>
      <c r="M426" s="55">
        <f t="shared" si="39"/>
        <v>0</v>
      </c>
      <c r="N426" s="15"/>
      <c r="O426" s="15"/>
      <c r="P426" s="15"/>
    </row>
    <row r="427" spans="3:16" s="14" customFormat="1" ht="16.5" customHeight="1">
      <c r="C427" s="54"/>
      <c r="D427" s="129"/>
      <c r="E427" s="121"/>
      <c r="F427" s="64"/>
      <c r="G427" s="64"/>
      <c r="H427" s="73" t="s">
        <v>108</v>
      </c>
      <c r="I427" s="55"/>
      <c r="J427" s="55">
        <v>549</v>
      </c>
      <c r="K427" s="55">
        <v>549</v>
      </c>
      <c r="L427" s="55"/>
      <c r="M427" s="55"/>
      <c r="N427" s="15"/>
      <c r="O427" s="15"/>
      <c r="P427" s="15"/>
    </row>
    <row r="428" spans="3:16" s="14" customFormat="1" ht="16.5" customHeight="1">
      <c r="C428" s="54"/>
      <c r="D428" s="129"/>
      <c r="E428" s="121"/>
      <c r="F428" s="64"/>
      <c r="G428" s="64"/>
      <c r="H428" s="73" t="s">
        <v>22</v>
      </c>
      <c r="I428" s="55"/>
      <c r="J428" s="55"/>
      <c r="K428" s="55"/>
      <c r="L428" s="55"/>
      <c r="M428" s="55"/>
      <c r="N428" s="15"/>
      <c r="O428" s="15"/>
      <c r="P428" s="15"/>
    </row>
    <row r="429" spans="3:16" s="14" customFormat="1" ht="16.5" customHeight="1">
      <c r="C429" s="54"/>
      <c r="D429" s="129"/>
      <c r="E429" s="121"/>
      <c r="F429" s="64"/>
      <c r="G429" s="64"/>
      <c r="H429" s="73" t="s">
        <v>233</v>
      </c>
      <c r="I429" s="55"/>
      <c r="J429" s="55"/>
      <c r="K429" s="55"/>
      <c r="L429" s="55"/>
      <c r="M429" s="55"/>
      <c r="N429" s="15"/>
      <c r="O429" s="15"/>
      <c r="P429" s="15"/>
    </row>
    <row r="430" spans="3:16" s="14" customFormat="1" ht="16.5" customHeight="1">
      <c r="C430" s="54"/>
      <c r="D430" s="129"/>
      <c r="E430" s="121"/>
      <c r="F430" s="64"/>
      <c r="G430" s="64"/>
      <c r="H430" s="73" t="s">
        <v>23</v>
      </c>
      <c r="I430" s="55"/>
      <c r="J430" s="55"/>
      <c r="K430" s="55"/>
      <c r="L430" s="55"/>
      <c r="M430" s="55"/>
      <c r="N430" s="15"/>
      <c r="O430" s="15"/>
      <c r="P430" s="15"/>
    </row>
    <row r="431" spans="3:16" s="14" customFormat="1" ht="16.5" customHeight="1">
      <c r="C431" s="54"/>
      <c r="D431" s="129"/>
      <c r="E431" s="121"/>
      <c r="F431" s="64"/>
      <c r="G431" s="64"/>
      <c r="H431" s="73" t="s">
        <v>234</v>
      </c>
      <c r="I431" s="55"/>
      <c r="J431" s="55"/>
      <c r="K431" s="55"/>
      <c r="L431" s="55"/>
      <c r="M431" s="55"/>
      <c r="N431" s="15"/>
      <c r="O431" s="15"/>
      <c r="P431" s="15"/>
    </row>
    <row r="432" spans="3:16" s="14" customFormat="1" ht="16.5" customHeight="1">
      <c r="C432" s="54"/>
      <c r="D432" s="130"/>
      <c r="E432" s="121"/>
      <c r="F432" s="64"/>
      <c r="G432" s="64"/>
      <c r="H432" s="73" t="s">
        <v>236</v>
      </c>
      <c r="I432" s="55"/>
      <c r="J432" s="55"/>
      <c r="K432" s="55"/>
      <c r="L432" s="55"/>
      <c r="M432" s="55"/>
      <c r="N432" s="15"/>
      <c r="O432" s="15"/>
      <c r="P432" s="15"/>
    </row>
    <row r="433" spans="3:16" s="19" customFormat="1" ht="15" customHeight="1">
      <c r="C433" s="149" t="s">
        <v>111</v>
      </c>
      <c r="D433" s="173" t="s">
        <v>178</v>
      </c>
      <c r="E433" s="116" t="s">
        <v>6</v>
      </c>
      <c r="F433" s="116">
        <v>2018</v>
      </c>
      <c r="G433" s="116">
        <v>2020</v>
      </c>
      <c r="H433" s="73" t="s">
        <v>107</v>
      </c>
      <c r="I433" s="55">
        <f>I434+I436+I438+I439</f>
        <v>3850</v>
      </c>
      <c r="J433" s="55">
        <f>J434+J436</f>
        <v>871.8</v>
      </c>
      <c r="K433" s="55">
        <f>K434+K436</f>
        <v>871.8</v>
      </c>
      <c r="L433" s="55">
        <f>L434+L436</f>
        <v>0</v>
      </c>
      <c r="M433" s="55">
        <f>M434+M436+M438+M439</f>
        <v>0</v>
      </c>
      <c r="N433" s="5">
        <f>M433/I433*100</f>
        <v>0</v>
      </c>
      <c r="O433" s="5">
        <f>L433/J433*100</f>
        <v>0</v>
      </c>
      <c r="P433" s="5">
        <f>L433/K433*100</f>
        <v>0</v>
      </c>
    </row>
    <row r="434" spans="3:16" s="19" customFormat="1" ht="26.25" customHeight="1">
      <c r="C434" s="150"/>
      <c r="D434" s="173"/>
      <c r="E434" s="117"/>
      <c r="F434" s="117"/>
      <c r="G434" s="117"/>
      <c r="H434" s="73" t="s">
        <v>108</v>
      </c>
      <c r="I434" s="15">
        <f>I441+I448+I462+I476+I455+I469</f>
        <v>3850</v>
      </c>
      <c r="J434" s="15">
        <f>J441+J448+J462+J476+J455+J469</f>
        <v>871.8</v>
      </c>
      <c r="K434" s="15">
        <f t="shared" ref="K434:M434" si="40">K441+K448+K462+K476+K455+K469</f>
        <v>871.8</v>
      </c>
      <c r="L434" s="15">
        <f t="shared" si="40"/>
        <v>0</v>
      </c>
      <c r="M434" s="15">
        <f t="shared" si="40"/>
        <v>0</v>
      </c>
      <c r="N434" s="5">
        <f>M434/I434*100</f>
        <v>0</v>
      </c>
      <c r="O434" s="15">
        <f>L434/J434*100</f>
        <v>0</v>
      </c>
      <c r="P434" s="15">
        <f>L434/K434*100</f>
        <v>0</v>
      </c>
    </row>
    <row r="435" spans="3:16" s="19" customFormat="1" ht="30">
      <c r="C435" s="150"/>
      <c r="D435" s="173"/>
      <c r="E435" s="117"/>
      <c r="F435" s="117"/>
      <c r="G435" s="117"/>
      <c r="H435" s="73" t="s">
        <v>22</v>
      </c>
      <c r="I435" s="55">
        <v>0</v>
      </c>
      <c r="J435" s="55">
        <v>0</v>
      </c>
      <c r="K435" s="55">
        <v>0</v>
      </c>
      <c r="L435" s="55">
        <v>0</v>
      </c>
      <c r="M435" s="55">
        <v>0</v>
      </c>
      <c r="N435" s="15">
        <v>0</v>
      </c>
      <c r="O435" s="15">
        <v>0</v>
      </c>
      <c r="P435" s="15">
        <v>0</v>
      </c>
    </row>
    <row r="436" spans="3:16" s="14" customFormat="1" ht="15" customHeight="1">
      <c r="C436" s="150"/>
      <c r="D436" s="173"/>
      <c r="E436" s="117"/>
      <c r="F436" s="117"/>
      <c r="G436" s="117"/>
      <c r="H436" s="73" t="s">
        <v>233</v>
      </c>
      <c r="I436" s="55">
        <v>0</v>
      </c>
      <c r="J436" s="55">
        <v>0</v>
      </c>
      <c r="K436" s="55">
        <v>0</v>
      </c>
      <c r="L436" s="55">
        <v>0</v>
      </c>
      <c r="M436" s="55">
        <v>0</v>
      </c>
      <c r="N436" s="15">
        <v>0</v>
      </c>
      <c r="O436" s="15">
        <v>0</v>
      </c>
      <c r="P436" s="15">
        <v>0</v>
      </c>
    </row>
    <row r="437" spans="3:16" s="18" customFormat="1" ht="18.75" customHeight="1">
      <c r="C437" s="150"/>
      <c r="D437" s="173"/>
      <c r="E437" s="117"/>
      <c r="F437" s="117"/>
      <c r="G437" s="117"/>
      <c r="H437" s="73" t="s">
        <v>23</v>
      </c>
      <c r="I437" s="55">
        <v>0</v>
      </c>
      <c r="J437" s="55">
        <v>0</v>
      </c>
      <c r="K437" s="55">
        <v>0</v>
      </c>
      <c r="L437" s="55">
        <v>0</v>
      </c>
      <c r="M437" s="55">
        <v>0</v>
      </c>
      <c r="N437" s="15">
        <v>0</v>
      </c>
      <c r="O437" s="15">
        <v>0</v>
      </c>
      <c r="P437" s="15">
        <v>0</v>
      </c>
    </row>
    <row r="438" spans="3:16" s="14" customFormat="1" ht="19.5" customHeight="1">
      <c r="C438" s="150"/>
      <c r="D438" s="173"/>
      <c r="E438" s="117"/>
      <c r="F438" s="117"/>
      <c r="G438" s="117"/>
      <c r="H438" s="73" t="s">
        <v>234</v>
      </c>
      <c r="I438" s="15">
        <v>0</v>
      </c>
      <c r="J438" s="15" t="s">
        <v>231</v>
      </c>
      <c r="K438" s="15" t="s">
        <v>231</v>
      </c>
      <c r="L438" s="15" t="s">
        <v>231</v>
      </c>
      <c r="M438" s="55">
        <v>0</v>
      </c>
      <c r="N438" s="15">
        <v>0</v>
      </c>
      <c r="O438" s="15" t="s">
        <v>231</v>
      </c>
      <c r="P438" s="15" t="s">
        <v>231</v>
      </c>
    </row>
    <row r="439" spans="3:16" s="14" customFormat="1" ht="16.5" customHeight="1">
      <c r="C439" s="151"/>
      <c r="D439" s="173"/>
      <c r="E439" s="118"/>
      <c r="F439" s="118"/>
      <c r="G439" s="118"/>
      <c r="H439" s="73" t="s">
        <v>236</v>
      </c>
      <c r="I439" s="15">
        <v>0</v>
      </c>
      <c r="J439" s="15" t="s">
        <v>231</v>
      </c>
      <c r="K439" s="15" t="s">
        <v>231</v>
      </c>
      <c r="L439" s="15" t="s">
        <v>231</v>
      </c>
      <c r="M439" s="55">
        <v>0</v>
      </c>
      <c r="N439" s="15">
        <v>0</v>
      </c>
      <c r="O439" s="15" t="s">
        <v>231</v>
      </c>
      <c r="P439" s="15" t="s">
        <v>231</v>
      </c>
    </row>
    <row r="440" spans="3:16" s="14" customFormat="1" ht="15" customHeight="1">
      <c r="C440" s="149" t="s">
        <v>112</v>
      </c>
      <c r="D440" s="173" t="s">
        <v>596</v>
      </c>
      <c r="E440" s="116" t="s">
        <v>597</v>
      </c>
      <c r="F440" s="116" t="s">
        <v>332</v>
      </c>
      <c r="G440" s="116" t="s">
        <v>333</v>
      </c>
      <c r="H440" s="73" t="s">
        <v>107</v>
      </c>
      <c r="I440" s="55">
        <f>I441+I443+I445+I446</f>
        <v>300</v>
      </c>
      <c r="J440" s="55">
        <f>J441+J443</f>
        <v>270</v>
      </c>
      <c r="K440" s="55">
        <f>K441+K443</f>
        <v>270</v>
      </c>
      <c r="L440" s="55">
        <f>L441+L443</f>
        <v>0</v>
      </c>
      <c r="M440" s="55">
        <f>M441+M443+M445+M446</f>
        <v>0</v>
      </c>
      <c r="N440" s="5">
        <f>M440/I440*100</f>
        <v>0</v>
      </c>
      <c r="O440" s="5">
        <f>L440/J440*100</f>
        <v>0</v>
      </c>
      <c r="P440" s="5">
        <f>L440/K440*100</f>
        <v>0</v>
      </c>
    </row>
    <row r="441" spans="3:16" s="14" customFormat="1">
      <c r="C441" s="150"/>
      <c r="D441" s="173"/>
      <c r="E441" s="117"/>
      <c r="F441" s="117"/>
      <c r="G441" s="117"/>
      <c r="H441" s="73" t="s">
        <v>108</v>
      </c>
      <c r="I441" s="15">
        <v>300</v>
      </c>
      <c r="J441" s="15">
        <v>270</v>
      </c>
      <c r="K441" s="15">
        <v>270</v>
      </c>
      <c r="L441" s="55"/>
      <c r="M441" s="55"/>
      <c r="N441" s="15">
        <f>L441/I441*100</f>
        <v>0</v>
      </c>
      <c r="O441" s="15">
        <f>L441/J441*100</f>
        <v>0</v>
      </c>
      <c r="P441" s="15">
        <f>L441/K441*100</f>
        <v>0</v>
      </c>
    </row>
    <row r="442" spans="3:16" s="14" customFormat="1" ht="30">
      <c r="C442" s="150"/>
      <c r="D442" s="173"/>
      <c r="E442" s="117"/>
      <c r="F442" s="117"/>
      <c r="G442" s="117"/>
      <c r="H442" s="73" t="s">
        <v>22</v>
      </c>
      <c r="I442" s="55">
        <v>0</v>
      </c>
      <c r="J442" s="55">
        <v>0</v>
      </c>
      <c r="K442" s="55">
        <v>0</v>
      </c>
      <c r="L442" s="55">
        <v>0</v>
      </c>
      <c r="M442" s="55">
        <v>0</v>
      </c>
      <c r="N442" s="15">
        <v>0</v>
      </c>
      <c r="O442" s="15">
        <v>0</v>
      </c>
      <c r="P442" s="15">
        <v>0</v>
      </c>
    </row>
    <row r="443" spans="3:16" s="14" customFormat="1" ht="18.75" customHeight="1">
      <c r="C443" s="150"/>
      <c r="D443" s="173"/>
      <c r="E443" s="117"/>
      <c r="F443" s="117"/>
      <c r="G443" s="117"/>
      <c r="H443" s="73" t="s">
        <v>233</v>
      </c>
      <c r="I443" s="55">
        <v>0</v>
      </c>
      <c r="J443" s="55">
        <v>0</v>
      </c>
      <c r="K443" s="55">
        <v>0</v>
      </c>
      <c r="L443" s="55">
        <v>0</v>
      </c>
      <c r="M443" s="55">
        <v>0</v>
      </c>
      <c r="N443" s="15">
        <v>0</v>
      </c>
      <c r="O443" s="15">
        <v>0</v>
      </c>
      <c r="P443" s="15">
        <v>0</v>
      </c>
    </row>
    <row r="444" spans="3:16" s="18" customFormat="1" ht="18.75" customHeight="1">
      <c r="C444" s="150"/>
      <c r="D444" s="173"/>
      <c r="E444" s="117"/>
      <c r="F444" s="117"/>
      <c r="G444" s="117"/>
      <c r="H444" s="73" t="s">
        <v>23</v>
      </c>
      <c r="I444" s="55">
        <v>0</v>
      </c>
      <c r="J444" s="55">
        <v>0</v>
      </c>
      <c r="K444" s="55">
        <v>0</v>
      </c>
      <c r="L444" s="55">
        <v>0</v>
      </c>
      <c r="M444" s="55">
        <v>0</v>
      </c>
      <c r="N444" s="15">
        <v>0</v>
      </c>
      <c r="O444" s="15">
        <v>0</v>
      </c>
      <c r="P444" s="15">
        <v>0</v>
      </c>
    </row>
    <row r="445" spans="3:16" s="14" customFormat="1" ht="16.5" customHeight="1">
      <c r="C445" s="150"/>
      <c r="D445" s="173"/>
      <c r="E445" s="117"/>
      <c r="F445" s="117"/>
      <c r="G445" s="117"/>
      <c r="H445" s="73" t="s">
        <v>234</v>
      </c>
      <c r="I445" s="15">
        <v>0</v>
      </c>
      <c r="J445" s="15" t="s">
        <v>231</v>
      </c>
      <c r="K445" s="15" t="s">
        <v>231</v>
      </c>
      <c r="L445" s="15" t="s">
        <v>231</v>
      </c>
      <c r="M445" s="55">
        <v>0</v>
      </c>
      <c r="N445" s="15">
        <v>0</v>
      </c>
      <c r="O445" s="15" t="s">
        <v>231</v>
      </c>
      <c r="P445" s="15" t="s">
        <v>231</v>
      </c>
    </row>
    <row r="446" spans="3:16" s="14" customFormat="1" ht="19.5" customHeight="1">
      <c r="C446" s="151"/>
      <c r="D446" s="173"/>
      <c r="E446" s="118"/>
      <c r="F446" s="118"/>
      <c r="G446" s="118"/>
      <c r="H446" s="73" t="s">
        <v>236</v>
      </c>
      <c r="I446" s="15">
        <v>0</v>
      </c>
      <c r="J446" s="15" t="s">
        <v>231</v>
      </c>
      <c r="K446" s="15" t="s">
        <v>231</v>
      </c>
      <c r="L446" s="15" t="s">
        <v>231</v>
      </c>
      <c r="M446" s="55">
        <v>0</v>
      </c>
      <c r="N446" s="15">
        <v>0</v>
      </c>
      <c r="O446" s="15" t="s">
        <v>231</v>
      </c>
      <c r="P446" s="15" t="s">
        <v>231</v>
      </c>
    </row>
    <row r="447" spans="3:16" s="14" customFormat="1" ht="15.75" customHeight="1">
      <c r="C447" s="149" t="s">
        <v>282</v>
      </c>
      <c r="D447" s="173" t="s">
        <v>598</v>
      </c>
      <c r="E447" s="116" t="s">
        <v>544</v>
      </c>
      <c r="F447" s="116">
        <v>2018</v>
      </c>
      <c r="G447" s="116">
        <v>2020</v>
      </c>
      <c r="H447" s="73" t="s">
        <v>107</v>
      </c>
      <c r="I447" s="55">
        <f>I448+I450+I452+I453</f>
        <v>1000</v>
      </c>
      <c r="J447" s="55">
        <f>J448+J450</f>
        <v>0</v>
      </c>
      <c r="K447" s="55">
        <f>K448+K450</f>
        <v>0</v>
      </c>
      <c r="L447" s="55">
        <f>L448+L450</f>
        <v>0</v>
      </c>
      <c r="M447" s="55">
        <f>M448+M450+M452+M453</f>
        <v>0</v>
      </c>
      <c r="N447" s="5">
        <f>M447/I447*100</f>
        <v>0</v>
      </c>
      <c r="O447" s="5">
        <v>0</v>
      </c>
      <c r="P447" s="5">
        <v>0</v>
      </c>
    </row>
    <row r="448" spans="3:16" s="14" customFormat="1" ht="18" customHeight="1">
      <c r="C448" s="150"/>
      <c r="D448" s="173"/>
      <c r="E448" s="117"/>
      <c r="F448" s="117"/>
      <c r="G448" s="117"/>
      <c r="H448" s="73" t="s">
        <v>108</v>
      </c>
      <c r="I448" s="15">
        <v>1000</v>
      </c>
      <c r="J448" s="15">
        <v>0</v>
      </c>
      <c r="K448" s="15"/>
      <c r="L448" s="55"/>
      <c r="M448" s="55"/>
      <c r="N448" s="15">
        <f>L448/I448*100</f>
        <v>0</v>
      </c>
      <c r="O448" s="15">
        <v>0</v>
      </c>
      <c r="P448" s="15">
        <v>0</v>
      </c>
    </row>
    <row r="449" spans="3:16" s="14" customFormat="1" ht="18.75" customHeight="1">
      <c r="C449" s="150"/>
      <c r="D449" s="173"/>
      <c r="E449" s="117"/>
      <c r="F449" s="117"/>
      <c r="G449" s="117"/>
      <c r="H449" s="73" t="s">
        <v>22</v>
      </c>
      <c r="I449" s="55">
        <v>0</v>
      </c>
      <c r="J449" s="55">
        <v>0</v>
      </c>
      <c r="K449" s="55">
        <v>0</v>
      </c>
      <c r="L449" s="55">
        <v>0</v>
      </c>
      <c r="M449" s="55">
        <v>0</v>
      </c>
      <c r="N449" s="15">
        <v>0</v>
      </c>
      <c r="O449" s="15">
        <v>0</v>
      </c>
      <c r="P449" s="15">
        <v>0</v>
      </c>
    </row>
    <row r="450" spans="3:16" s="14" customFormat="1" ht="16.5" customHeight="1">
      <c r="C450" s="150"/>
      <c r="D450" s="173"/>
      <c r="E450" s="117"/>
      <c r="F450" s="117"/>
      <c r="G450" s="117"/>
      <c r="H450" s="73" t="s">
        <v>233</v>
      </c>
      <c r="I450" s="55">
        <v>0</v>
      </c>
      <c r="J450" s="55">
        <v>0</v>
      </c>
      <c r="K450" s="55">
        <v>0</v>
      </c>
      <c r="L450" s="55">
        <v>0</v>
      </c>
      <c r="M450" s="55">
        <v>0</v>
      </c>
      <c r="N450" s="15">
        <v>0</v>
      </c>
      <c r="O450" s="15">
        <v>0</v>
      </c>
      <c r="P450" s="15">
        <v>0</v>
      </c>
    </row>
    <row r="451" spans="3:16" s="18" customFormat="1" ht="18.75" customHeight="1">
      <c r="C451" s="150"/>
      <c r="D451" s="173"/>
      <c r="E451" s="117"/>
      <c r="F451" s="117"/>
      <c r="G451" s="117"/>
      <c r="H451" s="73" t="s">
        <v>23</v>
      </c>
      <c r="I451" s="55">
        <v>0</v>
      </c>
      <c r="J451" s="55">
        <v>0</v>
      </c>
      <c r="K451" s="55">
        <v>0</v>
      </c>
      <c r="L451" s="55">
        <v>0</v>
      </c>
      <c r="M451" s="55">
        <v>0</v>
      </c>
      <c r="N451" s="15">
        <v>0</v>
      </c>
      <c r="O451" s="15">
        <v>0</v>
      </c>
      <c r="P451" s="15">
        <v>0</v>
      </c>
    </row>
    <row r="452" spans="3:16" s="14" customFormat="1" ht="15.75" customHeight="1">
      <c r="C452" s="150"/>
      <c r="D452" s="173"/>
      <c r="E452" s="117"/>
      <c r="F452" s="117"/>
      <c r="G452" s="117"/>
      <c r="H452" s="73" t="s">
        <v>234</v>
      </c>
      <c r="I452" s="15">
        <v>0</v>
      </c>
      <c r="J452" s="15" t="s">
        <v>231</v>
      </c>
      <c r="K452" s="15" t="s">
        <v>231</v>
      </c>
      <c r="L452" s="15" t="s">
        <v>231</v>
      </c>
      <c r="M452" s="55">
        <v>0</v>
      </c>
      <c r="N452" s="15">
        <v>0</v>
      </c>
      <c r="O452" s="15" t="s">
        <v>231</v>
      </c>
      <c r="P452" s="15" t="s">
        <v>231</v>
      </c>
    </row>
    <row r="453" spans="3:16" s="14" customFormat="1" ht="15.75" customHeight="1">
      <c r="C453" s="151"/>
      <c r="D453" s="173"/>
      <c r="E453" s="118"/>
      <c r="F453" s="118"/>
      <c r="G453" s="118"/>
      <c r="H453" s="73" t="s">
        <v>236</v>
      </c>
      <c r="I453" s="15">
        <v>0</v>
      </c>
      <c r="J453" s="15" t="s">
        <v>231</v>
      </c>
      <c r="K453" s="15" t="s">
        <v>231</v>
      </c>
      <c r="L453" s="15" t="s">
        <v>231</v>
      </c>
      <c r="M453" s="55">
        <v>0</v>
      </c>
      <c r="N453" s="15">
        <v>0</v>
      </c>
      <c r="O453" s="15" t="s">
        <v>231</v>
      </c>
      <c r="P453" s="15" t="s">
        <v>231</v>
      </c>
    </row>
    <row r="454" spans="3:16" s="14" customFormat="1" ht="15.75" customHeight="1">
      <c r="C454" s="40"/>
      <c r="D454" s="128" t="s">
        <v>599</v>
      </c>
      <c r="E454" s="121" t="s">
        <v>586</v>
      </c>
      <c r="F454" s="64"/>
      <c r="G454" s="64"/>
      <c r="H454" s="73" t="s">
        <v>107</v>
      </c>
      <c r="I454" s="55">
        <f>I455+I457+I459+I460</f>
        <v>710</v>
      </c>
      <c r="J454" s="55">
        <f>J455+J457</f>
        <v>0</v>
      </c>
      <c r="K454" s="55"/>
      <c r="L454" s="55"/>
      <c r="M454" s="55"/>
      <c r="N454" s="15"/>
      <c r="O454" s="15"/>
      <c r="P454" s="15"/>
    </row>
    <row r="455" spans="3:16" s="14" customFormat="1" ht="15.75" customHeight="1">
      <c r="C455" s="40"/>
      <c r="D455" s="129"/>
      <c r="E455" s="121"/>
      <c r="F455" s="64"/>
      <c r="G455" s="64"/>
      <c r="H455" s="73" t="s">
        <v>108</v>
      </c>
      <c r="I455" s="55">
        <v>710</v>
      </c>
      <c r="J455" s="55">
        <v>0</v>
      </c>
      <c r="K455" s="55"/>
      <c r="L455" s="55"/>
      <c r="M455" s="55"/>
      <c r="N455" s="15"/>
      <c r="O455" s="15"/>
      <c r="P455" s="15"/>
    </row>
    <row r="456" spans="3:16" s="14" customFormat="1" ht="15.75" customHeight="1">
      <c r="C456" s="40"/>
      <c r="D456" s="129"/>
      <c r="E456" s="121"/>
      <c r="F456" s="64"/>
      <c r="G456" s="64"/>
      <c r="H456" s="73" t="s">
        <v>22</v>
      </c>
      <c r="I456" s="55"/>
      <c r="J456" s="55"/>
      <c r="K456" s="55"/>
      <c r="L456" s="55"/>
      <c r="M456" s="55"/>
      <c r="N456" s="15"/>
      <c r="O456" s="15"/>
      <c r="P456" s="15"/>
    </row>
    <row r="457" spans="3:16" s="14" customFormat="1" ht="15.75" customHeight="1">
      <c r="C457" s="40"/>
      <c r="D457" s="129"/>
      <c r="E457" s="121"/>
      <c r="F457" s="64"/>
      <c r="G457" s="64"/>
      <c r="H457" s="73" t="s">
        <v>233</v>
      </c>
      <c r="I457" s="55"/>
      <c r="J457" s="55"/>
      <c r="K457" s="55"/>
      <c r="L457" s="55"/>
      <c r="M457" s="55"/>
      <c r="N457" s="15"/>
      <c r="O457" s="15"/>
      <c r="P457" s="15"/>
    </row>
    <row r="458" spans="3:16" s="14" customFormat="1" ht="15.75" customHeight="1">
      <c r="C458" s="40"/>
      <c r="D458" s="129"/>
      <c r="E458" s="121"/>
      <c r="F458" s="64"/>
      <c r="G458" s="64"/>
      <c r="H458" s="73" t="s">
        <v>23</v>
      </c>
      <c r="I458" s="55"/>
      <c r="J458" s="55"/>
      <c r="K458" s="55"/>
      <c r="L458" s="55"/>
      <c r="M458" s="55"/>
      <c r="N458" s="15"/>
      <c r="O458" s="15"/>
      <c r="P458" s="15"/>
    </row>
    <row r="459" spans="3:16" s="14" customFormat="1" ht="15.75" customHeight="1">
      <c r="C459" s="40"/>
      <c r="D459" s="129"/>
      <c r="E459" s="121"/>
      <c r="F459" s="64"/>
      <c r="G459" s="64"/>
      <c r="H459" s="73" t="s">
        <v>234</v>
      </c>
      <c r="I459" s="55"/>
      <c r="J459" s="55"/>
      <c r="K459" s="55"/>
      <c r="L459" s="55"/>
      <c r="M459" s="55"/>
      <c r="N459" s="15"/>
      <c r="O459" s="15"/>
      <c r="P459" s="15"/>
    </row>
    <row r="460" spans="3:16" s="14" customFormat="1" ht="28.5" customHeight="1">
      <c r="C460" s="40"/>
      <c r="D460" s="130"/>
      <c r="E460" s="121"/>
      <c r="F460" s="64"/>
      <c r="G460" s="64"/>
      <c r="H460" s="73" t="s">
        <v>236</v>
      </c>
      <c r="I460" s="55"/>
      <c r="J460" s="55"/>
      <c r="K460" s="55"/>
      <c r="L460" s="55"/>
      <c r="M460" s="55"/>
      <c r="N460" s="15"/>
      <c r="O460" s="15"/>
      <c r="P460" s="15"/>
    </row>
    <row r="461" spans="3:16" s="14" customFormat="1" ht="15.75" customHeight="1">
      <c r="C461" s="149" t="s">
        <v>282</v>
      </c>
      <c r="D461" s="173" t="s">
        <v>600</v>
      </c>
      <c r="E461" s="116" t="s">
        <v>544</v>
      </c>
      <c r="F461" s="116">
        <v>2018</v>
      </c>
      <c r="G461" s="116">
        <v>2020</v>
      </c>
      <c r="H461" s="73" t="s">
        <v>107</v>
      </c>
      <c r="I461" s="55">
        <f>I462+I464+I466+I467</f>
        <v>640</v>
      </c>
      <c r="J461" s="55">
        <f>J462+J464</f>
        <v>0</v>
      </c>
      <c r="K461" s="55">
        <f>K462+K464</f>
        <v>0</v>
      </c>
      <c r="L461" s="55">
        <f>L462+L464</f>
        <v>0</v>
      </c>
      <c r="M461" s="55">
        <f>M462+M464+M466+M467</f>
        <v>0</v>
      </c>
      <c r="N461" s="5">
        <f>M461/I461*100</f>
        <v>0</v>
      </c>
      <c r="O461" s="5">
        <v>0</v>
      </c>
      <c r="P461" s="5">
        <v>0</v>
      </c>
    </row>
    <row r="462" spans="3:16" s="14" customFormat="1" ht="18" customHeight="1">
      <c r="C462" s="150"/>
      <c r="D462" s="173"/>
      <c r="E462" s="117"/>
      <c r="F462" s="117"/>
      <c r="G462" s="117"/>
      <c r="H462" s="73" t="s">
        <v>108</v>
      </c>
      <c r="I462" s="15">
        <v>640</v>
      </c>
      <c r="J462" s="15"/>
      <c r="K462" s="15"/>
      <c r="L462" s="55"/>
      <c r="M462" s="55"/>
      <c r="N462" s="5">
        <f>M462/I462*100</f>
        <v>0</v>
      </c>
      <c r="O462" s="15">
        <v>0</v>
      </c>
      <c r="P462" s="15">
        <v>0</v>
      </c>
    </row>
    <row r="463" spans="3:16" s="14" customFormat="1" ht="31.5" customHeight="1">
      <c r="C463" s="150"/>
      <c r="D463" s="173"/>
      <c r="E463" s="117"/>
      <c r="F463" s="117"/>
      <c r="G463" s="117"/>
      <c r="H463" s="73" t="s">
        <v>22</v>
      </c>
      <c r="I463" s="55">
        <v>0</v>
      </c>
      <c r="J463" s="55">
        <v>0</v>
      </c>
      <c r="K463" s="55">
        <v>0</v>
      </c>
      <c r="L463" s="55">
        <v>0</v>
      </c>
      <c r="M463" s="55">
        <v>0</v>
      </c>
      <c r="N463" s="15">
        <v>0</v>
      </c>
      <c r="O463" s="15">
        <v>0</v>
      </c>
      <c r="P463" s="15">
        <v>0</v>
      </c>
    </row>
    <row r="464" spans="3:16" s="14" customFormat="1" ht="16.5" customHeight="1">
      <c r="C464" s="150"/>
      <c r="D464" s="173"/>
      <c r="E464" s="117"/>
      <c r="F464" s="117"/>
      <c r="G464" s="117"/>
      <c r="H464" s="73" t="s">
        <v>233</v>
      </c>
      <c r="I464" s="55">
        <v>0</v>
      </c>
      <c r="J464" s="55">
        <v>0</v>
      </c>
      <c r="K464" s="55">
        <v>0</v>
      </c>
      <c r="L464" s="55">
        <v>0</v>
      </c>
      <c r="M464" s="55">
        <v>0</v>
      </c>
      <c r="N464" s="15">
        <v>0</v>
      </c>
      <c r="O464" s="15">
        <v>0</v>
      </c>
      <c r="P464" s="15">
        <v>0</v>
      </c>
    </row>
    <row r="465" spans="3:16" s="18" customFormat="1" ht="30" customHeight="1">
      <c r="C465" s="150"/>
      <c r="D465" s="173"/>
      <c r="E465" s="117"/>
      <c r="F465" s="117"/>
      <c r="G465" s="117"/>
      <c r="H465" s="73" t="s">
        <v>23</v>
      </c>
      <c r="I465" s="55">
        <v>0</v>
      </c>
      <c r="J465" s="55">
        <v>0</v>
      </c>
      <c r="K465" s="55">
        <v>0</v>
      </c>
      <c r="L465" s="55">
        <v>0</v>
      </c>
      <c r="M465" s="55">
        <v>0</v>
      </c>
      <c r="N465" s="15">
        <v>0</v>
      </c>
      <c r="O465" s="15">
        <v>0</v>
      </c>
      <c r="P465" s="15">
        <v>0</v>
      </c>
    </row>
    <row r="466" spans="3:16" s="14" customFormat="1" ht="18" customHeight="1">
      <c r="C466" s="150"/>
      <c r="D466" s="173"/>
      <c r="E466" s="117"/>
      <c r="F466" s="117"/>
      <c r="G466" s="117"/>
      <c r="H466" s="73" t="s">
        <v>234</v>
      </c>
      <c r="I466" s="15">
        <v>0</v>
      </c>
      <c r="J466" s="15" t="s">
        <v>231</v>
      </c>
      <c r="K466" s="15" t="s">
        <v>231</v>
      </c>
      <c r="L466" s="15" t="s">
        <v>231</v>
      </c>
      <c r="M466" s="55">
        <v>0</v>
      </c>
      <c r="N466" s="15">
        <v>0</v>
      </c>
      <c r="O466" s="15" t="s">
        <v>231</v>
      </c>
      <c r="P466" s="15" t="s">
        <v>231</v>
      </c>
    </row>
    <row r="467" spans="3:16" s="14" customFormat="1" ht="19.5" customHeight="1">
      <c r="C467" s="151"/>
      <c r="D467" s="173"/>
      <c r="E467" s="118"/>
      <c r="F467" s="118"/>
      <c r="G467" s="118"/>
      <c r="H467" s="73" t="s">
        <v>236</v>
      </c>
      <c r="I467" s="15">
        <v>0</v>
      </c>
      <c r="J467" s="15" t="s">
        <v>231</v>
      </c>
      <c r="K467" s="15" t="s">
        <v>231</v>
      </c>
      <c r="L467" s="15" t="s">
        <v>231</v>
      </c>
      <c r="M467" s="55">
        <v>0</v>
      </c>
      <c r="N467" s="15">
        <v>0</v>
      </c>
      <c r="O467" s="15" t="s">
        <v>231</v>
      </c>
      <c r="P467" s="15" t="s">
        <v>231</v>
      </c>
    </row>
    <row r="468" spans="3:16" s="14" customFormat="1" ht="19.5" customHeight="1">
      <c r="C468" s="40"/>
      <c r="D468" s="128" t="s">
        <v>601</v>
      </c>
      <c r="E468" s="121" t="s">
        <v>288</v>
      </c>
      <c r="F468" s="64"/>
      <c r="G468" s="64"/>
      <c r="H468" s="73" t="s">
        <v>107</v>
      </c>
      <c r="I468" s="55">
        <f>I469+I471+I473+I474</f>
        <v>600</v>
      </c>
      <c r="J468" s="55">
        <f>J469+J471</f>
        <v>401.8</v>
      </c>
      <c r="K468" s="55">
        <f t="shared" ref="K468:M468" si="41">K469+K471</f>
        <v>401.8</v>
      </c>
      <c r="L468" s="55">
        <f t="shared" si="41"/>
        <v>0</v>
      </c>
      <c r="M468" s="55">
        <f t="shared" si="41"/>
        <v>0</v>
      </c>
      <c r="N468" s="15"/>
      <c r="O468" s="15"/>
      <c r="P468" s="15"/>
    </row>
    <row r="469" spans="3:16" s="14" customFormat="1" ht="19.5" customHeight="1">
      <c r="C469" s="40"/>
      <c r="D469" s="129"/>
      <c r="E469" s="121"/>
      <c r="F469" s="64"/>
      <c r="G469" s="64"/>
      <c r="H469" s="73" t="s">
        <v>108</v>
      </c>
      <c r="I469" s="55">
        <v>600</v>
      </c>
      <c r="J469" s="55">
        <v>401.8</v>
      </c>
      <c r="K469" s="55">
        <v>401.8</v>
      </c>
      <c r="L469" s="55"/>
      <c r="M469" s="55"/>
      <c r="N469" s="15"/>
      <c r="O469" s="15"/>
      <c r="P469" s="15"/>
    </row>
    <row r="470" spans="3:16" s="14" customFormat="1" ht="19.5" customHeight="1">
      <c r="C470" s="40"/>
      <c r="D470" s="129"/>
      <c r="E470" s="121"/>
      <c r="F470" s="64"/>
      <c r="G470" s="64"/>
      <c r="H470" s="73" t="s">
        <v>22</v>
      </c>
      <c r="I470" s="55"/>
      <c r="J470" s="55"/>
      <c r="K470" s="55"/>
      <c r="L470" s="55"/>
      <c r="M470" s="55"/>
      <c r="N470" s="15"/>
      <c r="O470" s="15"/>
      <c r="P470" s="15"/>
    </row>
    <row r="471" spans="3:16" s="14" customFormat="1" ht="19.5" customHeight="1">
      <c r="C471" s="40"/>
      <c r="D471" s="129"/>
      <c r="E471" s="121"/>
      <c r="F471" s="64"/>
      <c r="G471" s="64"/>
      <c r="H471" s="73" t="s">
        <v>233</v>
      </c>
      <c r="I471" s="55"/>
      <c r="J471" s="55"/>
      <c r="K471" s="55"/>
      <c r="L471" s="55"/>
      <c r="M471" s="55"/>
      <c r="N471" s="15"/>
      <c r="O471" s="15"/>
      <c r="P471" s="15"/>
    </row>
    <row r="472" spans="3:16" s="14" customFormat="1" ht="19.5" customHeight="1">
      <c r="C472" s="40"/>
      <c r="D472" s="129"/>
      <c r="E472" s="121"/>
      <c r="F472" s="64"/>
      <c r="G472" s="64"/>
      <c r="H472" s="73" t="s">
        <v>23</v>
      </c>
      <c r="I472" s="55"/>
      <c r="J472" s="55"/>
      <c r="K472" s="55"/>
      <c r="L472" s="55"/>
      <c r="M472" s="55"/>
      <c r="N472" s="15"/>
      <c r="O472" s="15"/>
      <c r="P472" s="15"/>
    </row>
    <row r="473" spans="3:16" s="14" customFormat="1" ht="19.5" customHeight="1">
      <c r="C473" s="40"/>
      <c r="D473" s="129"/>
      <c r="E473" s="121"/>
      <c r="F473" s="64"/>
      <c r="G473" s="64"/>
      <c r="H473" s="73" t="s">
        <v>234</v>
      </c>
      <c r="I473" s="55"/>
      <c r="J473" s="55"/>
      <c r="K473" s="55"/>
      <c r="L473" s="55"/>
      <c r="M473" s="55"/>
      <c r="N473" s="15"/>
      <c r="O473" s="15"/>
      <c r="P473" s="15"/>
    </row>
    <row r="474" spans="3:16" s="14" customFormat="1" ht="19.5" customHeight="1">
      <c r="C474" s="40"/>
      <c r="D474" s="130"/>
      <c r="E474" s="121"/>
      <c r="F474" s="64"/>
      <c r="G474" s="64"/>
      <c r="H474" s="73" t="s">
        <v>236</v>
      </c>
      <c r="I474" s="55"/>
      <c r="J474" s="55"/>
      <c r="K474" s="55"/>
      <c r="L474" s="55"/>
      <c r="M474" s="55"/>
      <c r="N474" s="15"/>
      <c r="O474" s="15"/>
      <c r="P474" s="15"/>
    </row>
    <row r="475" spans="3:16" s="14" customFormat="1" ht="15.75" customHeight="1">
      <c r="C475" s="149" t="s">
        <v>282</v>
      </c>
      <c r="D475" s="173" t="s">
        <v>602</v>
      </c>
      <c r="E475" s="116" t="s">
        <v>283</v>
      </c>
      <c r="F475" s="116">
        <v>2018</v>
      </c>
      <c r="G475" s="116">
        <v>2020</v>
      </c>
      <c r="H475" s="73" t="s">
        <v>107</v>
      </c>
      <c r="I475" s="55">
        <f>I476+I478+I480+I481</f>
        <v>600</v>
      </c>
      <c r="J475" s="55">
        <f>J476+J478</f>
        <v>200</v>
      </c>
      <c r="K475" s="55">
        <f>K476+K478</f>
        <v>200</v>
      </c>
      <c r="L475" s="55">
        <f>L476+L478</f>
        <v>0</v>
      </c>
      <c r="M475" s="55">
        <f>M476+M478+M480+M481</f>
        <v>0</v>
      </c>
      <c r="N475" s="5">
        <f>M475/I475*100</f>
        <v>0</v>
      </c>
      <c r="O475" s="5">
        <f>L475/J475*100</f>
        <v>0</v>
      </c>
      <c r="P475" s="5">
        <f>L475/K475*100</f>
        <v>0</v>
      </c>
    </row>
    <row r="476" spans="3:16" s="14" customFormat="1" ht="18" customHeight="1">
      <c r="C476" s="150"/>
      <c r="D476" s="173"/>
      <c r="E476" s="117"/>
      <c r="F476" s="117"/>
      <c r="G476" s="117"/>
      <c r="H476" s="73" t="s">
        <v>108</v>
      </c>
      <c r="I476" s="15">
        <v>600</v>
      </c>
      <c r="J476" s="15">
        <v>200</v>
      </c>
      <c r="K476" s="15">
        <v>200</v>
      </c>
      <c r="L476" s="55">
        <v>0</v>
      </c>
      <c r="M476" s="55">
        <v>0</v>
      </c>
      <c r="N476" s="5">
        <f>M476/I476*100</f>
        <v>0</v>
      </c>
      <c r="O476" s="15">
        <f>L476/J476*100</f>
        <v>0</v>
      </c>
      <c r="P476" s="15">
        <f>L476/K476*100</f>
        <v>0</v>
      </c>
    </row>
    <row r="477" spans="3:16" s="14" customFormat="1" ht="31.5" customHeight="1">
      <c r="C477" s="150"/>
      <c r="D477" s="173"/>
      <c r="E477" s="117"/>
      <c r="F477" s="117"/>
      <c r="G477" s="117"/>
      <c r="H477" s="73" t="s">
        <v>22</v>
      </c>
      <c r="I477" s="55">
        <v>0</v>
      </c>
      <c r="J477" s="55">
        <v>0</v>
      </c>
      <c r="K477" s="55">
        <v>0</v>
      </c>
      <c r="L477" s="55">
        <v>0</v>
      </c>
      <c r="M477" s="55">
        <v>0</v>
      </c>
      <c r="N477" s="15">
        <v>0</v>
      </c>
      <c r="O477" s="15">
        <v>0</v>
      </c>
      <c r="P477" s="15">
        <v>0</v>
      </c>
    </row>
    <row r="478" spans="3:16" s="14" customFormat="1" ht="16.5" customHeight="1">
      <c r="C478" s="150"/>
      <c r="D478" s="173"/>
      <c r="E478" s="117"/>
      <c r="F478" s="117"/>
      <c r="G478" s="117"/>
      <c r="H478" s="73" t="s">
        <v>233</v>
      </c>
      <c r="I478" s="55">
        <v>0</v>
      </c>
      <c r="J478" s="55">
        <v>0</v>
      </c>
      <c r="K478" s="55">
        <v>0</v>
      </c>
      <c r="L478" s="55">
        <v>0</v>
      </c>
      <c r="M478" s="55">
        <v>0</v>
      </c>
      <c r="N478" s="15">
        <v>0</v>
      </c>
      <c r="O478" s="15">
        <v>0</v>
      </c>
      <c r="P478" s="15">
        <v>0</v>
      </c>
    </row>
    <row r="479" spans="3:16" s="18" customFormat="1" ht="30" customHeight="1">
      <c r="C479" s="150"/>
      <c r="D479" s="173"/>
      <c r="E479" s="117"/>
      <c r="F479" s="117"/>
      <c r="G479" s="117"/>
      <c r="H479" s="73" t="s">
        <v>23</v>
      </c>
      <c r="I479" s="55">
        <v>0</v>
      </c>
      <c r="J479" s="55">
        <v>0</v>
      </c>
      <c r="K479" s="55">
        <v>0</v>
      </c>
      <c r="L479" s="55">
        <v>0</v>
      </c>
      <c r="M479" s="55">
        <v>0</v>
      </c>
      <c r="N479" s="15">
        <v>0</v>
      </c>
      <c r="O479" s="15">
        <v>0</v>
      </c>
      <c r="P479" s="15">
        <v>0</v>
      </c>
    </row>
    <row r="480" spans="3:16" s="14" customFormat="1" ht="18" customHeight="1">
      <c r="C480" s="150"/>
      <c r="D480" s="173"/>
      <c r="E480" s="117"/>
      <c r="F480" s="117"/>
      <c r="G480" s="117"/>
      <c r="H480" s="73" t="s">
        <v>234</v>
      </c>
      <c r="I480" s="15">
        <v>0</v>
      </c>
      <c r="J480" s="15" t="s">
        <v>231</v>
      </c>
      <c r="K480" s="15" t="s">
        <v>231</v>
      </c>
      <c r="L480" s="15" t="s">
        <v>231</v>
      </c>
      <c r="M480" s="55">
        <v>0</v>
      </c>
      <c r="N480" s="15">
        <v>0</v>
      </c>
      <c r="O480" s="15" t="s">
        <v>231</v>
      </c>
      <c r="P480" s="15" t="s">
        <v>231</v>
      </c>
    </row>
    <row r="481" spans="3:16" s="14" customFormat="1" ht="19.5" customHeight="1">
      <c r="C481" s="151"/>
      <c r="D481" s="173"/>
      <c r="E481" s="118"/>
      <c r="F481" s="118"/>
      <c r="G481" s="118"/>
      <c r="H481" s="73" t="s">
        <v>236</v>
      </c>
      <c r="I481" s="15">
        <v>0</v>
      </c>
      <c r="J481" s="15" t="s">
        <v>231</v>
      </c>
      <c r="K481" s="15" t="s">
        <v>231</v>
      </c>
      <c r="L481" s="15" t="s">
        <v>231</v>
      </c>
      <c r="M481" s="55">
        <v>0</v>
      </c>
      <c r="N481" s="15">
        <v>0</v>
      </c>
      <c r="O481" s="15" t="s">
        <v>231</v>
      </c>
      <c r="P481" s="15" t="s">
        <v>231</v>
      </c>
    </row>
    <row r="482" spans="3:16" s="19" customFormat="1" ht="15" customHeight="1">
      <c r="C482" s="149" t="s">
        <v>111</v>
      </c>
      <c r="D482" s="180" t="s">
        <v>447</v>
      </c>
      <c r="E482" s="116" t="s">
        <v>6</v>
      </c>
      <c r="F482" s="116">
        <v>2018</v>
      </c>
      <c r="G482" s="116">
        <v>2020</v>
      </c>
      <c r="H482" s="73" t="s">
        <v>107</v>
      </c>
      <c r="I482" s="55">
        <f>I483+I485+I487+I488</f>
        <v>24719.1</v>
      </c>
      <c r="J482" s="55">
        <f>J483+J485</f>
        <v>23265.500000000004</v>
      </c>
      <c r="K482" s="55">
        <f>K483+K485</f>
        <v>23265.500000000004</v>
      </c>
      <c r="L482" s="55">
        <f>L483+L485</f>
        <v>23265.4</v>
      </c>
      <c r="M482" s="55">
        <f>M483+M485+M487+M488</f>
        <v>22327.5</v>
      </c>
      <c r="N482" s="5">
        <f>M482/I482*100</f>
        <v>90.324890469313218</v>
      </c>
      <c r="O482" s="5">
        <f>L482/J482*100</f>
        <v>99.999570179020424</v>
      </c>
      <c r="P482" s="5">
        <f>L482/K482*100</f>
        <v>99.999570179020424</v>
      </c>
    </row>
    <row r="483" spans="3:16" s="19" customFormat="1">
      <c r="C483" s="150"/>
      <c r="D483" s="181"/>
      <c r="E483" s="117"/>
      <c r="F483" s="117"/>
      <c r="G483" s="117"/>
      <c r="H483" s="73" t="s">
        <v>108</v>
      </c>
      <c r="I483" s="15">
        <f t="shared" ref="I483:M486" si="42">I490+I497+I504</f>
        <v>2719.1</v>
      </c>
      <c r="J483" s="15">
        <f t="shared" si="42"/>
        <v>2559.1999999999998</v>
      </c>
      <c r="K483" s="15">
        <f t="shared" si="42"/>
        <v>2559.1999999999998</v>
      </c>
      <c r="L483" s="15">
        <f t="shared" si="42"/>
        <v>2559.1999999999998</v>
      </c>
      <c r="M483" s="15">
        <f t="shared" si="42"/>
        <v>2456</v>
      </c>
      <c r="N483" s="5">
        <f>M483/I483*100</f>
        <v>90.32400426611747</v>
      </c>
      <c r="O483" s="15">
        <f>L483/J483*100</f>
        <v>100</v>
      </c>
      <c r="P483" s="15">
        <f>L483/K483*100</f>
        <v>100</v>
      </c>
    </row>
    <row r="484" spans="3:16" s="19" customFormat="1" ht="30">
      <c r="C484" s="150"/>
      <c r="D484" s="181"/>
      <c r="E484" s="117"/>
      <c r="F484" s="117"/>
      <c r="G484" s="117"/>
      <c r="H484" s="73" t="s">
        <v>22</v>
      </c>
      <c r="I484" s="15">
        <f t="shared" si="42"/>
        <v>2719.1</v>
      </c>
      <c r="J484" s="15">
        <f t="shared" ref="J484:M484" si="43">J491+J498+J505</f>
        <v>2559.1999999999998</v>
      </c>
      <c r="K484" s="15">
        <f t="shared" si="43"/>
        <v>2559.1999999999998</v>
      </c>
      <c r="L484" s="15">
        <f t="shared" si="43"/>
        <v>2559.1999999999998</v>
      </c>
      <c r="M484" s="15">
        <f t="shared" si="43"/>
        <v>2456</v>
      </c>
      <c r="N484" s="5">
        <f>M484/I484*100</f>
        <v>90.32400426611747</v>
      </c>
      <c r="O484" s="15">
        <f>L484/J484*100</f>
        <v>100</v>
      </c>
      <c r="P484" s="15">
        <f>L484/K484*100</f>
        <v>100</v>
      </c>
    </row>
    <row r="485" spans="3:16" s="14" customFormat="1" ht="20.25" customHeight="1">
      <c r="C485" s="150"/>
      <c r="D485" s="181"/>
      <c r="E485" s="117"/>
      <c r="F485" s="117"/>
      <c r="G485" s="117"/>
      <c r="H485" s="73" t="s">
        <v>233</v>
      </c>
      <c r="I485" s="15">
        <f t="shared" si="42"/>
        <v>22000</v>
      </c>
      <c r="J485" s="15">
        <f t="shared" ref="J485:M485" si="44">J492+J499+J506</f>
        <v>20706.300000000003</v>
      </c>
      <c r="K485" s="15">
        <f t="shared" si="44"/>
        <v>20706.300000000003</v>
      </c>
      <c r="L485" s="15">
        <f t="shared" si="44"/>
        <v>20706.2</v>
      </c>
      <c r="M485" s="15">
        <f t="shared" si="44"/>
        <v>19871.5</v>
      </c>
      <c r="N485" s="5">
        <f>M485/I485*100</f>
        <v>90.325000000000003</v>
      </c>
      <c r="O485" s="15">
        <f>L485/J485*100</f>
        <v>99.999517055195753</v>
      </c>
      <c r="P485" s="15">
        <f>L485/K485*100</f>
        <v>99.999517055195753</v>
      </c>
    </row>
    <row r="486" spans="3:16" s="18" customFormat="1" ht="18.75" customHeight="1">
      <c r="C486" s="150"/>
      <c r="D486" s="181"/>
      <c r="E486" s="117"/>
      <c r="F486" s="117"/>
      <c r="G486" s="117"/>
      <c r="H486" s="73" t="s">
        <v>23</v>
      </c>
      <c r="I486" s="15">
        <f t="shared" si="42"/>
        <v>22000</v>
      </c>
      <c r="J486" s="15">
        <f t="shared" ref="J486:M486" si="45">J493+J500+J507</f>
        <v>20706.300000000003</v>
      </c>
      <c r="K486" s="15">
        <f t="shared" si="45"/>
        <v>20706.300000000003</v>
      </c>
      <c r="L486" s="15">
        <f t="shared" si="45"/>
        <v>20706.2</v>
      </c>
      <c r="M486" s="15">
        <f t="shared" si="45"/>
        <v>19871.5</v>
      </c>
      <c r="N486" s="5">
        <f>M486/I486*100</f>
        <v>90.325000000000003</v>
      </c>
      <c r="O486" s="15">
        <f>L486/J486*100</f>
        <v>99.999517055195753</v>
      </c>
      <c r="P486" s="15">
        <f>L486/K486*100</f>
        <v>99.999517055195753</v>
      </c>
    </row>
    <row r="487" spans="3:16" s="14" customFormat="1" ht="18" customHeight="1">
      <c r="C487" s="150"/>
      <c r="D487" s="181"/>
      <c r="E487" s="117"/>
      <c r="F487" s="117"/>
      <c r="G487" s="117"/>
      <c r="H487" s="73" t="s">
        <v>234</v>
      </c>
      <c r="I487" s="15">
        <v>0</v>
      </c>
      <c r="J487" s="15" t="s">
        <v>231</v>
      </c>
      <c r="K487" s="15" t="s">
        <v>231</v>
      </c>
      <c r="L487" s="15" t="s">
        <v>231</v>
      </c>
      <c r="M487" s="55">
        <v>0</v>
      </c>
      <c r="N487" s="15">
        <v>0</v>
      </c>
      <c r="O487" s="15" t="s">
        <v>231</v>
      </c>
      <c r="P487" s="15" t="s">
        <v>231</v>
      </c>
    </row>
    <row r="488" spans="3:16" s="14" customFormat="1" ht="16.5" customHeight="1">
      <c r="C488" s="151"/>
      <c r="D488" s="182"/>
      <c r="E488" s="118"/>
      <c r="F488" s="118"/>
      <c r="G488" s="118"/>
      <c r="H488" s="73" t="s">
        <v>236</v>
      </c>
      <c r="I488" s="15">
        <v>0</v>
      </c>
      <c r="J488" s="15" t="s">
        <v>231</v>
      </c>
      <c r="K488" s="15" t="s">
        <v>231</v>
      </c>
      <c r="L488" s="15" t="s">
        <v>231</v>
      </c>
      <c r="M488" s="55">
        <v>0</v>
      </c>
      <c r="N488" s="15">
        <v>0</v>
      </c>
      <c r="O488" s="15" t="s">
        <v>231</v>
      </c>
      <c r="P488" s="15" t="s">
        <v>231</v>
      </c>
    </row>
    <row r="489" spans="3:16" s="19" customFormat="1" ht="15" customHeight="1">
      <c r="C489" s="146" t="s">
        <v>284</v>
      </c>
      <c r="D489" s="173" t="s">
        <v>285</v>
      </c>
      <c r="E489" s="116" t="s">
        <v>516</v>
      </c>
      <c r="F489" s="116" t="s">
        <v>334</v>
      </c>
      <c r="G489" s="116" t="s">
        <v>335</v>
      </c>
      <c r="H489" s="73" t="s">
        <v>107</v>
      </c>
      <c r="I489" s="55">
        <f>I490+I492+I494+I495</f>
        <v>6179.8</v>
      </c>
      <c r="J489" s="55">
        <f>J490+J492</f>
        <v>5294.4</v>
      </c>
      <c r="K489" s="55">
        <f>K490+K492</f>
        <v>5294.4</v>
      </c>
      <c r="L489" s="55">
        <f>L490+L492</f>
        <v>5294.4</v>
      </c>
      <c r="M489" s="55">
        <f>M490+M492</f>
        <v>5294.4</v>
      </c>
      <c r="N489" s="5">
        <f>M489/I489*100</f>
        <v>85.672675491116209</v>
      </c>
      <c r="O489" s="5">
        <f>L489/J489*100</f>
        <v>100</v>
      </c>
      <c r="P489" s="5">
        <f>L489/K489*100</f>
        <v>100</v>
      </c>
    </row>
    <row r="490" spans="3:16" s="19" customFormat="1">
      <c r="C490" s="147"/>
      <c r="D490" s="173"/>
      <c r="E490" s="117"/>
      <c r="F490" s="117"/>
      <c r="G490" s="117"/>
      <c r="H490" s="73" t="s">
        <v>108</v>
      </c>
      <c r="I490" s="15">
        <v>679.8</v>
      </c>
      <c r="J490" s="15">
        <v>582.4</v>
      </c>
      <c r="K490" s="15">
        <v>582.4</v>
      </c>
      <c r="L490" s="15">
        <v>582.4</v>
      </c>
      <c r="M490" s="15">
        <v>582.4</v>
      </c>
      <c r="N490" s="5">
        <f>M490/I490*100</f>
        <v>85.672256546042959</v>
      </c>
      <c r="O490" s="15">
        <f>L490/J490*100</f>
        <v>100</v>
      </c>
      <c r="P490" s="15">
        <f>L490/K490*100</f>
        <v>100</v>
      </c>
    </row>
    <row r="491" spans="3:16" s="19" customFormat="1" ht="30">
      <c r="C491" s="147"/>
      <c r="D491" s="173"/>
      <c r="E491" s="117"/>
      <c r="F491" s="117"/>
      <c r="G491" s="117"/>
      <c r="H491" s="73" t="s">
        <v>22</v>
      </c>
      <c r="I491" s="55">
        <v>679.8</v>
      </c>
      <c r="J491" s="55">
        <v>582.4</v>
      </c>
      <c r="K491" s="55">
        <v>582.4</v>
      </c>
      <c r="L491" s="55">
        <v>582.4</v>
      </c>
      <c r="M491" s="55">
        <v>582.4</v>
      </c>
      <c r="N491" s="5">
        <f>M491/I491*100</f>
        <v>85.672256546042959</v>
      </c>
      <c r="O491" s="15">
        <f>L491/J491*100</f>
        <v>100</v>
      </c>
      <c r="P491" s="15">
        <f>L491/K491*100</f>
        <v>100</v>
      </c>
    </row>
    <row r="492" spans="3:16" s="14" customFormat="1" ht="15" customHeight="1">
      <c r="C492" s="147"/>
      <c r="D492" s="173"/>
      <c r="E492" s="117"/>
      <c r="F492" s="117"/>
      <c r="G492" s="117"/>
      <c r="H492" s="73" t="s">
        <v>233</v>
      </c>
      <c r="I492" s="55">
        <v>5500</v>
      </c>
      <c r="J492" s="55">
        <v>4712</v>
      </c>
      <c r="K492" s="55">
        <v>4712</v>
      </c>
      <c r="L492" s="55">
        <v>4712</v>
      </c>
      <c r="M492" s="55">
        <v>4712</v>
      </c>
      <c r="N492" s="5">
        <f>M492/I492*100</f>
        <v>85.672727272727272</v>
      </c>
      <c r="O492" s="15">
        <f>L492/J492*100</f>
        <v>100</v>
      </c>
      <c r="P492" s="15">
        <f>L492/K492*100</f>
        <v>100</v>
      </c>
    </row>
    <row r="493" spans="3:16" s="18" customFormat="1" ht="18.75" customHeight="1">
      <c r="C493" s="147"/>
      <c r="D493" s="173"/>
      <c r="E493" s="117"/>
      <c r="F493" s="117"/>
      <c r="G493" s="117"/>
      <c r="H493" s="73" t="s">
        <v>23</v>
      </c>
      <c r="I493" s="55">
        <v>5500</v>
      </c>
      <c r="J493" s="55">
        <v>4712</v>
      </c>
      <c r="K493" s="55">
        <v>4712</v>
      </c>
      <c r="L493" s="55">
        <v>4712</v>
      </c>
      <c r="M493" s="55">
        <v>4712</v>
      </c>
      <c r="N493" s="5">
        <f>M493/I493*100</f>
        <v>85.672727272727272</v>
      </c>
      <c r="O493" s="15">
        <f>L493/J493*100</f>
        <v>100</v>
      </c>
      <c r="P493" s="15">
        <f>L493/K493*100</f>
        <v>100</v>
      </c>
    </row>
    <row r="494" spans="3:16" s="14" customFormat="1" ht="21" customHeight="1">
      <c r="C494" s="147"/>
      <c r="D494" s="173"/>
      <c r="E494" s="117"/>
      <c r="F494" s="117"/>
      <c r="G494" s="117"/>
      <c r="H494" s="73" t="s">
        <v>234</v>
      </c>
      <c r="I494" s="15">
        <v>0</v>
      </c>
      <c r="J494" s="15" t="s">
        <v>231</v>
      </c>
      <c r="K494" s="15" t="s">
        <v>231</v>
      </c>
      <c r="L494" s="15" t="s">
        <v>231</v>
      </c>
      <c r="M494" s="55">
        <v>0</v>
      </c>
      <c r="N494" s="15">
        <v>0</v>
      </c>
      <c r="O494" s="15" t="s">
        <v>231</v>
      </c>
      <c r="P494" s="15" t="s">
        <v>231</v>
      </c>
    </row>
    <row r="495" spans="3:16" s="14" customFormat="1" ht="16.5" customHeight="1">
      <c r="C495" s="148"/>
      <c r="D495" s="173"/>
      <c r="E495" s="118"/>
      <c r="F495" s="118"/>
      <c r="G495" s="118"/>
      <c r="H495" s="73" t="s">
        <v>236</v>
      </c>
      <c r="I495" s="15">
        <v>0</v>
      </c>
      <c r="J495" s="15" t="s">
        <v>231</v>
      </c>
      <c r="K495" s="15" t="s">
        <v>231</v>
      </c>
      <c r="L495" s="15" t="s">
        <v>231</v>
      </c>
      <c r="M495" s="55">
        <v>0</v>
      </c>
      <c r="N495" s="15">
        <v>0</v>
      </c>
      <c r="O495" s="15" t="s">
        <v>231</v>
      </c>
      <c r="P495" s="15" t="s">
        <v>231</v>
      </c>
    </row>
    <row r="496" spans="3:16" s="19" customFormat="1" ht="15" customHeight="1">
      <c r="C496" s="146" t="s">
        <v>286</v>
      </c>
      <c r="D496" s="173" t="s">
        <v>287</v>
      </c>
      <c r="E496" s="116" t="s">
        <v>288</v>
      </c>
      <c r="F496" s="116" t="s">
        <v>334</v>
      </c>
      <c r="G496" s="116" t="s">
        <v>335</v>
      </c>
      <c r="H496" s="73" t="s">
        <v>107</v>
      </c>
      <c r="I496" s="55">
        <f>I497+I499+I501+I502</f>
        <v>6179.7</v>
      </c>
      <c r="J496" s="55">
        <f>J497+J499</f>
        <v>6121.5999999999995</v>
      </c>
      <c r="K496" s="55">
        <f>K497+K499</f>
        <v>6121.5999999999995</v>
      </c>
      <c r="L496" s="55">
        <f>L497+L499</f>
        <v>6121.5999999999995</v>
      </c>
      <c r="M496" s="55">
        <f>M497+M499+M501+M502</f>
        <v>6121.5999999999995</v>
      </c>
      <c r="N496" s="5">
        <f>M496/I496*100</f>
        <v>99.059824910594358</v>
      </c>
      <c r="O496" s="5">
        <f>L496/J496*100</f>
        <v>100</v>
      </c>
      <c r="P496" s="5">
        <f>L496/K496*100</f>
        <v>100</v>
      </c>
    </row>
    <row r="497" spans="3:16" s="19" customFormat="1">
      <c r="C497" s="147"/>
      <c r="D497" s="173"/>
      <c r="E497" s="117"/>
      <c r="F497" s="117"/>
      <c r="G497" s="117"/>
      <c r="H497" s="73" t="s">
        <v>108</v>
      </c>
      <c r="I497" s="15">
        <v>679.7</v>
      </c>
      <c r="J497" s="15">
        <v>673.4</v>
      </c>
      <c r="K497" s="15">
        <v>673.4</v>
      </c>
      <c r="L497" s="15">
        <v>673.4</v>
      </c>
      <c r="M497" s="15">
        <v>673.4</v>
      </c>
      <c r="N497" s="5">
        <f>M497/I497*100</f>
        <v>99.073120494335726</v>
      </c>
      <c r="O497" s="15">
        <f>L497/J497*100</f>
        <v>100</v>
      </c>
      <c r="P497" s="15">
        <f>L497/K497*100</f>
        <v>100</v>
      </c>
    </row>
    <row r="498" spans="3:16" s="19" customFormat="1" ht="30">
      <c r="C498" s="147"/>
      <c r="D498" s="173"/>
      <c r="E498" s="117"/>
      <c r="F498" s="117"/>
      <c r="G498" s="117"/>
      <c r="H498" s="73" t="s">
        <v>22</v>
      </c>
      <c r="I498" s="55">
        <v>679.7</v>
      </c>
      <c r="J498" s="55">
        <v>673.4</v>
      </c>
      <c r="K498" s="55">
        <v>673.4</v>
      </c>
      <c r="L498" s="55">
        <v>673.4</v>
      </c>
      <c r="M498" s="55">
        <v>673.4</v>
      </c>
      <c r="N498" s="5">
        <f>M498/I498*100</f>
        <v>99.073120494335726</v>
      </c>
      <c r="O498" s="15">
        <f>L498/J498*100</f>
        <v>100</v>
      </c>
      <c r="P498" s="15">
        <f>L498/K498*100</f>
        <v>100</v>
      </c>
    </row>
    <row r="499" spans="3:16" s="14" customFormat="1" ht="15" customHeight="1">
      <c r="C499" s="147"/>
      <c r="D499" s="173"/>
      <c r="E499" s="117"/>
      <c r="F499" s="117"/>
      <c r="G499" s="117"/>
      <c r="H499" s="73" t="s">
        <v>233</v>
      </c>
      <c r="I499" s="55">
        <v>5500</v>
      </c>
      <c r="J499" s="55">
        <v>5448.2</v>
      </c>
      <c r="K499" s="55">
        <v>5448.2</v>
      </c>
      <c r="L499" s="55">
        <v>5448.2</v>
      </c>
      <c r="M499" s="55">
        <v>5448.2</v>
      </c>
      <c r="N499" s="5">
        <f>M499/I499*100</f>
        <v>99.058181818181808</v>
      </c>
      <c r="O499" s="15">
        <f>L499/J499*100</f>
        <v>100</v>
      </c>
      <c r="P499" s="15">
        <f>L499/K499*100</f>
        <v>100</v>
      </c>
    </row>
    <row r="500" spans="3:16" s="18" customFormat="1" ht="18.75" customHeight="1">
      <c r="C500" s="147"/>
      <c r="D500" s="173"/>
      <c r="E500" s="117"/>
      <c r="F500" s="117"/>
      <c r="G500" s="117"/>
      <c r="H500" s="73" t="s">
        <v>23</v>
      </c>
      <c r="I500" s="55">
        <v>5500</v>
      </c>
      <c r="J500" s="55">
        <v>5448.2</v>
      </c>
      <c r="K500" s="55">
        <v>5448.2</v>
      </c>
      <c r="L500" s="55">
        <v>5448.2</v>
      </c>
      <c r="M500" s="55">
        <v>5448.2</v>
      </c>
      <c r="N500" s="5">
        <f>M500/I500*100</f>
        <v>99.058181818181808</v>
      </c>
      <c r="O500" s="15">
        <f>L500/J500*100</f>
        <v>100</v>
      </c>
      <c r="P500" s="15">
        <f>L500/K500*100</f>
        <v>100</v>
      </c>
    </row>
    <row r="501" spans="3:16" s="14" customFormat="1" ht="27.75" customHeight="1">
      <c r="C501" s="147"/>
      <c r="D501" s="173"/>
      <c r="E501" s="117"/>
      <c r="F501" s="117"/>
      <c r="G501" s="117"/>
      <c r="H501" s="73" t="s">
        <v>234</v>
      </c>
      <c r="I501" s="15">
        <v>0</v>
      </c>
      <c r="J501" s="15" t="s">
        <v>231</v>
      </c>
      <c r="K501" s="15" t="s">
        <v>231</v>
      </c>
      <c r="L501" s="15" t="s">
        <v>231</v>
      </c>
      <c r="M501" s="55">
        <v>0</v>
      </c>
      <c r="N501" s="15">
        <v>0</v>
      </c>
      <c r="O501" s="15" t="s">
        <v>231</v>
      </c>
      <c r="P501" s="15" t="s">
        <v>231</v>
      </c>
    </row>
    <row r="502" spans="3:16" s="14" customFormat="1" ht="16.5" customHeight="1">
      <c r="C502" s="148"/>
      <c r="D502" s="173"/>
      <c r="E502" s="118"/>
      <c r="F502" s="118"/>
      <c r="G502" s="118"/>
      <c r="H502" s="73" t="s">
        <v>236</v>
      </c>
      <c r="I502" s="15">
        <v>0</v>
      </c>
      <c r="J502" s="15" t="s">
        <v>231</v>
      </c>
      <c r="K502" s="15" t="s">
        <v>231</v>
      </c>
      <c r="L502" s="15" t="s">
        <v>231</v>
      </c>
      <c r="M502" s="55">
        <v>0</v>
      </c>
      <c r="N502" s="15">
        <v>0</v>
      </c>
      <c r="O502" s="15" t="s">
        <v>231</v>
      </c>
      <c r="P502" s="15" t="s">
        <v>231</v>
      </c>
    </row>
    <row r="503" spans="3:16" s="19" customFormat="1" ht="22.5" customHeight="1">
      <c r="C503" s="146" t="s">
        <v>289</v>
      </c>
      <c r="D503" s="173" t="s">
        <v>290</v>
      </c>
      <c r="E503" s="116" t="s">
        <v>121</v>
      </c>
      <c r="F503" s="116" t="s">
        <v>334</v>
      </c>
      <c r="G503" s="116" t="s">
        <v>335</v>
      </c>
      <c r="H503" s="73" t="s">
        <v>107</v>
      </c>
      <c r="I503" s="55">
        <f>I504+I506+I508+I509</f>
        <v>12359.6</v>
      </c>
      <c r="J503" s="55">
        <f>J504+J506</f>
        <v>11849.5</v>
      </c>
      <c r="K503" s="55">
        <f>K504+K506</f>
        <v>11849.5</v>
      </c>
      <c r="L503" s="55">
        <f>L504+L506</f>
        <v>11849.4</v>
      </c>
      <c r="M503" s="55">
        <f>M504+M506+M508+M509</f>
        <v>10911.5</v>
      </c>
      <c r="N503" s="5">
        <f>M503/I503*100</f>
        <v>88.283601411048892</v>
      </c>
      <c r="O503" s="5">
        <f>L503/J503*100</f>
        <v>99.999156082535123</v>
      </c>
      <c r="P503" s="5">
        <f>L503/K503*100</f>
        <v>99.999156082535123</v>
      </c>
    </row>
    <row r="504" spans="3:16" s="19" customFormat="1">
      <c r="C504" s="147"/>
      <c r="D504" s="173"/>
      <c r="E504" s="117"/>
      <c r="F504" s="117"/>
      <c r="G504" s="117"/>
      <c r="H504" s="73" t="s">
        <v>108</v>
      </c>
      <c r="I504" s="15">
        <v>1359.6</v>
      </c>
      <c r="J504" s="15">
        <v>1303.4000000000001</v>
      </c>
      <c r="K504" s="15">
        <v>1303.4000000000001</v>
      </c>
      <c r="L504" s="15">
        <v>1303.4000000000001</v>
      </c>
      <c r="M504" s="15">
        <v>1200.2</v>
      </c>
      <c r="N504" s="5">
        <f>M504/I504*100</f>
        <v>88.275963518681976</v>
      </c>
      <c r="O504" s="15">
        <f>L504/J504*100</f>
        <v>100</v>
      </c>
      <c r="P504" s="15">
        <f>L504/K504*100</f>
        <v>100</v>
      </c>
    </row>
    <row r="505" spans="3:16" s="19" customFormat="1" ht="30">
      <c r="C505" s="147"/>
      <c r="D505" s="173"/>
      <c r="E505" s="117"/>
      <c r="F505" s="117"/>
      <c r="G505" s="117"/>
      <c r="H505" s="73" t="s">
        <v>22</v>
      </c>
      <c r="I505" s="15">
        <v>1359.6</v>
      </c>
      <c r="J505" s="15">
        <v>1303.4000000000001</v>
      </c>
      <c r="K505" s="15">
        <v>1303.4000000000001</v>
      </c>
      <c r="L505" s="15">
        <v>1303.4000000000001</v>
      </c>
      <c r="M505" s="55">
        <v>1200.2</v>
      </c>
      <c r="N505" s="5">
        <f>M505/I505*100</f>
        <v>88.275963518681976</v>
      </c>
      <c r="O505" s="15">
        <f>L505/J505*100</f>
        <v>100</v>
      </c>
      <c r="P505" s="15">
        <f>L505/K505*100</f>
        <v>100</v>
      </c>
    </row>
    <row r="506" spans="3:16" s="14" customFormat="1" ht="15" customHeight="1">
      <c r="C506" s="147"/>
      <c r="D506" s="173"/>
      <c r="E506" s="117"/>
      <c r="F506" s="117"/>
      <c r="G506" s="117"/>
      <c r="H506" s="73" t="s">
        <v>233</v>
      </c>
      <c r="I506" s="15">
        <v>11000</v>
      </c>
      <c r="J506" s="15">
        <v>10546.1</v>
      </c>
      <c r="K506" s="15">
        <v>10546.1</v>
      </c>
      <c r="L506" s="15">
        <v>10546</v>
      </c>
      <c r="M506" s="55">
        <v>9711.2999999999993</v>
      </c>
      <c r="N506" s="5">
        <f>M506/I506*100</f>
        <v>88.284545454545452</v>
      </c>
      <c r="O506" s="15">
        <f>L506/J506*100</f>
        <v>99.9990517821754</v>
      </c>
      <c r="P506" s="15">
        <f>L506/K506*100</f>
        <v>99.9990517821754</v>
      </c>
    </row>
    <row r="507" spans="3:16" s="18" customFormat="1" ht="18.75" customHeight="1">
      <c r="C507" s="147"/>
      <c r="D507" s="173"/>
      <c r="E507" s="117"/>
      <c r="F507" s="117"/>
      <c r="G507" s="117"/>
      <c r="H507" s="73" t="s">
        <v>23</v>
      </c>
      <c r="I507" s="15">
        <v>11000</v>
      </c>
      <c r="J507" s="15">
        <v>10546.1</v>
      </c>
      <c r="K507" s="15">
        <v>10546.1</v>
      </c>
      <c r="L507" s="15">
        <v>10546</v>
      </c>
      <c r="M507" s="55">
        <v>9711.2999999999993</v>
      </c>
      <c r="N507" s="5">
        <f>M507/I507*100</f>
        <v>88.284545454545452</v>
      </c>
      <c r="O507" s="15">
        <f>L507/J507*100</f>
        <v>99.9990517821754</v>
      </c>
      <c r="P507" s="15">
        <f>L507/K507*100</f>
        <v>99.9990517821754</v>
      </c>
    </row>
    <row r="508" spans="3:16" s="14" customFormat="1" ht="27.75" customHeight="1">
      <c r="C508" s="147"/>
      <c r="D508" s="173"/>
      <c r="E508" s="117"/>
      <c r="F508" s="117"/>
      <c r="G508" s="117"/>
      <c r="H508" s="73" t="s">
        <v>234</v>
      </c>
      <c r="I508" s="15">
        <v>0</v>
      </c>
      <c r="J508" s="15" t="s">
        <v>231</v>
      </c>
      <c r="K508" s="15" t="s">
        <v>231</v>
      </c>
      <c r="L508" s="15" t="s">
        <v>231</v>
      </c>
      <c r="M508" s="55">
        <v>0</v>
      </c>
      <c r="N508" s="15">
        <v>0</v>
      </c>
      <c r="O508" s="15" t="s">
        <v>231</v>
      </c>
      <c r="P508" s="15" t="s">
        <v>231</v>
      </c>
    </row>
    <row r="509" spans="3:16" s="14" customFormat="1" ht="16.5" customHeight="1">
      <c r="C509" s="148"/>
      <c r="D509" s="173"/>
      <c r="E509" s="118"/>
      <c r="F509" s="118"/>
      <c r="G509" s="118"/>
      <c r="H509" s="73" t="s">
        <v>236</v>
      </c>
      <c r="I509" s="15">
        <v>0</v>
      </c>
      <c r="J509" s="15" t="s">
        <v>231</v>
      </c>
      <c r="K509" s="15" t="s">
        <v>231</v>
      </c>
      <c r="L509" s="15" t="s">
        <v>231</v>
      </c>
      <c r="M509" s="55">
        <v>0</v>
      </c>
      <c r="N509" s="15">
        <v>0</v>
      </c>
      <c r="O509" s="15" t="s">
        <v>231</v>
      </c>
      <c r="P509" s="15" t="s">
        <v>231</v>
      </c>
    </row>
    <row r="510" spans="3:16" s="14" customFormat="1" ht="16.5" customHeight="1">
      <c r="C510" s="149" t="s">
        <v>291</v>
      </c>
      <c r="D510" s="173" t="s">
        <v>292</v>
      </c>
      <c r="E510" s="116" t="s">
        <v>35</v>
      </c>
      <c r="F510" s="116">
        <v>2018</v>
      </c>
      <c r="G510" s="116">
        <v>2019</v>
      </c>
      <c r="H510" s="73" t="s">
        <v>107</v>
      </c>
      <c r="I510" s="55">
        <f>I511+I513+I515+I516</f>
        <v>29101.1</v>
      </c>
      <c r="J510" s="55">
        <f>J511+J513</f>
        <v>32661.100000000002</v>
      </c>
      <c r="K510" s="55">
        <f>K511+K513</f>
        <v>32661.100000000002</v>
      </c>
      <c r="L510" s="55">
        <f>L511+L513</f>
        <v>29758.9</v>
      </c>
      <c r="M510" s="55">
        <f>M511+M513+M515+M516</f>
        <v>25801.9</v>
      </c>
      <c r="N510" s="5">
        <f>M510/I510*100</f>
        <v>88.662971502795443</v>
      </c>
      <c r="O510" s="5">
        <f>L510/J510*100</f>
        <v>91.114200072869551</v>
      </c>
      <c r="P510" s="5">
        <f>L510/K510*100</f>
        <v>91.114200072869551</v>
      </c>
    </row>
    <row r="511" spans="3:16" s="14" customFormat="1" ht="16.5" customHeight="1">
      <c r="C511" s="150"/>
      <c r="D511" s="173"/>
      <c r="E511" s="117"/>
      <c r="F511" s="117"/>
      <c r="G511" s="117"/>
      <c r="H511" s="73" t="s">
        <v>108</v>
      </c>
      <c r="I511" s="15">
        <f>I518+I525+I532</f>
        <v>3201.1</v>
      </c>
      <c r="J511" s="15">
        <f>J518+J525+J532</f>
        <v>3592.7</v>
      </c>
      <c r="K511" s="15">
        <f>K518+K525+K532</f>
        <v>3592.7</v>
      </c>
      <c r="L511" s="15">
        <f>L518+L525+L532</f>
        <v>3273.5</v>
      </c>
      <c r="M511" s="15">
        <f>M518+M525+M532</f>
        <v>2838.2</v>
      </c>
      <c r="N511" s="5">
        <f>M511/I511*100</f>
        <v>88.663272000249918</v>
      </c>
      <c r="O511" s="15">
        <f>L511/J511*100</f>
        <v>91.115317170929941</v>
      </c>
      <c r="P511" s="15">
        <f>L511/K511*100</f>
        <v>91.115317170929941</v>
      </c>
    </row>
    <row r="512" spans="3:16" s="14" customFormat="1" ht="16.5" customHeight="1">
      <c r="C512" s="150"/>
      <c r="D512" s="173"/>
      <c r="E512" s="117"/>
      <c r="F512" s="117"/>
      <c r="G512" s="117"/>
      <c r="H512" s="73" t="s">
        <v>22</v>
      </c>
      <c r="I512" s="15">
        <f t="shared" ref="I512:J514" si="46">I519+I526+I533</f>
        <v>3201.1</v>
      </c>
      <c r="J512" s="15">
        <f t="shared" si="46"/>
        <v>3592.7</v>
      </c>
      <c r="K512" s="15">
        <f t="shared" ref="K512:M514" si="47">K519+K526+K533</f>
        <v>3592.7</v>
      </c>
      <c r="L512" s="15">
        <f t="shared" si="47"/>
        <v>3273.5</v>
      </c>
      <c r="M512" s="15">
        <f t="shared" si="47"/>
        <v>2838.2</v>
      </c>
      <c r="N512" s="5">
        <f>M512/I512*100</f>
        <v>88.663272000249918</v>
      </c>
      <c r="O512" s="15">
        <f>L512/J512*100</f>
        <v>91.115317170929941</v>
      </c>
      <c r="P512" s="15">
        <f>L512/K512*100</f>
        <v>91.115317170929941</v>
      </c>
    </row>
    <row r="513" spans="3:16" s="14" customFormat="1" ht="16.5" customHeight="1">
      <c r="C513" s="150"/>
      <c r="D513" s="173"/>
      <c r="E513" s="117"/>
      <c r="F513" s="117"/>
      <c r="G513" s="117"/>
      <c r="H513" s="73" t="s">
        <v>233</v>
      </c>
      <c r="I513" s="15">
        <f t="shared" si="46"/>
        <v>25900</v>
      </c>
      <c r="J513" s="15">
        <f t="shared" si="46"/>
        <v>29068.400000000001</v>
      </c>
      <c r="K513" s="15">
        <f t="shared" si="47"/>
        <v>29068.400000000001</v>
      </c>
      <c r="L513" s="15">
        <f t="shared" si="47"/>
        <v>26485.4</v>
      </c>
      <c r="M513" s="15">
        <f t="shared" si="47"/>
        <v>22963.7</v>
      </c>
      <c r="N513" s="5">
        <f>M513/I513*100</f>
        <v>88.662934362934365</v>
      </c>
      <c r="O513" s="15">
        <f>L513/J513*100</f>
        <v>91.11406200547674</v>
      </c>
      <c r="P513" s="15">
        <f>L513/K513*100</f>
        <v>91.11406200547674</v>
      </c>
    </row>
    <row r="514" spans="3:16" s="18" customFormat="1" ht="18.75" customHeight="1">
      <c r="C514" s="150"/>
      <c r="D514" s="173"/>
      <c r="E514" s="117"/>
      <c r="F514" s="117"/>
      <c r="G514" s="117"/>
      <c r="H514" s="73" t="s">
        <v>23</v>
      </c>
      <c r="I514" s="15">
        <f t="shared" si="46"/>
        <v>25900</v>
      </c>
      <c r="J514" s="15">
        <f t="shared" si="46"/>
        <v>29068.400000000001</v>
      </c>
      <c r="K514" s="15">
        <f t="shared" si="47"/>
        <v>29068.400000000001</v>
      </c>
      <c r="L514" s="15">
        <f t="shared" si="47"/>
        <v>26485.4</v>
      </c>
      <c r="M514" s="15">
        <f t="shared" si="47"/>
        <v>22963.7</v>
      </c>
      <c r="N514" s="5">
        <f>M514/I514*100</f>
        <v>88.662934362934365</v>
      </c>
      <c r="O514" s="15">
        <f>L514/J514*100</f>
        <v>91.11406200547674</v>
      </c>
      <c r="P514" s="15">
        <f>L514/K514*100</f>
        <v>91.11406200547674</v>
      </c>
    </row>
    <row r="515" spans="3:16" s="14" customFormat="1" ht="27.75" customHeight="1">
      <c r="C515" s="150"/>
      <c r="D515" s="173"/>
      <c r="E515" s="117"/>
      <c r="F515" s="117"/>
      <c r="G515" s="117"/>
      <c r="H515" s="73" t="s">
        <v>234</v>
      </c>
      <c r="I515" s="15">
        <v>0</v>
      </c>
      <c r="J515" s="15" t="s">
        <v>231</v>
      </c>
      <c r="K515" s="15" t="s">
        <v>231</v>
      </c>
      <c r="L515" s="15" t="s">
        <v>231</v>
      </c>
      <c r="M515" s="55">
        <v>0</v>
      </c>
      <c r="N515" s="15">
        <v>0</v>
      </c>
      <c r="O515" s="15" t="s">
        <v>231</v>
      </c>
      <c r="P515" s="15" t="s">
        <v>231</v>
      </c>
    </row>
    <row r="516" spans="3:16" s="14" customFormat="1" ht="16.5" customHeight="1">
      <c r="C516" s="150"/>
      <c r="D516" s="173"/>
      <c r="E516" s="117"/>
      <c r="F516" s="117"/>
      <c r="G516" s="117"/>
      <c r="H516" s="73" t="s">
        <v>236</v>
      </c>
      <c r="I516" s="15">
        <v>0</v>
      </c>
      <c r="J516" s="15" t="s">
        <v>231</v>
      </c>
      <c r="K516" s="15" t="s">
        <v>231</v>
      </c>
      <c r="L516" s="15" t="s">
        <v>231</v>
      </c>
      <c r="M516" s="55">
        <v>0</v>
      </c>
      <c r="N516" s="15">
        <v>0</v>
      </c>
      <c r="O516" s="15" t="s">
        <v>231</v>
      </c>
      <c r="P516" s="15" t="s">
        <v>231</v>
      </c>
    </row>
    <row r="517" spans="3:16" s="14" customFormat="1" ht="16.5" customHeight="1">
      <c r="C517" s="149" t="s">
        <v>293</v>
      </c>
      <c r="D517" s="173" t="s">
        <v>294</v>
      </c>
      <c r="E517" s="116" t="s">
        <v>295</v>
      </c>
      <c r="F517" s="116">
        <v>2018</v>
      </c>
      <c r="G517" s="116">
        <v>2019</v>
      </c>
      <c r="H517" s="73" t="s">
        <v>107</v>
      </c>
      <c r="I517" s="55">
        <f>I518+I520+I522+I523</f>
        <v>9000</v>
      </c>
      <c r="J517" s="55">
        <f>J518+J520</f>
        <v>10235.9</v>
      </c>
      <c r="K517" s="55">
        <f>K518+K520</f>
        <v>10235.9</v>
      </c>
      <c r="L517" s="55">
        <f>L518+L520</f>
        <v>7333.7</v>
      </c>
      <c r="M517" s="55">
        <f>M518+M520+M522+M523</f>
        <v>3541.7</v>
      </c>
      <c r="N517" s="5">
        <f>M517/I517*100</f>
        <v>39.352222222222224</v>
      </c>
      <c r="O517" s="5">
        <f>L517/J517*100</f>
        <v>71.646850789867031</v>
      </c>
      <c r="P517" s="5">
        <f>L517/K517*100</f>
        <v>71.646850789867031</v>
      </c>
    </row>
    <row r="518" spans="3:16" s="14" customFormat="1" ht="16.5" customHeight="1">
      <c r="C518" s="150"/>
      <c r="D518" s="173"/>
      <c r="E518" s="117"/>
      <c r="F518" s="117"/>
      <c r="G518" s="117"/>
      <c r="H518" s="73" t="s">
        <v>108</v>
      </c>
      <c r="I518" s="15">
        <v>990</v>
      </c>
      <c r="J518" s="15">
        <v>1125.9000000000001</v>
      </c>
      <c r="K518" s="15">
        <v>1125.9000000000001</v>
      </c>
      <c r="L518" s="15">
        <v>806.7</v>
      </c>
      <c r="M518" s="15">
        <v>389.6</v>
      </c>
      <c r="N518" s="5">
        <f>M518/I518*100</f>
        <v>39.353535353535356</v>
      </c>
      <c r="O518" s="15">
        <f>L518/J518*100</f>
        <v>71.649347188915542</v>
      </c>
      <c r="P518" s="15">
        <f>L518/K518*100</f>
        <v>71.649347188915542</v>
      </c>
    </row>
    <row r="519" spans="3:16" s="14" customFormat="1" ht="16.5" customHeight="1">
      <c r="C519" s="150"/>
      <c r="D519" s="173"/>
      <c r="E519" s="117"/>
      <c r="F519" s="117"/>
      <c r="G519" s="117"/>
      <c r="H519" s="73" t="s">
        <v>22</v>
      </c>
      <c r="I519" s="55">
        <v>990</v>
      </c>
      <c r="J519" s="55">
        <v>1125.9000000000001</v>
      </c>
      <c r="K519" s="55">
        <v>1125.9000000000001</v>
      </c>
      <c r="L519" s="55">
        <v>806.7</v>
      </c>
      <c r="M519" s="55">
        <v>389.6</v>
      </c>
      <c r="N519" s="5">
        <f>M519/I519*100</f>
        <v>39.353535353535356</v>
      </c>
      <c r="O519" s="15">
        <f>L519/J519*100</f>
        <v>71.649347188915542</v>
      </c>
      <c r="P519" s="15">
        <f>L519/K519*100</f>
        <v>71.649347188915542</v>
      </c>
    </row>
    <row r="520" spans="3:16" s="14" customFormat="1" ht="16.5" customHeight="1">
      <c r="C520" s="150"/>
      <c r="D520" s="173"/>
      <c r="E520" s="117"/>
      <c r="F520" s="117"/>
      <c r="G520" s="117"/>
      <c r="H520" s="73" t="s">
        <v>233</v>
      </c>
      <c r="I520" s="15">
        <v>8010</v>
      </c>
      <c r="J520" s="15">
        <v>9110</v>
      </c>
      <c r="K520" s="15">
        <v>9110</v>
      </c>
      <c r="L520" s="15">
        <v>6527</v>
      </c>
      <c r="M520" s="55">
        <v>3152.1</v>
      </c>
      <c r="N520" s="5">
        <f>M520/I520*100</f>
        <v>39.352059925093627</v>
      </c>
      <c r="O520" s="15">
        <f>L520/J520*100</f>
        <v>71.646542261251369</v>
      </c>
      <c r="P520" s="15">
        <f>L520/K520*100</f>
        <v>71.646542261251369</v>
      </c>
    </row>
    <row r="521" spans="3:16" s="18" customFormat="1" ht="18.75" customHeight="1">
      <c r="C521" s="150"/>
      <c r="D521" s="173"/>
      <c r="E521" s="117"/>
      <c r="F521" s="117"/>
      <c r="G521" s="117"/>
      <c r="H521" s="73" t="s">
        <v>23</v>
      </c>
      <c r="I521" s="55">
        <v>8010</v>
      </c>
      <c r="J521" s="55">
        <v>9110</v>
      </c>
      <c r="K521" s="55">
        <v>9110</v>
      </c>
      <c r="L521" s="55">
        <v>6527</v>
      </c>
      <c r="M521" s="55">
        <v>3152.1</v>
      </c>
      <c r="N521" s="5">
        <f>M521/I521*100</f>
        <v>39.352059925093627</v>
      </c>
      <c r="O521" s="15">
        <f>L521/J521*100</f>
        <v>71.646542261251369</v>
      </c>
      <c r="P521" s="15">
        <f>L521/K521*100</f>
        <v>71.646542261251369</v>
      </c>
    </row>
    <row r="522" spans="3:16" s="14" customFormat="1" ht="27.75" customHeight="1">
      <c r="C522" s="150"/>
      <c r="D522" s="173"/>
      <c r="E522" s="117"/>
      <c r="F522" s="117"/>
      <c r="G522" s="117"/>
      <c r="H522" s="73" t="s">
        <v>234</v>
      </c>
      <c r="I522" s="15">
        <v>0</v>
      </c>
      <c r="J522" s="15" t="s">
        <v>231</v>
      </c>
      <c r="K522" s="15" t="s">
        <v>231</v>
      </c>
      <c r="L522" s="15" t="s">
        <v>231</v>
      </c>
      <c r="M522" s="55">
        <v>0</v>
      </c>
      <c r="N522" s="15">
        <v>0</v>
      </c>
      <c r="O522" s="15" t="s">
        <v>231</v>
      </c>
      <c r="P522" s="15" t="s">
        <v>231</v>
      </c>
    </row>
    <row r="523" spans="3:16" s="14" customFormat="1" ht="17.25" customHeight="1">
      <c r="C523" s="151"/>
      <c r="D523" s="173"/>
      <c r="E523" s="118"/>
      <c r="F523" s="117"/>
      <c r="G523" s="117"/>
      <c r="H523" s="73" t="s">
        <v>236</v>
      </c>
      <c r="I523" s="15">
        <v>0</v>
      </c>
      <c r="J523" s="15" t="s">
        <v>231</v>
      </c>
      <c r="K523" s="15" t="s">
        <v>231</v>
      </c>
      <c r="L523" s="15" t="s">
        <v>231</v>
      </c>
      <c r="M523" s="55">
        <v>0</v>
      </c>
      <c r="N523" s="15">
        <v>0</v>
      </c>
      <c r="O523" s="15" t="s">
        <v>231</v>
      </c>
      <c r="P523" s="15" t="s">
        <v>231</v>
      </c>
    </row>
    <row r="524" spans="3:16" s="14" customFormat="1" ht="16.5" customHeight="1">
      <c r="C524" s="149" t="s">
        <v>296</v>
      </c>
      <c r="D524" s="173" t="s">
        <v>297</v>
      </c>
      <c r="E524" s="116" t="s">
        <v>298</v>
      </c>
      <c r="F524" s="116">
        <v>2018</v>
      </c>
      <c r="G524" s="116">
        <v>2019</v>
      </c>
      <c r="H524" s="73" t="s">
        <v>107</v>
      </c>
      <c r="I524" s="55">
        <f>I525+I527+I529+I530</f>
        <v>16101.1</v>
      </c>
      <c r="J524" s="55">
        <f>J525+J527</f>
        <v>18425.2</v>
      </c>
      <c r="K524" s="55">
        <f>K525+K527</f>
        <v>18425.2</v>
      </c>
      <c r="L524" s="55">
        <f>L525+L527</f>
        <v>18425.2</v>
      </c>
      <c r="M524" s="55">
        <f>M525+M527+M529+M530</f>
        <v>18260.2</v>
      </c>
      <c r="N524" s="5">
        <f>M524/I524*100</f>
        <v>113.40964281943471</v>
      </c>
      <c r="O524" s="5">
        <f>L524/J524*100</f>
        <v>100</v>
      </c>
      <c r="P524" s="5">
        <f>L524/K524*100</f>
        <v>100</v>
      </c>
    </row>
    <row r="525" spans="3:16" s="14" customFormat="1" ht="16.5" customHeight="1">
      <c r="C525" s="150"/>
      <c r="D525" s="173"/>
      <c r="E525" s="117"/>
      <c r="F525" s="117"/>
      <c r="G525" s="117"/>
      <c r="H525" s="73" t="s">
        <v>108</v>
      </c>
      <c r="I525" s="15">
        <v>1771.1</v>
      </c>
      <c r="J525" s="15">
        <v>2026.8</v>
      </c>
      <c r="K525" s="15">
        <v>2026.8</v>
      </c>
      <c r="L525" s="15">
        <v>2026.8</v>
      </c>
      <c r="M525" s="15">
        <v>2008.6</v>
      </c>
      <c r="N525" s="5">
        <f>M525/I525*100</f>
        <v>113.40974535599344</v>
      </c>
      <c r="O525" s="15">
        <f>L525/J525*100</f>
        <v>100</v>
      </c>
      <c r="P525" s="15">
        <f>L525/K525*100</f>
        <v>100</v>
      </c>
    </row>
    <row r="526" spans="3:16" s="14" customFormat="1" ht="16.5" customHeight="1">
      <c r="C526" s="150"/>
      <c r="D526" s="173"/>
      <c r="E526" s="117"/>
      <c r="F526" s="117"/>
      <c r="G526" s="117"/>
      <c r="H526" s="73" t="s">
        <v>22</v>
      </c>
      <c r="I526" s="55">
        <v>1771.1</v>
      </c>
      <c r="J526" s="55">
        <v>2026.8</v>
      </c>
      <c r="K526" s="55">
        <v>2026.8</v>
      </c>
      <c r="L526" s="55">
        <v>2026.8</v>
      </c>
      <c r="M526" s="55">
        <v>2008.6</v>
      </c>
      <c r="N526" s="5">
        <f>M526/I526*100</f>
        <v>113.40974535599344</v>
      </c>
      <c r="O526" s="15">
        <f>L526/J526*100</f>
        <v>100</v>
      </c>
      <c r="P526" s="15">
        <f>L526/K526*100</f>
        <v>100</v>
      </c>
    </row>
    <row r="527" spans="3:16" s="14" customFormat="1" ht="16.5" customHeight="1">
      <c r="C527" s="150"/>
      <c r="D527" s="173"/>
      <c r="E527" s="117"/>
      <c r="F527" s="117"/>
      <c r="G527" s="117"/>
      <c r="H527" s="73" t="s">
        <v>233</v>
      </c>
      <c r="I527" s="15">
        <v>14330</v>
      </c>
      <c r="J527" s="15">
        <v>16398.400000000001</v>
      </c>
      <c r="K527" s="15">
        <v>16398.400000000001</v>
      </c>
      <c r="L527" s="15">
        <v>16398.400000000001</v>
      </c>
      <c r="M527" s="55">
        <v>16251.6</v>
      </c>
      <c r="N527" s="5">
        <f>M527/I527*100</f>
        <v>113.40963014654571</v>
      </c>
      <c r="O527" s="15">
        <f>L527/J527*100</f>
        <v>100</v>
      </c>
      <c r="P527" s="15">
        <f>L527/K527*100</f>
        <v>100</v>
      </c>
    </row>
    <row r="528" spans="3:16" s="18" customFormat="1" ht="18.75" customHeight="1">
      <c r="C528" s="150"/>
      <c r="D528" s="173"/>
      <c r="E528" s="117"/>
      <c r="F528" s="117"/>
      <c r="G528" s="117"/>
      <c r="H528" s="73" t="s">
        <v>23</v>
      </c>
      <c r="I528" s="55">
        <v>14330</v>
      </c>
      <c r="J528" s="55">
        <v>16398.400000000001</v>
      </c>
      <c r="K528" s="55">
        <v>16398.400000000001</v>
      </c>
      <c r="L528" s="55">
        <v>16398.400000000001</v>
      </c>
      <c r="M528" s="55">
        <v>16251.6</v>
      </c>
      <c r="N528" s="5">
        <f>M528/I528*100</f>
        <v>113.40963014654571</v>
      </c>
      <c r="O528" s="15">
        <f>L528/J528*100</f>
        <v>100</v>
      </c>
      <c r="P528" s="15">
        <f>L528/K528*100</f>
        <v>100</v>
      </c>
    </row>
    <row r="529" spans="2:16" s="14" customFormat="1" ht="18" customHeight="1">
      <c r="C529" s="150"/>
      <c r="D529" s="173"/>
      <c r="E529" s="117"/>
      <c r="F529" s="117"/>
      <c r="G529" s="117"/>
      <c r="H529" s="73" t="s">
        <v>234</v>
      </c>
      <c r="I529" s="15">
        <v>0</v>
      </c>
      <c r="J529" s="15" t="s">
        <v>231</v>
      </c>
      <c r="K529" s="15" t="s">
        <v>231</v>
      </c>
      <c r="L529" s="15" t="s">
        <v>231</v>
      </c>
      <c r="M529" s="55">
        <v>0</v>
      </c>
      <c r="N529" s="15">
        <v>0</v>
      </c>
      <c r="O529" s="15" t="s">
        <v>231</v>
      </c>
      <c r="P529" s="15" t="s">
        <v>231</v>
      </c>
    </row>
    <row r="530" spans="2:16" s="14" customFormat="1" ht="16.5" customHeight="1">
      <c r="C530" s="151"/>
      <c r="D530" s="173"/>
      <c r="E530" s="118"/>
      <c r="F530" s="117"/>
      <c r="G530" s="117"/>
      <c r="H530" s="73" t="s">
        <v>236</v>
      </c>
      <c r="I530" s="15">
        <v>0</v>
      </c>
      <c r="J530" s="15" t="s">
        <v>231</v>
      </c>
      <c r="K530" s="15" t="s">
        <v>231</v>
      </c>
      <c r="L530" s="15" t="s">
        <v>231</v>
      </c>
      <c r="M530" s="55">
        <v>0</v>
      </c>
      <c r="N530" s="15">
        <v>0</v>
      </c>
      <c r="O530" s="15" t="s">
        <v>231</v>
      </c>
      <c r="P530" s="15" t="s">
        <v>231</v>
      </c>
    </row>
    <row r="531" spans="2:16" s="14" customFormat="1" ht="19.5" customHeight="1">
      <c r="C531" s="149" t="s">
        <v>299</v>
      </c>
      <c r="D531" s="173" t="s">
        <v>300</v>
      </c>
      <c r="E531" s="116" t="s">
        <v>603</v>
      </c>
      <c r="F531" s="116">
        <v>2018</v>
      </c>
      <c r="G531" s="116">
        <v>2019</v>
      </c>
      <c r="H531" s="73" t="s">
        <v>107</v>
      </c>
      <c r="I531" s="55">
        <f>I532+I534+I536+I537</f>
        <v>4000</v>
      </c>
      <c r="J531" s="55">
        <f>J532+J534</f>
        <v>4000</v>
      </c>
      <c r="K531" s="55">
        <f>K532+K534</f>
        <v>4000</v>
      </c>
      <c r="L531" s="55">
        <f>L532+L534</f>
        <v>4000</v>
      </c>
      <c r="M531" s="55">
        <f>M532+M534+M536+M537</f>
        <v>4000</v>
      </c>
      <c r="N531" s="5">
        <f>M531/I531*100</f>
        <v>100</v>
      </c>
      <c r="O531" s="5">
        <f>L531/J531*100</f>
        <v>100</v>
      </c>
      <c r="P531" s="5">
        <f>L531/K531*100</f>
        <v>100</v>
      </c>
    </row>
    <row r="532" spans="2:16" s="14" customFormat="1" ht="27" customHeight="1">
      <c r="C532" s="150"/>
      <c r="D532" s="173"/>
      <c r="E532" s="117"/>
      <c r="F532" s="117"/>
      <c r="G532" s="117"/>
      <c r="H532" s="73" t="s">
        <v>108</v>
      </c>
      <c r="I532" s="15">
        <v>440</v>
      </c>
      <c r="J532" s="15">
        <v>440</v>
      </c>
      <c r="K532" s="55">
        <v>440</v>
      </c>
      <c r="L532" s="55">
        <v>440</v>
      </c>
      <c r="M532" s="15">
        <v>440</v>
      </c>
      <c r="N532" s="5">
        <f>M532/I532*100</f>
        <v>100</v>
      </c>
      <c r="O532" s="15">
        <f>L532/J532*100</f>
        <v>100</v>
      </c>
      <c r="P532" s="15">
        <f>L532/K532*100</f>
        <v>100</v>
      </c>
    </row>
    <row r="533" spans="2:16" s="14" customFormat="1" ht="29.25" customHeight="1">
      <c r="C533" s="150"/>
      <c r="D533" s="173"/>
      <c r="E533" s="117"/>
      <c r="F533" s="117"/>
      <c r="G533" s="117"/>
      <c r="H533" s="73" t="s">
        <v>22</v>
      </c>
      <c r="I533" s="55">
        <v>440</v>
      </c>
      <c r="J533" s="55">
        <v>440</v>
      </c>
      <c r="K533" s="55">
        <v>440</v>
      </c>
      <c r="L533" s="55">
        <v>440</v>
      </c>
      <c r="M533" s="55">
        <v>440</v>
      </c>
      <c r="N533" s="5">
        <f>M533/I533*100</f>
        <v>100</v>
      </c>
      <c r="O533" s="15">
        <f>L533/J533*100</f>
        <v>100</v>
      </c>
      <c r="P533" s="15">
        <f>L533/K533*100</f>
        <v>100</v>
      </c>
    </row>
    <row r="534" spans="2:16" s="14" customFormat="1" ht="16.5" customHeight="1">
      <c r="C534" s="150"/>
      <c r="D534" s="173"/>
      <c r="E534" s="117"/>
      <c r="F534" s="117"/>
      <c r="G534" s="117"/>
      <c r="H534" s="73" t="s">
        <v>233</v>
      </c>
      <c r="I534" s="15">
        <v>3560</v>
      </c>
      <c r="J534" s="15">
        <v>3560</v>
      </c>
      <c r="K534" s="15">
        <v>3560</v>
      </c>
      <c r="L534" s="15">
        <v>3560</v>
      </c>
      <c r="M534" s="55">
        <v>3560</v>
      </c>
      <c r="N534" s="5">
        <f>M534/I534*100</f>
        <v>100</v>
      </c>
      <c r="O534" s="15">
        <f>L534/J534*100</f>
        <v>100</v>
      </c>
      <c r="P534" s="15">
        <f>L534/K534*100</f>
        <v>100</v>
      </c>
    </row>
    <row r="535" spans="2:16" s="18" customFormat="1" ht="30" customHeight="1">
      <c r="C535" s="150"/>
      <c r="D535" s="173"/>
      <c r="E535" s="117"/>
      <c r="F535" s="117"/>
      <c r="G535" s="117"/>
      <c r="H535" s="73" t="s">
        <v>23</v>
      </c>
      <c r="I535" s="55">
        <v>3560</v>
      </c>
      <c r="J535" s="55">
        <v>3560</v>
      </c>
      <c r="K535" s="55">
        <v>3560</v>
      </c>
      <c r="L535" s="55">
        <v>3560</v>
      </c>
      <c r="M535" s="55">
        <v>3560</v>
      </c>
      <c r="N535" s="5">
        <f>M535/I535*100</f>
        <v>100</v>
      </c>
      <c r="O535" s="15">
        <f>L535/J535*100</f>
        <v>100</v>
      </c>
      <c r="P535" s="15">
        <f>L535/K535*100</f>
        <v>100</v>
      </c>
    </row>
    <row r="536" spans="2:16" s="14" customFormat="1" ht="18" customHeight="1">
      <c r="C536" s="150"/>
      <c r="D536" s="173"/>
      <c r="E536" s="117"/>
      <c r="F536" s="117"/>
      <c r="G536" s="117"/>
      <c r="H536" s="73" t="s">
        <v>234</v>
      </c>
      <c r="I536" s="15"/>
      <c r="J536" s="15" t="s">
        <v>231</v>
      </c>
      <c r="K536" s="15" t="s">
        <v>231</v>
      </c>
      <c r="L536" s="15" t="s">
        <v>231</v>
      </c>
      <c r="M536" s="55">
        <v>0</v>
      </c>
      <c r="N536" s="15">
        <v>0</v>
      </c>
      <c r="O536" s="15" t="s">
        <v>231</v>
      </c>
      <c r="P536" s="15" t="s">
        <v>231</v>
      </c>
    </row>
    <row r="537" spans="2:16" s="14" customFormat="1" ht="16.5" customHeight="1">
      <c r="C537" s="151"/>
      <c r="D537" s="173"/>
      <c r="E537" s="118"/>
      <c r="F537" s="117"/>
      <c r="G537" s="117"/>
      <c r="H537" s="73" t="s">
        <v>236</v>
      </c>
      <c r="I537" s="15"/>
      <c r="J537" s="15" t="s">
        <v>231</v>
      </c>
      <c r="K537" s="15" t="s">
        <v>231</v>
      </c>
      <c r="L537" s="15" t="s">
        <v>231</v>
      </c>
      <c r="M537" s="55">
        <v>0</v>
      </c>
      <c r="N537" s="15">
        <v>0</v>
      </c>
      <c r="O537" s="15" t="s">
        <v>231</v>
      </c>
      <c r="P537" s="15" t="s">
        <v>231</v>
      </c>
    </row>
    <row r="538" spans="2:16" s="18" customFormat="1" ht="20.25" customHeight="1">
      <c r="B538" s="20"/>
      <c r="C538" s="164" t="s">
        <v>139</v>
      </c>
      <c r="D538" s="155" t="s">
        <v>113</v>
      </c>
      <c r="E538" s="156" t="s">
        <v>2</v>
      </c>
      <c r="F538" s="156">
        <v>2018</v>
      </c>
      <c r="G538" s="156">
        <v>2020</v>
      </c>
      <c r="H538" s="73" t="s">
        <v>107</v>
      </c>
      <c r="I538" s="9">
        <f>I539+I541+I543+I544</f>
        <v>159559.5</v>
      </c>
      <c r="J538" s="9">
        <f>J539+J541</f>
        <v>127277</v>
      </c>
      <c r="K538" s="9">
        <f>K539+K541</f>
        <v>127271</v>
      </c>
      <c r="L538" s="9">
        <f>L539+L541</f>
        <v>87148.6</v>
      </c>
      <c r="M538" s="9">
        <f>M539+M541+M543+M544</f>
        <v>104255.1</v>
      </c>
      <c r="N538" s="8">
        <f>M538/I538*100</f>
        <v>65.339324828668936</v>
      </c>
      <c r="O538" s="8">
        <f>L538/J538*100</f>
        <v>68.471601310527447</v>
      </c>
      <c r="P538" s="8">
        <f>L538/K538*100</f>
        <v>68.4748293012548</v>
      </c>
    </row>
    <row r="539" spans="2:16" s="18" customFormat="1" ht="18.75" customHeight="1">
      <c r="B539" s="20"/>
      <c r="C539" s="165"/>
      <c r="D539" s="155"/>
      <c r="E539" s="157"/>
      <c r="F539" s="157"/>
      <c r="G539" s="157"/>
      <c r="H539" s="73" t="s">
        <v>108</v>
      </c>
      <c r="I539" s="15">
        <f>I546+I553+I574+I588+I609</f>
        <v>127862</v>
      </c>
      <c r="J539" s="15">
        <f>J546+J553+J574+J588+J609</f>
        <v>127277</v>
      </c>
      <c r="K539" s="15">
        <f>K546+K553+K574+K588+K609</f>
        <v>127271</v>
      </c>
      <c r="L539" s="15">
        <f>L546+L553+L574+L588+L609</f>
        <v>87148.6</v>
      </c>
      <c r="M539" s="15">
        <f>M546+M553+M574+M588+M609</f>
        <v>87643.3</v>
      </c>
      <c r="N539" s="8">
        <f>M539/I539*100</f>
        <v>68.545228449422041</v>
      </c>
      <c r="O539" s="8">
        <f>L539/J539*100</f>
        <v>68.471601310527447</v>
      </c>
      <c r="P539" s="8">
        <f>L539/K539*100</f>
        <v>68.4748293012548</v>
      </c>
    </row>
    <row r="540" spans="2:16" s="18" customFormat="1" ht="31.5" customHeight="1">
      <c r="B540" s="20"/>
      <c r="C540" s="165"/>
      <c r="D540" s="155"/>
      <c r="E540" s="157"/>
      <c r="F540" s="157"/>
      <c r="G540" s="157"/>
      <c r="H540" s="73" t="s">
        <v>22</v>
      </c>
      <c r="I540" s="15">
        <f>I547+I554+I575+I589+I610</f>
        <v>0</v>
      </c>
      <c r="J540" s="55">
        <v>0</v>
      </c>
      <c r="K540" s="55">
        <v>0</v>
      </c>
      <c r="L540" s="15">
        <f t="shared" ref="L540:M542" si="48">L547+L554+L575+L589+L610</f>
        <v>0</v>
      </c>
      <c r="M540" s="15">
        <f t="shared" si="48"/>
        <v>0</v>
      </c>
      <c r="N540" s="15">
        <v>0</v>
      </c>
      <c r="O540" s="15">
        <v>0</v>
      </c>
      <c r="P540" s="15">
        <v>0</v>
      </c>
    </row>
    <row r="541" spans="2:16" s="18" customFormat="1" ht="18.75" customHeight="1">
      <c r="B541" s="20"/>
      <c r="C541" s="165"/>
      <c r="D541" s="155"/>
      <c r="E541" s="157"/>
      <c r="F541" s="157"/>
      <c r="G541" s="157"/>
      <c r="H541" s="73" t="s">
        <v>233</v>
      </c>
      <c r="I541" s="15">
        <f>I548+I555+I576+I590+I611</f>
        <v>0</v>
      </c>
      <c r="J541" s="55">
        <v>0</v>
      </c>
      <c r="K541" s="55">
        <v>0</v>
      </c>
      <c r="L541" s="15">
        <f t="shared" si="48"/>
        <v>0</v>
      </c>
      <c r="M541" s="15">
        <f t="shared" si="48"/>
        <v>0</v>
      </c>
      <c r="N541" s="15">
        <v>0</v>
      </c>
      <c r="O541" s="15">
        <v>0</v>
      </c>
      <c r="P541" s="15">
        <v>0</v>
      </c>
    </row>
    <row r="542" spans="2:16" s="18" customFormat="1" ht="18.75" customHeight="1">
      <c r="B542" s="20"/>
      <c r="C542" s="165"/>
      <c r="D542" s="155"/>
      <c r="E542" s="157"/>
      <c r="F542" s="157"/>
      <c r="G542" s="157"/>
      <c r="H542" s="73" t="s">
        <v>23</v>
      </c>
      <c r="I542" s="15">
        <f>I549+I556+I577+I591+I612</f>
        <v>0</v>
      </c>
      <c r="J542" s="55">
        <v>0</v>
      </c>
      <c r="K542" s="55">
        <v>0</v>
      </c>
      <c r="L542" s="15">
        <f t="shared" si="48"/>
        <v>0</v>
      </c>
      <c r="M542" s="15">
        <f t="shared" si="48"/>
        <v>0</v>
      </c>
      <c r="N542" s="15">
        <v>0</v>
      </c>
      <c r="O542" s="15">
        <v>0</v>
      </c>
      <c r="P542" s="15">
        <v>0</v>
      </c>
    </row>
    <row r="543" spans="2:16" s="18" customFormat="1" ht="18.75" customHeight="1">
      <c r="B543" s="20"/>
      <c r="C543" s="165"/>
      <c r="D543" s="155"/>
      <c r="E543" s="157"/>
      <c r="F543" s="157"/>
      <c r="G543" s="157"/>
      <c r="H543" s="73" t="s">
        <v>234</v>
      </c>
      <c r="I543" s="15">
        <f>I550+I557+I578+I592+I613</f>
        <v>0</v>
      </c>
      <c r="J543" s="15" t="s">
        <v>231</v>
      </c>
      <c r="K543" s="15" t="s">
        <v>231</v>
      </c>
      <c r="L543" s="15" t="s">
        <v>231</v>
      </c>
      <c r="M543" s="15">
        <f>M550+M557+M578+M592+M613</f>
        <v>0</v>
      </c>
      <c r="N543" s="8">
        <v>0</v>
      </c>
      <c r="O543" s="15" t="s">
        <v>231</v>
      </c>
      <c r="P543" s="15" t="s">
        <v>231</v>
      </c>
    </row>
    <row r="544" spans="2:16" s="20" customFormat="1" ht="18.75" customHeight="1">
      <c r="C544" s="166"/>
      <c r="D544" s="155"/>
      <c r="E544" s="158"/>
      <c r="F544" s="158"/>
      <c r="G544" s="158"/>
      <c r="H544" s="73" t="s">
        <v>236</v>
      </c>
      <c r="I544" s="15">
        <f>I551+I558+I579+I593+I614</f>
        <v>31697.5</v>
      </c>
      <c r="J544" s="15" t="s">
        <v>231</v>
      </c>
      <c r="K544" s="15" t="s">
        <v>231</v>
      </c>
      <c r="L544" s="15" t="s">
        <v>231</v>
      </c>
      <c r="M544" s="15">
        <f>M551</f>
        <v>16611.8</v>
      </c>
      <c r="N544" s="8">
        <f>M544/I544*100</f>
        <v>52.407287640981146</v>
      </c>
      <c r="O544" s="15" t="s">
        <v>231</v>
      </c>
      <c r="P544" s="15" t="s">
        <v>231</v>
      </c>
    </row>
    <row r="545" spans="2:16" s="21" customFormat="1" ht="20.25" customHeight="1">
      <c r="C545" s="149" t="s">
        <v>140</v>
      </c>
      <c r="D545" s="173" t="s">
        <v>453</v>
      </c>
      <c r="E545" s="116" t="s">
        <v>35</v>
      </c>
      <c r="F545" s="116" t="s">
        <v>336</v>
      </c>
      <c r="G545" s="116" t="s">
        <v>337</v>
      </c>
      <c r="H545" s="73" t="s">
        <v>107</v>
      </c>
      <c r="I545" s="55">
        <f>I546+I548+I550+I551</f>
        <v>157109.5</v>
      </c>
      <c r="J545" s="55">
        <f>J546+J548</f>
        <v>124872</v>
      </c>
      <c r="K545" s="55">
        <f>K546+K548</f>
        <v>124866</v>
      </c>
      <c r="L545" s="55">
        <f>L546+L548</f>
        <v>86748.6</v>
      </c>
      <c r="M545" s="57">
        <f>M546+M548+M550+M551</f>
        <v>103472.1</v>
      </c>
      <c r="N545" s="5">
        <f>M545/I545*100</f>
        <v>65.859862070721377</v>
      </c>
      <c r="O545" s="5">
        <f>L545/J545*100</f>
        <v>69.470017297712857</v>
      </c>
      <c r="P545" s="5">
        <f>L545/K545*100</f>
        <v>69.473355437028488</v>
      </c>
    </row>
    <row r="546" spans="2:16" s="21" customFormat="1" ht="18" customHeight="1">
      <c r="C546" s="150"/>
      <c r="D546" s="173"/>
      <c r="E546" s="117"/>
      <c r="F546" s="117"/>
      <c r="G546" s="117"/>
      <c r="H546" s="73" t="s">
        <v>108</v>
      </c>
      <c r="I546" s="15">
        <v>125412</v>
      </c>
      <c r="J546" s="15">
        <v>124872</v>
      </c>
      <c r="K546" s="15">
        <v>124866</v>
      </c>
      <c r="L546" s="55">
        <v>86748.6</v>
      </c>
      <c r="M546" s="62">
        <v>86860.3</v>
      </c>
      <c r="N546" s="5">
        <f>M546/I546*100</f>
        <v>69.259959174560649</v>
      </c>
      <c r="O546" s="15">
        <f>L546/J546*100</f>
        <v>69.470017297712857</v>
      </c>
      <c r="P546" s="15">
        <f>L546/K546*100</f>
        <v>69.473355437028488</v>
      </c>
    </row>
    <row r="547" spans="2:16" s="21" customFormat="1" ht="18" customHeight="1">
      <c r="C547" s="150"/>
      <c r="D547" s="173"/>
      <c r="E547" s="117"/>
      <c r="F547" s="117"/>
      <c r="G547" s="117"/>
      <c r="H547" s="73" t="s">
        <v>22</v>
      </c>
      <c r="I547" s="55">
        <v>0</v>
      </c>
      <c r="J547" s="55">
        <v>0</v>
      </c>
      <c r="K547" s="55">
        <v>0</v>
      </c>
      <c r="L547" s="55">
        <v>0</v>
      </c>
      <c r="M547" s="55">
        <v>0</v>
      </c>
      <c r="N547" s="15">
        <v>0</v>
      </c>
      <c r="O547" s="15">
        <v>0</v>
      </c>
      <c r="P547" s="15">
        <v>0</v>
      </c>
    </row>
    <row r="548" spans="2:16" s="21" customFormat="1" ht="19.5" customHeight="1">
      <c r="C548" s="150"/>
      <c r="D548" s="173"/>
      <c r="E548" s="117"/>
      <c r="F548" s="117"/>
      <c r="G548" s="117"/>
      <c r="H548" s="73" t="s">
        <v>233</v>
      </c>
      <c r="I548" s="55">
        <v>0</v>
      </c>
      <c r="J548" s="55">
        <v>0</v>
      </c>
      <c r="K548" s="55">
        <v>0</v>
      </c>
      <c r="L548" s="55">
        <v>0</v>
      </c>
      <c r="M548" s="55">
        <v>0</v>
      </c>
      <c r="N548" s="15">
        <v>0</v>
      </c>
      <c r="O548" s="15">
        <v>0</v>
      </c>
      <c r="P548" s="15">
        <v>0</v>
      </c>
    </row>
    <row r="549" spans="2:16" s="18" customFormat="1" ht="18.75" customHeight="1">
      <c r="B549" s="20"/>
      <c r="C549" s="150"/>
      <c r="D549" s="173"/>
      <c r="E549" s="117"/>
      <c r="F549" s="117"/>
      <c r="G549" s="117"/>
      <c r="H549" s="73" t="s">
        <v>23</v>
      </c>
      <c r="I549" s="55">
        <v>0</v>
      </c>
      <c r="J549" s="55">
        <v>0</v>
      </c>
      <c r="K549" s="55">
        <v>0</v>
      </c>
      <c r="L549" s="55">
        <v>0</v>
      </c>
      <c r="M549" s="55">
        <v>0</v>
      </c>
      <c r="N549" s="15">
        <v>0</v>
      </c>
      <c r="O549" s="15">
        <v>0</v>
      </c>
      <c r="P549" s="15">
        <v>0</v>
      </c>
    </row>
    <row r="550" spans="2:16" s="18" customFormat="1" ht="18.75" customHeight="1">
      <c r="B550" s="20"/>
      <c r="C550" s="150"/>
      <c r="D550" s="173"/>
      <c r="E550" s="117"/>
      <c r="F550" s="117"/>
      <c r="G550" s="117"/>
      <c r="H550" s="73" t="s">
        <v>234</v>
      </c>
      <c r="I550" s="15"/>
      <c r="J550" s="15" t="s">
        <v>231</v>
      </c>
      <c r="K550" s="15" t="s">
        <v>231</v>
      </c>
      <c r="L550" s="15" t="s">
        <v>231</v>
      </c>
      <c r="M550" s="55">
        <v>0</v>
      </c>
      <c r="N550" s="5">
        <v>0</v>
      </c>
      <c r="O550" s="15" t="s">
        <v>231</v>
      </c>
      <c r="P550" s="15" t="s">
        <v>231</v>
      </c>
    </row>
    <row r="551" spans="2:16" s="21" customFormat="1" ht="16.5" customHeight="1">
      <c r="C551" s="151"/>
      <c r="D551" s="173"/>
      <c r="E551" s="118"/>
      <c r="F551" s="118"/>
      <c r="G551" s="118"/>
      <c r="H551" s="73" t="s">
        <v>236</v>
      </c>
      <c r="I551" s="15">
        <v>31697.5</v>
      </c>
      <c r="J551" s="15" t="s">
        <v>231</v>
      </c>
      <c r="K551" s="15" t="s">
        <v>231</v>
      </c>
      <c r="L551" s="15" t="s">
        <v>231</v>
      </c>
      <c r="M551" s="55">
        <v>16611.8</v>
      </c>
      <c r="N551" s="5">
        <f>M551/I551*100</f>
        <v>52.407287640981146</v>
      </c>
      <c r="O551" s="15" t="s">
        <v>231</v>
      </c>
      <c r="P551" s="15" t="s">
        <v>231</v>
      </c>
    </row>
    <row r="552" spans="2:16" s="21" customFormat="1" ht="19.5" customHeight="1">
      <c r="C552" s="149" t="s">
        <v>114</v>
      </c>
      <c r="D552" s="173" t="s">
        <v>149</v>
      </c>
      <c r="E552" s="116" t="s">
        <v>2</v>
      </c>
      <c r="F552" s="116">
        <v>2018</v>
      </c>
      <c r="G552" s="116">
        <v>2020</v>
      </c>
      <c r="H552" s="73" t="s">
        <v>107</v>
      </c>
      <c r="I552" s="55">
        <f>I553+I555+I557+I558</f>
        <v>300</v>
      </c>
      <c r="J552" s="55">
        <f>J553+J555</f>
        <v>270</v>
      </c>
      <c r="K552" s="55">
        <f>K553+K555</f>
        <v>270</v>
      </c>
      <c r="L552" s="55">
        <f>L553+L555</f>
        <v>0</v>
      </c>
      <c r="M552" s="55">
        <f>M553+M555+M557+M558</f>
        <v>63</v>
      </c>
      <c r="N552" s="5">
        <f>M552/I552*100</f>
        <v>21</v>
      </c>
      <c r="O552" s="5">
        <f>L552/J552*100</f>
        <v>0</v>
      </c>
      <c r="P552" s="5">
        <f>L552/K552*100</f>
        <v>0</v>
      </c>
    </row>
    <row r="553" spans="2:16" s="21" customFormat="1" ht="20.25" customHeight="1">
      <c r="C553" s="150"/>
      <c r="D553" s="173"/>
      <c r="E553" s="117"/>
      <c r="F553" s="117"/>
      <c r="G553" s="117"/>
      <c r="H553" s="73" t="s">
        <v>108</v>
      </c>
      <c r="I553" s="15">
        <f>I560+I567</f>
        <v>300</v>
      </c>
      <c r="J553" s="15">
        <f>J560+J567</f>
        <v>270</v>
      </c>
      <c r="K553" s="15">
        <f>K560+K567</f>
        <v>270</v>
      </c>
      <c r="L553" s="15">
        <f>L560+L567</f>
        <v>0</v>
      </c>
      <c r="M553" s="15">
        <f>M560+M567</f>
        <v>63</v>
      </c>
      <c r="N553" s="15">
        <f>L553/I553*100</f>
        <v>0</v>
      </c>
      <c r="O553" s="15">
        <f>L553/J553*100</f>
        <v>0</v>
      </c>
      <c r="P553" s="15">
        <f>L553/K553*100</f>
        <v>0</v>
      </c>
    </row>
    <row r="554" spans="2:16" s="21" customFormat="1" ht="20.25" customHeight="1">
      <c r="C554" s="150"/>
      <c r="D554" s="173"/>
      <c r="E554" s="117"/>
      <c r="F554" s="117"/>
      <c r="G554" s="117"/>
      <c r="H554" s="73" t="s">
        <v>22</v>
      </c>
      <c r="I554" s="55">
        <v>0</v>
      </c>
      <c r="J554" s="55">
        <v>0</v>
      </c>
      <c r="K554" s="55">
        <v>0</v>
      </c>
      <c r="L554" s="55">
        <v>0</v>
      </c>
      <c r="M554" s="55">
        <v>0</v>
      </c>
      <c r="N554" s="15">
        <v>0</v>
      </c>
      <c r="O554" s="15">
        <v>0</v>
      </c>
      <c r="P554" s="15">
        <v>0</v>
      </c>
    </row>
    <row r="555" spans="2:16" s="21" customFormat="1" ht="17.25" customHeight="1">
      <c r="C555" s="150"/>
      <c r="D555" s="173"/>
      <c r="E555" s="117"/>
      <c r="F555" s="117"/>
      <c r="G555" s="117"/>
      <c r="H555" s="73" t="s">
        <v>233</v>
      </c>
      <c r="I555" s="55">
        <v>0</v>
      </c>
      <c r="J555" s="55">
        <v>0</v>
      </c>
      <c r="K555" s="55">
        <v>0</v>
      </c>
      <c r="L555" s="55">
        <v>0</v>
      </c>
      <c r="M555" s="55">
        <v>0</v>
      </c>
      <c r="N555" s="15">
        <v>0</v>
      </c>
      <c r="O555" s="15">
        <v>0</v>
      </c>
      <c r="P555" s="15">
        <v>0</v>
      </c>
    </row>
    <row r="556" spans="2:16" s="18" customFormat="1" ht="18.75" customHeight="1">
      <c r="B556" s="20"/>
      <c r="C556" s="150"/>
      <c r="D556" s="173"/>
      <c r="E556" s="117"/>
      <c r="F556" s="117"/>
      <c r="G556" s="117"/>
      <c r="H556" s="73" t="s">
        <v>23</v>
      </c>
      <c r="I556" s="55">
        <v>0</v>
      </c>
      <c r="J556" s="55">
        <v>0</v>
      </c>
      <c r="K556" s="55">
        <v>0</v>
      </c>
      <c r="L556" s="55">
        <v>0</v>
      </c>
      <c r="M556" s="55">
        <v>0</v>
      </c>
      <c r="N556" s="15">
        <v>0</v>
      </c>
      <c r="O556" s="15">
        <v>0</v>
      </c>
      <c r="P556" s="15">
        <v>0</v>
      </c>
    </row>
    <row r="557" spans="2:16" s="18" customFormat="1" ht="18.75" customHeight="1">
      <c r="B557" s="20"/>
      <c r="C557" s="150"/>
      <c r="D557" s="173"/>
      <c r="E557" s="117"/>
      <c r="F557" s="117"/>
      <c r="G557" s="117"/>
      <c r="H557" s="73" t="s">
        <v>234</v>
      </c>
      <c r="I557" s="15">
        <v>0</v>
      </c>
      <c r="J557" s="15" t="s">
        <v>231</v>
      </c>
      <c r="K557" s="15" t="s">
        <v>231</v>
      </c>
      <c r="L557" s="55">
        <v>0</v>
      </c>
      <c r="M557" s="55">
        <v>0</v>
      </c>
      <c r="N557" s="15">
        <v>0</v>
      </c>
      <c r="O557" s="15" t="s">
        <v>231</v>
      </c>
      <c r="P557" s="15" t="s">
        <v>231</v>
      </c>
    </row>
    <row r="558" spans="2:16" s="21" customFormat="1" ht="15" customHeight="1">
      <c r="C558" s="151"/>
      <c r="D558" s="173"/>
      <c r="E558" s="118"/>
      <c r="F558" s="118"/>
      <c r="G558" s="118"/>
      <c r="H558" s="73" t="s">
        <v>236</v>
      </c>
      <c r="I558" s="15">
        <v>0</v>
      </c>
      <c r="J558" s="15" t="s">
        <v>231</v>
      </c>
      <c r="K558" s="15" t="s">
        <v>231</v>
      </c>
      <c r="L558" s="55">
        <v>0</v>
      </c>
      <c r="M558" s="55">
        <v>0</v>
      </c>
      <c r="N558" s="15">
        <v>0</v>
      </c>
      <c r="O558" s="15" t="s">
        <v>231</v>
      </c>
      <c r="P558" s="15" t="s">
        <v>231</v>
      </c>
    </row>
    <row r="559" spans="2:16" s="21" customFormat="1" ht="16.5" customHeight="1">
      <c r="C559" s="149" t="s">
        <v>338</v>
      </c>
      <c r="D559" s="119" t="s">
        <v>604</v>
      </c>
      <c r="E559" s="116" t="s">
        <v>339</v>
      </c>
      <c r="F559" s="116" t="s">
        <v>340</v>
      </c>
      <c r="G559" s="116" t="s">
        <v>341</v>
      </c>
      <c r="H559" s="73" t="s">
        <v>107</v>
      </c>
      <c r="I559" s="55">
        <f>I560+I562+I564+I565</f>
        <v>230</v>
      </c>
      <c r="J559" s="55">
        <f>J560+J562</f>
        <v>207</v>
      </c>
      <c r="K559" s="55">
        <f>K560+K562</f>
        <v>207</v>
      </c>
      <c r="L559" s="55">
        <f>L560+L562</f>
        <v>0</v>
      </c>
      <c r="M559" s="55">
        <f>M560+M562+M564+M565</f>
        <v>0</v>
      </c>
      <c r="N559" s="5">
        <f>M559/I559*100</f>
        <v>0</v>
      </c>
      <c r="O559" s="5">
        <f>L559/J559*100</f>
        <v>0</v>
      </c>
      <c r="P559" s="5">
        <f>L559/K559*100</f>
        <v>0</v>
      </c>
    </row>
    <row r="560" spans="2:16" s="21" customFormat="1" ht="17.25" customHeight="1">
      <c r="C560" s="150"/>
      <c r="D560" s="119"/>
      <c r="E560" s="117"/>
      <c r="F560" s="117"/>
      <c r="G560" s="117"/>
      <c r="H560" s="73" t="s">
        <v>108</v>
      </c>
      <c r="I560" s="15">
        <v>230</v>
      </c>
      <c r="J560" s="15">
        <v>207</v>
      </c>
      <c r="K560" s="15">
        <v>207</v>
      </c>
      <c r="L560" s="55">
        <v>0</v>
      </c>
      <c r="M560" s="55">
        <v>0</v>
      </c>
      <c r="N560" s="15">
        <f>L560/I560*100</f>
        <v>0</v>
      </c>
      <c r="O560" s="15">
        <f>L560/J560*100</f>
        <v>0</v>
      </c>
      <c r="P560" s="15">
        <f>L560/K560*100</f>
        <v>0</v>
      </c>
    </row>
    <row r="561" spans="2:16" s="21" customFormat="1" ht="17.25" customHeight="1">
      <c r="C561" s="150"/>
      <c r="D561" s="119"/>
      <c r="E561" s="117"/>
      <c r="F561" s="117"/>
      <c r="G561" s="117"/>
      <c r="H561" s="73" t="s">
        <v>22</v>
      </c>
      <c r="I561" s="55">
        <v>0</v>
      </c>
      <c r="J561" s="55">
        <v>0</v>
      </c>
      <c r="K561" s="55">
        <v>0</v>
      </c>
      <c r="L561" s="55">
        <v>0</v>
      </c>
      <c r="M561" s="55">
        <v>0</v>
      </c>
      <c r="N561" s="15">
        <v>0</v>
      </c>
      <c r="O561" s="15">
        <v>0</v>
      </c>
      <c r="P561" s="15">
        <v>0</v>
      </c>
    </row>
    <row r="562" spans="2:16" s="21" customFormat="1" ht="20.25" customHeight="1">
      <c r="C562" s="150"/>
      <c r="D562" s="119"/>
      <c r="E562" s="117"/>
      <c r="F562" s="117"/>
      <c r="G562" s="117"/>
      <c r="H562" s="73" t="s">
        <v>233</v>
      </c>
      <c r="I562" s="55">
        <v>0</v>
      </c>
      <c r="J562" s="55">
        <v>0</v>
      </c>
      <c r="K562" s="55">
        <v>0</v>
      </c>
      <c r="L562" s="55">
        <v>0</v>
      </c>
      <c r="M562" s="55">
        <v>0</v>
      </c>
      <c r="N562" s="15">
        <v>0</v>
      </c>
      <c r="O562" s="15">
        <v>0</v>
      </c>
      <c r="P562" s="15">
        <v>0</v>
      </c>
    </row>
    <row r="563" spans="2:16" s="18" customFormat="1" ht="18.75" customHeight="1">
      <c r="B563" s="20"/>
      <c r="C563" s="150"/>
      <c r="D563" s="119"/>
      <c r="E563" s="117"/>
      <c r="F563" s="117"/>
      <c r="G563" s="117"/>
      <c r="H563" s="73" t="s">
        <v>23</v>
      </c>
      <c r="I563" s="55">
        <v>0</v>
      </c>
      <c r="J563" s="55">
        <v>0</v>
      </c>
      <c r="K563" s="55">
        <v>0</v>
      </c>
      <c r="L563" s="55">
        <v>0</v>
      </c>
      <c r="M563" s="55">
        <v>0</v>
      </c>
      <c r="N563" s="15">
        <v>0</v>
      </c>
      <c r="O563" s="15">
        <v>0</v>
      </c>
      <c r="P563" s="15">
        <v>0</v>
      </c>
    </row>
    <row r="564" spans="2:16" s="18" customFormat="1" ht="18.75" customHeight="1">
      <c r="B564" s="20"/>
      <c r="C564" s="150"/>
      <c r="D564" s="119"/>
      <c r="E564" s="117"/>
      <c r="F564" s="117"/>
      <c r="G564" s="117"/>
      <c r="H564" s="73" t="s">
        <v>234</v>
      </c>
      <c r="I564" s="15">
        <v>0</v>
      </c>
      <c r="J564" s="15" t="s">
        <v>231</v>
      </c>
      <c r="K564" s="15" t="s">
        <v>231</v>
      </c>
      <c r="L564" s="55">
        <v>0</v>
      </c>
      <c r="M564" s="55">
        <v>0</v>
      </c>
      <c r="N564" s="15">
        <v>0</v>
      </c>
      <c r="O564" s="15" t="s">
        <v>231</v>
      </c>
      <c r="P564" s="15" t="s">
        <v>231</v>
      </c>
    </row>
    <row r="565" spans="2:16" s="21" customFormat="1" ht="14.25" customHeight="1">
      <c r="C565" s="151"/>
      <c r="D565" s="119"/>
      <c r="E565" s="118"/>
      <c r="F565" s="118"/>
      <c r="G565" s="118"/>
      <c r="H565" s="73" t="s">
        <v>236</v>
      </c>
      <c r="I565" s="15">
        <v>0</v>
      </c>
      <c r="J565" s="15" t="s">
        <v>231</v>
      </c>
      <c r="K565" s="15" t="s">
        <v>231</v>
      </c>
      <c r="L565" s="55">
        <v>0</v>
      </c>
      <c r="M565" s="55">
        <v>0</v>
      </c>
      <c r="N565" s="15">
        <v>0</v>
      </c>
      <c r="O565" s="15" t="s">
        <v>231</v>
      </c>
      <c r="P565" s="15" t="s">
        <v>231</v>
      </c>
    </row>
    <row r="566" spans="2:16" s="21" customFormat="1" ht="16.5" customHeight="1">
      <c r="C566" s="149" t="s">
        <v>338</v>
      </c>
      <c r="D566" s="119" t="s">
        <v>605</v>
      </c>
      <c r="E566" s="116" t="s">
        <v>606</v>
      </c>
      <c r="F566" s="116" t="s">
        <v>340</v>
      </c>
      <c r="G566" s="116" t="s">
        <v>341</v>
      </c>
      <c r="H566" s="73" t="s">
        <v>107</v>
      </c>
      <c r="I566" s="55">
        <f>I567+I569+I571+I572</f>
        <v>70</v>
      </c>
      <c r="J566" s="55">
        <f>J567+J569</f>
        <v>63</v>
      </c>
      <c r="K566" s="55">
        <f>K567+K569</f>
        <v>63</v>
      </c>
      <c r="L566" s="55">
        <f>L567+L569</f>
        <v>0</v>
      </c>
      <c r="M566" s="55">
        <f>M567+M569+M571+M572</f>
        <v>63</v>
      </c>
      <c r="N566" s="5">
        <f>M566/I566*100</f>
        <v>90</v>
      </c>
      <c r="O566" s="5">
        <f>L566/J566*100</f>
        <v>0</v>
      </c>
      <c r="P566" s="5">
        <f>L566/K566*100</f>
        <v>0</v>
      </c>
    </row>
    <row r="567" spans="2:16" s="21" customFormat="1" ht="17.25" customHeight="1">
      <c r="C567" s="150"/>
      <c r="D567" s="119"/>
      <c r="E567" s="117"/>
      <c r="F567" s="117"/>
      <c r="G567" s="117"/>
      <c r="H567" s="73" t="s">
        <v>108</v>
      </c>
      <c r="I567" s="15">
        <v>70</v>
      </c>
      <c r="J567" s="15">
        <v>63</v>
      </c>
      <c r="K567" s="15">
        <v>63</v>
      </c>
      <c r="L567" s="55">
        <v>0</v>
      </c>
      <c r="M567" s="55">
        <v>63</v>
      </c>
      <c r="N567" s="5">
        <f>M567/I567*100</f>
        <v>90</v>
      </c>
      <c r="O567" s="15">
        <f>L567/J567*100</f>
        <v>0</v>
      </c>
      <c r="P567" s="15">
        <f>L567/K567*100</f>
        <v>0</v>
      </c>
    </row>
    <row r="568" spans="2:16" s="21" customFormat="1" ht="17.25" customHeight="1">
      <c r="C568" s="150"/>
      <c r="D568" s="119"/>
      <c r="E568" s="117"/>
      <c r="F568" s="117"/>
      <c r="G568" s="117"/>
      <c r="H568" s="73" t="s">
        <v>22</v>
      </c>
      <c r="I568" s="55">
        <v>0</v>
      </c>
      <c r="J568" s="55">
        <v>0</v>
      </c>
      <c r="K568" s="55">
        <v>0</v>
      </c>
      <c r="L568" s="55">
        <v>0</v>
      </c>
      <c r="M568" s="55">
        <v>0</v>
      </c>
      <c r="N568" s="15">
        <v>0</v>
      </c>
      <c r="O568" s="15">
        <v>0</v>
      </c>
      <c r="P568" s="15">
        <v>0</v>
      </c>
    </row>
    <row r="569" spans="2:16" s="21" customFormat="1" ht="20.25" customHeight="1">
      <c r="C569" s="150"/>
      <c r="D569" s="119"/>
      <c r="E569" s="117"/>
      <c r="F569" s="117"/>
      <c r="G569" s="117"/>
      <c r="H569" s="73" t="s">
        <v>233</v>
      </c>
      <c r="I569" s="55">
        <v>0</v>
      </c>
      <c r="J569" s="55">
        <v>0</v>
      </c>
      <c r="K569" s="55">
        <v>0</v>
      </c>
      <c r="L569" s="55">
        <v>0</v>
      </c>
      <c r="M569" s="55">
        <v>0</v>
      </c>
      <c r="N569" s="15">
        <v>0</v>
      </c>
      <c r="O569" s="15">
        <v>0</v>
      </c>
      <c r="P569" s="15">
        <v>0</v>
      </c>
    </row>
    <row r="570" spans="2:16" s="18" customFormat="1" ht="18.75" customHeight="1">
      <c r="B570" s="20"/>
      <c r="C570" s="150"/>
      <c r="D570" s="119"/>
      <c r="E570" s="117"/>
      <c r="F570" s="117"/>
      <c r="G570" s="117"/>
      <c r="H570" s="73" t="s">
        <v>23</v>
      </c>
      <c r="I570" s="55">
        <v>0</v>
      </c>
      <c r="J570" s="55">
        <v>0</v>
      </c>
      <c r="K570" s="55">
        <v>0</v>
      </c>
      <c r="L570" s="55">
        <v>0</v>
      </c>
      <c r="M570" s="55">
        <v>0</v>
      </c>
      <c r="N570" s="15">
        <v>0</v>
      </c>
      <c r="O570" s="15">
        <v>0</v>
      </c>
      <c r="P570" s="15">
        <v>0</v>
      </c>
    </row>
    <row r="571" spans="2:16" s="18" customFormat="1" ht="18.75" customHeight="1">
      <c r="B571" s="20"/>
      <c r="C571" s="150"/>
      <c r="D571" s="119"/>
      <c r="E571" s="117"/>
      <c r="F571" s="117"/>
      <c r="G571" s="117"/>
      <c r="H571" s="73" t="s">
        <v>234</v>
      </c>
      <c r="I571" s="15">
        <v>0</v>
      </c>
      <c r="J571" s="15" t="s">
        <v>231</v>
      </c>
      <c r="K571" s="15" t="s">
        <v>231</v>
      </c>
      <c r="L571" s="55">
        <v>0</v>
      </c>
      <c r="M571" s="55">
        <v>0</v>
      </c>
      <c r="N571" s="15">
        <v>0</v>
      </c>
      <c r="O571" s="15" t="s">
        <v>231</v>
      </c>
      <c r="P571" s="15" t="s">
        <v>231</v>
      </c>
    </row>
    <row r="572" spans="2:16" s="21" customFormat="1" ht="14.25" customHeight="1">
      <c r="C572" s="151"/>
      <c r="D572" s="119"/>
      <c r="E572" s="118"/>
      <c r="F572" s="118"/>
      <c r="G572" s="118"/>
      <c r="H572" s="73" t="s">
        <v>236</v>
      </c>
      <c r="I572" s="15">
        <v>0</v>
      </c>
      <c r="J572" s="15" t="s">
        <v>231</v>
      </c>
      <c r="K572" s="15" t="s">
        <v>231</v>
      </c>
      <c r="L572" s="55">
        <v>0</v>
      </c>
      <c r="M572" s="55">
        <v>0</v>
      </c>
      <c r="N572" s="15">
        <v>0</v>
      </c>
      <c r="O572" s="15" t="s">
        <v>231</v>
      </c>
      <c r="P572" s="15" t="s">
        <v>231</v>
      </c>
    </row>
    <row r="573" spans="2:16" s="21" customFormat="1" ht="15" customHeight="1">
      <c r="C573" s="136" t="s">
        <v>343</v>
      </c>
      <c r="D573" s="119" t="s">
        <v>344</v>
      </c>
      <c r="E573" s="116" t="s">
        <v>345</v>
      </c>
      <c r="F573" s="116">
        <v>2018</v>
      </c>
      <c r="G573" s="116" t="s">
        <v>346</v>
      </c>
      <c r="H573" s="73" t="s">
        <v>107</v>
      </c>
      <c r="I573" s="55">
        <f>I574+I576+I578+I579</f>
        <v>700</v>
      </c>
      <c r="J573" s="55">
        <f>J574+J576</f>
        <v>630</v>
      </c>
      <c r="K573" s="55">
        <f>K574+K576</f>
        <v>630</v>
      </c>
      <c r="L573" s="55">
        <f>L574+L576</f>
        <v>400</v>
      </c>
      <c r="M573" s="55">
        <f>M574+M576+M578+M579</f>
        <v>630</v>
      </c>
      <c r="N573" s="5">
        <f>M573/I573*100</f>
        <v>90</v>
      </c>
      <c r="O573" s="5">
        <f>L573/J573*100</f>
        <v>63.492063492063487</v>
      </c>
      <c r="P573" s="5">
        <f>L573/K573*100</f>
        <v>63.492063492063487</v>
      </c>
    </row>
    <row r="574" spans="2:16" s="21" customFormat="1">
      <c r="C574" s="137"/>
      <c r="D574" s="119"/>
      <c r="E574" s="117"/>
      <c r="F574" s="117"/>
      <c r="G574" s="117"/>
      <c r="H574" s="73" t="s">
        <v>108</v>
      </c>
      <c r="I574" s="15">
        <f>I581</f>
        <v>700</v>
      </c>
      <c r="J574" s="15">
        <f>J581</f>
        <v>630</v>
      </c>
      <c r="K574" s="15">
        <f>K581</f>
        <v>630</v>
      </c>
      <c r="L574" s="15">
        <f>L581</f>
        <v>400</v>
      </c>
      <c r="M574" s="15">
        <f>M581</f>
        <v>630</v>
      </c>
      <c r="N574" s="15">
        <f>L574/I574*100</f>
        <v>57.142857142857139</v>
      </c>
      <c r="O574" s="15">
        <f>L574/J574*100</f>
        <v>63.492063492063487</v>
      </c>
      <c r="P574" s="15">
        <f>L574/K574*100</f>
        <v>63.492063492063487</v>
      </c>
    </row>
    <row r="575" spans="2:16" s="21" customFormat="1" ht="30">
      <c r="C575" s="137"/>
      <c r="D575" s="119"/>
      <c r="E575" s="117"/>
      <c r="F575" s="117"/>
      <c r="G575" s="117"/>
      <c r="H575" s="73" t="s">
        <v>22</v>
      </c>
      <c r="I575" s="55">
        <v>0</v>
      </c>
      <c r="J575" s="55">
        <v>0</v>
      </c>
      <c r="K575" s="55">
        <v>0</v>
      </c>
      <c r="L575" s="55">
        <v>0</v>
      </c>
      <c r="M575" s="55">
        <v>0</v>
      </c>
      <c r="N575" s="15">
        <v>0</v>
      </c>
      <c r="O575" s="15">
        <v>0</v>
      </c>
      <c r="P575" s="15">
        <v>0</v>
      </c>
    </row>
    <row r="576" spans="2:16" s="21" customFormat="1">
      <c r="C576" s="137"/>
      <c r="D576" s="119"/>
      <c r="E576" s="117"/>
      <c r="F576" s="117"/>
      <c r="G576" s="117"/>
      <c r="H576" s="73" t="s">
        <v>233</v>
      </c>
      <c r="I576" s="55">
        <v>0</v>
      </c>
      <c r="J576" s="55">
        <v>0</v>
      </c>
      <c r="K576" s="55">
        <v>0</v>
      </c>
      <c r="L576" s="55">
        <v>0</v>
      </c>
      <c r="M576" s="55">
        <v>0</v>
      </c>
      <c r="N576" s="15">
        <v>0</v>
      </c>
      <c r="O576" s="15">
        <v>0</v>
      </c>
      <c r="P576" s="15">
        <v>0</v>
      </c>
    </row>
    <row r="577" spans="2:16" s="18" customFormat="1" ht="18.75" customHeight="1">
      <c r="B577" s="20"/>
      <c r="C577" s="137"/>
      <c r="D577" s="119"/>
      <c r="E577" s="117"/>
      <c r="F577" s="117"/>
      <c r="G577" s="117"/>
      <c r="H577" s="73" t="s">
        <v>23</v>
      </c>
      <c r="I577" s="55">
        <v>0</v>
      </c>
      <c r="J577" s="55">
        <v>0</v>
      </c>
      <c r="K577" s="55">
        <v>0</v>
      </c>
      <c r="L577" s="55">
        <v>0</v>
      </c>
      <c r="M577" s="55">
        <v>0</v>
      </c>
      <c r="N577" s="15">
        <v>0</v>
      </c>
      <c r="O577" s="15">
        <v>0</v>
      </c>
      <c r="P577" s="15">
        <v>0</v>
      </c>
    </row>
    <row r="578" spans="2:16" s="18" customFormat="1" ht="18.75" customHeight="1">
      <c r="B578" s="20"/>
      <c r="C578" s="137"/>
      <c r="D578" s="119"/>
      <c r="E578" s="117"/>
      <c r="F578" s="117"/>
      <c r="G578" s="117"/>
      <c r="H578" s="73" t="s">
        <v>234</v>
      </c>
      <c r="I578" s="15">
        <v>0</v>
      </c>
      <c r="J578" s="15" t="s">
        <v>231</v>
      </c>
      <c r="K578" s="15" t="s">
        <v>231</v>
      </c>
      <c r="L578" s="55">
        <v>0</v>
      </c>
      <c r="M578" s="55">
        <v>0</v>
      </c>
      <c r="N578" s="15">
        <v>0</v>
      </c>
      <c r="O578" s="15" t="s">
        <v>231</v>
      </c>
      <c r="P578" s="15" t="s">
        <v>231</v>
      </c>
    </row>
    <row r="579" spans="2:16" s="21" customFormat="1" ht="15.75" customHeight="1">
      <c r="C579" s="138"/>
      <c r="D579" s="119"/>
      <c r="E579" s="118"/>
      <c r="F579" s="118"/>
      <c r="G579" s="118"/>
      <c r="H579" s="73" t="s">
        <v>236</v>
      </c>
      <c r="I579" s="15">
        <v>0</v>
      </c>
      <c r="J579" s="15" t="s">
        <v>231</v>
      </c>
      <c r="K579" s="15" t="s">
        <v>231</v>
      </c>
      <c r="L579" s="55">
        <v>0</v>
      </c>
      <c r="M579" s="55">
        <v>0</v>
      </c>
      <c r="N579" s="15">
        <v>0</v>
      </c>
      <c r="O579" s="15" t="s">
        <v>231</v>
      </c>
      <c r="P579" s="15" t="s">
        <v>231</v>
      </c>
    </row>
    <row r="580" spans="2:16" s="21" customFormat="1" ht="17.25" customHeight="1">
      <c r="C580" s="136" t="s">
        <v>347</v>
      </c>
      <c r="D580" s="119" t="s">
        <v>607</v>
      </c>
      <c r="E580" s="116" t="s">
        <v>608</v>
      </c>
      <c r="F580" s="116" t="s">
        <v>348</v>
      </c>
      <c r="G580" s="116" t="s">
        <v>349</v>
      </c>
      <c r="H580" s="73" t="s">
        <v>107</v>
      </c>
      <c r="I580" s="55">
        <f>I581+I583+I585+I586</f>
        <v>700</v>
      </c>
      <c r="J580" s="55">
        <f>J581+J583</f>
        <v>630</v>
      </c>
      <c r="K580" s="55">
        <f>K581+K583</f>
        <v>630</v>
      </c>
      <c r="L580" s="55">
        <f>L581+L583</f>
        <v>400</v>
      </c>
      <c r="M580" s="55">
        <f>M581+M583+M585+M586</f>
        <v>630</v>
      </c>
      <c r="N580" s="5">
        <f>M580/I580*100</f>
        <v>90</v>
      </c>
      <c r="O580" s="5">
        <f>L580/J580*100</f>
        <v>63.492063492063487</v>
      </c>
      <c r="P580" s="5">
        <f>L580/K580*100</f>
        <v>63.492063492063487</v>
      </c>
    </row>
    <row r="581" spans="2:16" s="21" customFormat="1">
      <c r="C581" s="137"/>
      <c r="D581" s="119"/>
      <c r="E581" s="117"/>
      <c r="F581" s="117"/>
      <c r="G581" s="117"/>
      <c r="H581" s="73" t="s">
        <v>108</v>
      </c>
      <c r="I581" s="15">
        <v>700</v>
      </c>
      <c r="J581" s="15">
        <v>630</v>
      </c>
      <c r="K581" s="15">
        <v>630</v>
      </c>
      <c r="L581" s="55">
        <v>400</v>
      </c>
      <c r="M581" s="55">
        <v>630</v>
      </c>
      <c r="N581" s="15">
        <f>L581/I581*100</f>
        <v>57.142857142857139</v>
      </c>
      <c r="O581" s="15">
        <f>L581/J581*100</f>
        <v>63.492063492063487</v>
      </c>
      <c r="P581" s="15">
        <f>L581/K581*100</f>
        <v>63.492063492063487</v>
      </c>
    </row>
    <row r="582" spans="2:16" s="21" customFormat="1" ht="30">
      <c r="C582" s="137"/>
      <c r="D582" s="119"/>
      <c r="E582" s="117"/>
      <c r="F582" s="117"/>
      <c r="G582" s="117"/>
      <c r="H582" s="73" t="s">
        <v>22</v>
      </c>
      <c r="I582" s="55">
        <v>0</v>
      </c>
      <c r="J582" s="55">
        <v>0</v>
      </c>
      <c r="K582" s="55">
        <v>0</v>
      </c>
      <c r="L582" s="55">
        <v>0</v>
      </c>
      <c r="M582" s="55">
        <v>0</v>
      </c>
      <c r="N582" s="15">
        <v>0</v>
      </c>
      <c r="O582" s="15">
        <v>0</v>
      </c>
      <c r="P582" s="15">
        <v>0</v>
      </c>
    </row>
    <row r="583" spans="2:16" s="21" customFormat="1">
      <c r="C583" s="137"/>
      <c r="D583" s="119"/>
      <c r="E583" s="117"/>
      <c r="F583" s="117"/>
      <c r="G583" s="117"/>
      <c r="H583" s="73" t="s">
        <v>233</v>
      </c>
      <c r="I583" s="55">
        <v>0</v>
      </c>
      <c r="J583" s="55">
        <v>0</v>
      </c>
      <c r="K583" s="55">
        <v>0</v>
      </c>
      <c r="L583" s="55">
        <v>0</v>
      </c>
      <c r="M583" s="55">
        <v>0</v>
      </c>
      <c r="N583" s="15">
        <v>0</v>
      </c>
      <c r="O583" s="15">
        <v>0</v>
      </c>
      <c r="P583" s="15">
        <v>0</v>
      </c>
    </row>
    <row r="584" spans="2:16" s="18" customFormat="1" ht="18.75" customHeight="1">
      <c r="B584" s="20"/>
      <c r="C584" s="137"/>
      <c r="D584" s="119"/>
      <c r="E584" s="117"/>
      <c r="F584" s="117"/>
      <c r="G584" s="117"/>
      <c r="H584" s="73" t="s">
        <v>23</v>
      </c>
      <c r="I584" s="55">
        <v>0</v>
      </c>
      <c r="J584" s="55">
        <v>0</v>
      </c>
      <c r="K584" s="55">
        <v>0</v>
      </c>
      <c r="L584" s="55">
        <v>0</v>
      </c>
      <c r="M584" s="55">
        <v>0</v>
      </c>
      <c r="N584" s="15">
        <v>0</v>
      </c>
      <c r="O584" s="15">
        <v>0</v>
      </c>
      <c r="P584" s="15">
        <v>0</v>
      </c>
    </row>
    <row r="585" spans="2:16" s="18" customFormat="1" ht="18.75" customHeight="1">
      <c r="B585" s="20"/>
      <c r="C585" s="137"/>
      <c r="D585" s="119"/>
      <c r="E585" s="117"/>
      <c r="F585" s="117"/>
      <c r="G585" s="117"/>
      <c r="H585" s="73" t="s">
        <v>234</v>
      </c>
      <c r="I585" s="15">
        <v>0</v>
      </c>
      <c r="J585" s="15" t="s">
        <v>231</v>
      </c>
      <c r="K585" s="15" t="s">
        <v>231</v>
      </c>
      <c r="L585" s="55">
        <v>0</v>
      </c>
      <c r="M585" s="55">
        <v>0</v>
      </c>
      <c r="N585" s="15">
        <v>0</v>
      </c>
      <c r="O585" s="15" t="s">
        <v>231</v>
      </c>
      <c r="P585" s="15" t="s">
        <v>231</v>
      </c>
    </row>
    <row r="586" spans="2:16" s="21" customFormat="1" ht="18.75" customHeight="1">
      <c r="C586" s="138"/>
      <c r="D586" s="119"/>
      <c r="E586" s="118"/>
      <c r="F586" s="118"/>
      <c r="G586" s="118"/>
      <c r="H586" s="73" t="s">
        <v>236</v>
      </c>
      <c r="I586" s="15">
        <v>0</v>
      </c>
      <c r="J586" s="15" t="s">
        <v>231</v>
      </c>
      <c r="K586" s="15" t="s">
        <v>231</v>
      </c>
      <c r="L586" s="55">
        <v>0</v>
      </c>
      <c r="M586" s="55">
        <v>0</v>
      </c>
      <c r="N586" s="15">
        <v>0</v>
      </c>
      <c r="O586" s="15" t="s">
        <v>231</v>
      </c>
      <c r="P586" s="15" t="s">
        <v>231</v>
      </c>
    </row>
    <row r="587" spans="2:16" s="21" customFormat="1" ht="15.75" customHeight="1">
      <c r="B587" s="12"/>
      <c r="C587" s="123" t="s">
        <v>115</v>
      </c>
      <c r="D587" s="173" t="s">
        <v>136</v>
      </c>
      <c r="E587" s="116" t="s">
        <v>2</v>
      </c>
      <c r="F587" s="116" t="s">
        <v>323</v>
      </c>
      <c r="G587" s="116" t="s">
        <v>329</v>
      </c>
      <c r="H587" s="73" t="s">
        <v>107</v>
      </c>
      <c r="I587" s="55">
        <f>I588+I590+I592+I593</f>
        <v>500</v>
      </c>
      <c r="J587" s="55">
        <f>J588+J590</f>
        <v>450</v>
      </c>
      <c r="K587" s="55">
        <f>K588+K590</f>
        <v>450</v>
      </c>
      <c r="L587" s="55">
        <f>L588+L590</f>
        <v>0</v>
      </c>
      <c r="M587" s="55">
        <f>M588+M590+M592+M593</f>
        <v>0</v>
      </c>
      <c r="N587" s="5">
        <f>M587/I587*100</f>
        <v>0</v>
      </c>
      <c r="O587" s="5">
        <f>L587/J587*100</f>
        <v>0</v>
      </c>
      <c r="P587" s="5">
        <f>L587/K587*100</f>
        <v>0</v>
      </c>
    </row>
    <row r="588" spans="2:16" s="21" customFormat="1">
      <c r="C588" s="124"/>
      <c r="D588" s="173"/>
      <c r="E588" s="117"/>
      <c r="F588" s="117"/>
      <c r="G588" s="117"/>
      <c r="H588" s="73" t="s">
        <v>108</v>
      </c>
      <c r="I588" s="15">
        <f>I595+I602</f>
        <v>500</v>
      </c>
      <c r="J588" s="15">
        <f>J595+J602</f>
        <v>450</v>
      </c>
      <c r="K588" s="15">
        <f>K595+K602</f>
        <v>450</v>
      </c>
      <c r="L588" s="15">
        <f>L595+L602</f>
        <v>0</v>
      </c>
      <c r="M588" s="15">
        <f>M595+M602</f>
        <v>0</v>
      </c>
      <c r="N588" s="15">
        <f>L588/I588*100</f>
        <v>0</v>
      </c>
      <c r="O588" s="15">
        <f>L588/J588*100</f>
        <v>0</v>
      </c>
      <c r="P588" s="15">
        <f>L588/K588*100</f>
        <v>0</v>
      </c>
    </row>
    <row r="589" spans="2:16" s="21" customFormat="1" ht="30">
      <c r="C589" s="124"/>
      <c r="D589" s="173"/>
      <c r="E589" s="117"/>
      <c r="F589" s="117"/>
      <c r="G589" s="117"/>
      <c r="H589" s="73" t="s">
        <v>22</v>
      </c>
      <c r="I589" s="55">
        <v>0</v>
      </c>
      <c r="J589" s="55">
        <v>0</v>
      </c>
      <c r="K589" s="55">
        <v>0</v>
      </c>
      <c r="L589" s="55">
        <v>0</v>
      </c>
      <c r="M589" s="55">
        <v>0</v>
      </c>
      <c r="N589" s="15">
        <v>0</v>
      </c>
      <c r="O589" s="15">
        <v>0</v>
      </c>
      <c r="P589" s="15">
        <v>0</v>
      </c>
    </row>
    <row r="590" spans="2:16" s="18" customFormat="1" ht="18.75" customHeight="1">
      <c r="B590" s="20"/>
      <c r="C590" s="124"/>
      <c r="D590" s="173"/>
      <c r="E590" s="117"/>
      <c r="F590" s="117"/>
      <c r="G590" s="117"/>
      <c r="H590" s="73" t="s">
        <v>233</v>
      </c>
      <c r="I590" s="55">
        <v>0</v>
      </c>
      <c r="J590" s="55">
        <v>0</v>
      </c>
      <c r="K590" s="55">
        <v>0</v>
      </c>
      <c r="L590" s="55">
        <v>0</v>
      </c>
      <c r="M590" s="55">
        <v>0</v>
      </c>
      <c r="N590" s="15">
        <v>0</v>
      </c>
      <c r="O590" s="15">
        <v>0</v>
      </c>
      <c r="P590" s="15">
        <v>0</v>
      </c>
    </row>
    <row r="591" spans="2:16" s="18" customFormat="1" ht="18.75" customHeight="1">
      <c r="B591" s="20"/>
      <c r="C591" s="124"/>
      <c r="D591" s="173"/>
      <c r="E591" s="117"/>
      <c r="F591" s="117"/>
      <c r="G591" s="117"/>
      <c r="H591" s="73" t="s">
        <v>23</v>
      </c>
      <c r="I591" s="55">
        <v>0</v>
      </c>
      <c r="J591" s="55">
        <v>0</v>
      </c>
      <c r="K591" s="55">
        <v>0</v>
      </c>
      <c r="L591" s="55">
        <v>0</v>
      </c>
      <c r="M591" s="55">
        <v>0</v>
      </c>
      <c r="N591" s="15">
        <v>0</v>
      </c>
      <c r="O591" s="15">
        <v>0</v>
      </c>
      <c r="P591" s="15">
        <v>0</v>
      </c>
    </row>
    <row r="592" spans="2:16" s="21" customFormat="1">
      <c r="C592" s="124"/>
      <c r="D592" s="173"/>
      <c r="E592" s="117"/>
      <c r="F592" s="117"/>
      <c r="G592" s="117"/>
      <c r="H592" s="73" t="s">
        <v>234</v>
      </c>
      <c r="I592" s="15">
        <v>0</v>
      </c>
      <c r="J592" s="15" t="s">
        <v>231</v>
      </c>
      <c r="K592" s="15" t="s">
        <v>231</v>
      </c>
      <c r="L592" s="55">
        <v>0</v>
      </c>
      <c r="M592" s="55">
        <v>0</v>
      </c>
      <c r="N592" s="15">
        <v>0</v>
      </c>
      <c r="O592" s="15" t="s">
        <v>231</v>
      </c>
      <c r="P592" s="15" t="s">
        <v>231</v>
      </c>
    </row>
    <row r="593" spans="1:16" s="21" customFormat="1" ht="19.5" customHeight="1">
      <c r="C593" s="125"/>
      <c r="D593" s="173"/>
      <c r="E593" s="118"/>
      <c r="F593" s="118"/>
      <c r="G593" s="118"/>
      <c r="H593" s="73" t="s">
        <v>236</v>
      </c>
      <c r="I593" s="15">
        <v>0</v>
      </c>
      <c r="J593" s="15" t="s">
        <v>231</v>
      </c>
      <c r="K593" s="15" t="s">
        <v>231</v>
      </c>
      <c r="L593" s="55">
        <v>0</v>
      </c>
      <c r="M593" s="55">
        <v>0</v>
      </c>
      <c r="N593" s="15">
        <v>0</v>
      </c>
      <c r="O593" s="15" t="s">
        <v>231</v>
      </c>
      <c r="P593" s="15" t="s">
        <v>231</v>
      </c>
    </row>
    <row r="594" spans="1:16" s="21" customFormat="1" ht="20.25" customHeight="1">
      <c r="C594" s="123" t="s">
        <v>350</v>
      </c>
      <c r="D594" s="173" t="s">
        <v>122</v>
      </c>
      <c r="E594" s="116" t="s">
        <v>481</v>
      </c>
      <c r="F594" s="116" t="s">
        <v>323</v>
      </c>
      <c r="G594" s="116" t="s">
        <v>329</v>
      </c>
      <c r="H594" s="73" t="s">
        <v>107</v>
      </c>
      <c r="I594" s="55">
        <f>I595+I597+I599+I600</f>
        <v>290</v>
      </c>
      <c r="J594" s="55">
        <f>J595+J597</f>
        <v>261</v>
      </c>
      <c r="K594" s="55">
        <f>K595+K597</f>
        <v>261</v>
      </c>
      <c r="L594" s="55">
        <f>L595+L597</f>
        <v>0</v>
      </c>
      <c r="M594" s="55">
        <f>M595+M597+M599+M600</f>
        <v>0</v>
      </c>
      <c r="N594" s="5">
        <f>M594/I594*100</f>
        <v>0</v>
      </c>
      <c r="O594" s="5">
        <f>L594/J594*100</f>
        <v>0</v>
      </c>
      <c r="P594" s="5">
        <f>L594/K594*100</f>
        <v>0</v>
      </c>
    </row>
    <row r="595" spans="1:16" s="21" customFormat="1" ht="25.5" customHeight="1">
      <c r="C595" s="124"/>
      <c r="D595" s="173"/>
      <c r="E595" s="117"/>
      <c r="F595" s="117"/>
      <c r="G595" s="117"/>
      <c r="H595" s="73" t="s">
        <v>108</v>
      </c>
      <c r="I595" s="15">
        <v>290</v>
      </c>
      <c r="J595" s="15">
        <v>261</v>
      </c>
      <c r="K595" s="15">
        <v>261</v>
      </c>
      <c r="L595" s="55">
        <v>0</v>
      </c>
      <c r="M595" s="55">
        <v>0</v>
      </c>
      <c r="N595" s="5">
        <f>M595/I595*100</f>
        <v>0</v>
      </c>
      <c r="O595" s="15">
        <f>L595/J595*100</f>
        <v>0</v>
      </c>
      <c r="P595" s="15">
        <f>L595/K595*100</f>
        <v>0</v>
      </c>
    </row>
    <row r="596" spans="1:16" s="21" customFormat="1" ht="30">
      <c r="C596" s="124"/>
      <c r="D596" s="173"/>
      <c r="E596" s="117"/>
      <c r="F596" s="117"/>
      <c r="G596" s="117"/>
      <c r="H596" s="73" t="s">
        <v>22</v>
      </c>
      <c r="I596" s="55">
        <v>0</v>
      </c>
      <c r="J596" s="55">
        <v>0</v>
      </c>
      <c r="K596" s="55">
        <v>0</v>
      </c>
      <c r="L596" s="55">
        <v>0</v>
      </c>
      <c r="M596" s="55">
        <v>0</v>
      </c>
      <c r="N596" s="15">
        <v>0</v>
      </c>
      <c r="O596" s="15">
        <v>0</v>
      </c>
      <c r="P596" s="15">
        <v>0</v>
      </c>
    </row>
    <row r="597" spans="1:16" s="21" customFormat="1">
      <c r="C597" s="124"/>
      <c r="D597" s="173"/>
      <c r="E597" s="117"/>
      <c r="F597" s="117"/>
      <c r="G597" s="117"/>
      <c r="H597" s="73" t="s">
        <v>233</v>
      </c>
      <c r="I597" s="55">
        <v>0</v>
      </c>
      <c r="J597" s="55">
        <v>0</v>
      </c>
      <c r="K597" s="55">
        <v>0</v>
      </c>
      <c r="L597" s="55">
        <v>0</v>
      </c>
      <c r="M597" s="55">
        <v>0</v>
      </c>
      <c r="N597" s="15">
        <v>0</v>
      </c>
      <c r="O597" s="15">
        <v>0</v>
      </c>
      <c r="P597" s="15">
        <v>0</v>
      </c>
    </row>
    <row r="598" spans="1:16" s="18" customFormat="1" ht="18.75" customHeight="1">
      <c r="B598" s="20"/>
      <c r="C598" s="124"/>
      <c r="D598" s="173"/>
      <c r="E598" s="117"/>
      <c r="F598" s="117"/>
      <c r="G598" s="117"/>
      <c r="H598" s="73" t="s">
        <v>23</v>
      </c>
      <c r="I598" s="55">
        <v>0</v>
      </c>
      <c r="J598" s="55">
        <v>0</v>
      </c>
      <c r="K598" s="55">
        <v>0</v>
      </c>
      <c r="L598" s="55">
        <v>0</v>
      </c>
      <c r="M598" s="55">
        <v>0</v>
      </c>
      <c r="N598" s="15">
        <v>0</v>
      </c>
      <c r="O598" s="15">
        <v>0</v>
      </c>
      <c r="P598" s="15">
        <v>0</v>
      </c>
    </row>
    <row r="599" spans="1:16" s="18" customFormat="1" ht="18.75" customHeight="1">
      <c r="B599" s="20"/>
      <c r="C599" s="124"/>
      <c r="D599" s="173"/>
      <c r="E599" s="117"/>
      <c r="F599" s="117"/>
      <c r="G599" s="117"/>
      <c r="H599" s="73" t="s">
        <v>234</v>
      </c>
      <c r="I599" s="15">
        <v>0</v>
      </c>
      <c r="J599" s="15" t="s">
        <v>231</v>
      </c>
      <c r="K599" s="15" t="s">
        <v>231</v>
      </c>
      <c r="L599" s="55">
        <v>0</v>
      </c>
      <c r="M599" s="55">
        <v>0</v>
      </c>
      <c r="N599" s="15">
        <v>0</v>
      </c>
      <c r="O599" s="15" t="s">
        <v>231</v>
      </c>
      <c r="P599" s="15" t="s">
        <v>231</v>
      </c>
    </row>
    <row r="600" spans="1:16" s="21" customFormat="1" ht="18" customHeight="1">
      <c r="C600" s="125"/>
      <c r="D600" s="173"/>
      <c r="E600" s="118"/>
      <c r="F600" s="118"/>
      <c r="G600" s="118"/>
      <c r="H600" s="73" t="s">
        <v>236</v>
      </c>
      <c r="I600" s="15">
        <v>0</v>
      </c>
      <c r="J600" s="15" t="s">
        <v>231</v>
      </c>
      <c r="K600" s="15" t="s">
        <v>231</v>
      </c>
      <c r="L600" s="55">
        <v>0</v>
      </c>
      <c r="M600" s="55">
        <v>0</v>
      </c>
      <c r="N600" s="15">
        <v>0</v>
      </c>
      <c r="O600" s="15" t="s">
        <v>231</v>
      </c>
      <c r="P600" s="15" t="s">
        <v>231</v>
      </c>
    </row>
    <row r="601" spans="1:16" s="21" customFormat="1" ht="20.25" customHeight="1">
      <c r="C601" s="123" t="s">
        <v>350</v>
      </c>
      <c r="D601" s="173" t="s">
        <v>480</v>
      </c>
      <c r="E601" s="116" t="s">
        <v>342</v>
      </c>
      <c r="F601" s="116" t="s">
        <v>323</v>
      </c>
      <c r="G601" s="116" t="s">
        <v>329</v>
      </c>
      <c r="H601" s="73" t="s">
        <v>107</v>
      </c>
      <c r="I601" s="55">
        <f>I602+I604+I606+I607</f>
        <v>210</v>
      </c>
      <c r="J601" s="55">
        <f>J602+J604</f>
        <v>189</v>
      </c>
      <c r="K601" s="55">
        <f>K602+K604</f>
        <v>189</v>
      </c>
      <c r="L601" s="55">
        <f>L602+L604</f>
        <v>0</v>
      </c>
      <c r="M601" s="55">
        <f>M602+M604+M606+M607</f>
        <v>0</v>
      </c>
      <c r="N601" s="5">
        <f>M601/I601*100</f>
        <v>0</v>
      </c>
      <c r="O601" s="5">
        <f>L601/J601*100</f>
        <v>0</v>
      </c>
      <c r="P601" s="5">
        <f>L601/K601*100</f>
        <v>0</v>
      </c>
    </row>
    <row r="602" spans="1:16" s="21" customFormat="1" ht="25.5" customHeight="1">
      <c r="C602" s="124"/>
      <c r="D602" s="173"/>
      <c r="E602" s="117"/>
      <c r="F602" s="117"/>
      <c r="G602" s="117"/>
      <c r="H602" s="73" t="s">
        <v>108</v>
      </c>
      <c r="I602" s="15">
        <v>210</v>
      </c>
      <c r="J602" s="15">
        <v>189</v>
      </c>
      <c r="K602" s="15">
        <v>189</v>
      </c>
      <c r="L602" s="55">
        <v>0</v>
      </c>
      <c r="M602" s="55">
        <v>0</v>
      </c>
      <c r="N602" s="5">
        <f>M602/I602*100</f>
        <v>0</v>
      </c>
      <c r="O602" s="15">
        <f>L602/J602*100</f>
        <v>0</v>
      </c>
      <c r="P602" s="15">
        <f>L602/K602*100</f>
        <v>0</v>
      </c>
    </row>
    <row r="603" spans="1:16" s="21" customFormat="1" ht="30">
      <c r="C603" s="124"/>
      <c r="D603" s="173"/>
      <c r="E603" s="117"/>
      <c r="F603" s="117"/>
      <c r="G603" s="117"/>
      <c r="H603" s="73" t="s">
        <v>22</v>
      </c>
      <c r="I603" s="55">
        <v>0</v>
      </c>
      <c r="J603" s="55">
        <v>0</v>
      </c>
      <c r="K603" s="55">
        <v>0</v>
      </c>
      <c r="L603" s="55">
        <v>0</v>
      </c>
      <c r="M603" s="55">
        <v>0</v>
      </c>
      <c r="N603" s="15">
        <v>0</v>
      </c>
      <c r="O603" s="15">
        <v>0</v>
      </c>
      <c r="P603" s="15">
        <v>0</v>
      </c>
    </row>
    <row r="604" spans="1:16" s="21" customFormat="1">
      <c r="C604" s="124"/>
      <c r="D604" s="173"/>
      <c r="E604" s="117"/>
      <c r="F604" s="117"/>
      <c r="G604" s="117"/>
      <c r="H604" s="73" t="s">
        <v>233</v>
      </c>
      <c r="I604" s="55">
        <v>0</v>
      </c>
      <c r="J604" s="55">
        <v>0</v>
      </c>
      <c r="K604" s="55">
        <v>0</v>
      </c>
      <c r="L604" s="55">
        <v>0</v>
      </c>
      <c r="M604" s="55">
        <v>0</v>
      </c>
      <c r="N604" s="15">
        <v>0</v>
      </c>
      <c r="O604" s="15">
        <v>0</v>
      </c>
      <c r="P604" s="15">
        <v>0</v>
      </c>
    </row>
    <row r="605" spans="1:16" s="18" customFormat="1" ht="18.75" customHeight="1">
      <c r="B605" s="20"/>
      <c r="C605" s="124"/>
      <c r="D605" s="173"/>
      <c r="E605" s="117"/>
      <c r="F605" s="117"/>
      <c r="G605" s="117"/>
      <c r="H605" s="73" t="s">
        <v>23</v>
      </c>
      <c r="I605" s="55">
        <v>0</v>
      </c>
      <c r="J605" s="55">
        <v>0</v>
      </c>
      <c r="K605" s="55">
        <v>0</v>
      </c>
      <c r="L605" s="55">
        <v>0</v>
      </c>
      <c r="M605" s="55">
        <v>0</v>
      </c>
      <c r="N605" s="15">
        <v>0</v>
      </c>
      <c r="O605" s="15">
        <v>0</v>
      </c>
      <c r="P605" s="15">
        <v>0</v>
      </c>
    </row>
    <row r="606" spans="1:16" s="18" customFormat="1" ht="18.75" customHeight="1">
      <c r="B606" s="20"/>
      <c r="C606" s="124"/>
      <c r="D606" s="173"/>
      <c r="E606" s="117"/>
      <c r="F606" s="117"/>
      <c r="G606" s="117"/>
      <c r="H606" s="73" t="s">
        <v>234</v>
      </c>
      <c r="I606" s="15">
        <v>0</v>
      </c>
      <c r="J606" s="15" t="s">
        <v>231</v>
      </c>
      <c r="K606" s="15" t="s">
        <v>231</v>
      </c>
      <c r="L606" s="55">
        <v>0</v>
      </c>
      <c r="M606" s="55">
        <v>0</v>
      </c>
      <c r="N606" s="15">
        <v>0</v>
      </c>
      <c r="O606" s="15" t="s">
        <v>231</v>
      </c>
      <c r="P606" s="15" t="s">
        <v>231</v>
      </c>
    </row>
    <row r="607" spans="1:16" s="21" customFormat="1" ht="18" customHeight="1">
      <c r="C607" s="125"/>
      <c r="D607" s="173"/>
      <c r="E607" s="118"/>
      <c r="F607" s="118"/>
      <c r="G607" s="118"/>
      <c r="H607" s="73" t="s">
        <v>236</v>
      </c>
      <c r="I607" s="15">
        <v>0</v>
      </c>
      <c r="J607" s="15" t="s">
        <v>231</v>
      </c>
      <c r="K607" s="15" t="s">
        <v>231</v>
      </c>
      <c r="L607" s="55">
        <v>0</v>
      </c>
      <c r="M607" s="55">
        <v>0</v>
      </c>
      <c r="N607" s="15">
        <v>0</v>
      </c>
      <c r="O607" s="15" t="s">
        <v>231</v>
      </c>
      <c r="P607" s="15" t="s">
        <v>231</v>
      </c>
    </row>
    <row r="608" spans="1:16" s="21" customFormat="1" ht="18" customHeight="1">
      <c r="A608" s="13"/>
      <c r="C608" s="123" t="s">
        <v>137</v>
      </c>
      <c r="D608" s="173" t="s">
        <v>138</v>
      </c>
      <c r="E608" s="116" t="s">
        <v>8</v>
      </c>
      <c r="F608" s="116" t="s">
        <v>323</v>
      </c>
      <c r="G608" s="116" t="s">
        <v>329</v>
      </c>
      <c r="H608" s="73" t="s">
        <v>107</v>
      </c>
      <c r="I608" s="55">
        <f>I609+I611+I613+I614</f>
        <v>950</v>
      </c>
      <c r="J608" s="55">
        <f>J609+J611</f>
        <v>1055</v>
      </c>
      <c r="K608" s="55">
        <f>K609+K611</f>
        <v>1055</v>
      </c>
      <c r="L608" s="55">
        <f>L609+L611</f>
        <v>0</v>
      </c>
      <c r="M608" s="55">
        <f>M609+M611+M613+M614</f>
        <v>90</v>
      </c>
      <c r="N608" s="5">
        <f>M608/I608*100</f>
        <v>9.4736842105263168</v>
      </c>
      <c r="O608" s="5">
        <f>L608/J608*100</f>
        <v>0</v>
      </c>
      <c r="P608" s="5">
        <f>L608/K608*100</f>
        <v>0</v>
      </c>
    </row>
    <row r="609" spans="2:16" s="21" customFormat="1" ht="20.25" customHeight="1">
      <c r="C609" s="124"/>
      <c r="D609" s="173"/>
      <c r="E609" s="117"/>
      <c r="F609" s="117"/>
      <c r="G609" s="117"/>
      <c r="H609" s="73" t="s">
        <v>108</v>
      </c>
      <c r="I609" s="15">
        <f>SUM(I616,I623,I630)</f>
        <v>950</v>
      </c>
      <c r="J609" s="15">
        <f>SUM(J616,J623,J630)</f>
        <v>1055</v>
      </c>
      <c r="K609" s="15">
        <f t="shared" ref="K609:M609" si="49">SUM(K616,K623,K630)</f>
        <v>1055</v>
      </c>
      <c r="L609" s="15">
        <f t="shared" si="49"/>
        <v>0</v>
      </c>
      <c r="M609" s="15">
        <f t="shared" si="49"/>
        <v>90</v>
      </c>
      <c r="N609" s="5">
        <f>M609/I609*100</f>
        <v>9.4736842105263168</v>
      </c>
      <c r="O609" s="15">
        <f>L609/J609*100</f>
        <v>0</v>
      </c>
      <c r="P609" s="15">
        <f>L609/K609*100</f>
        <v>0</v>
      </c>
    </row>
    <row r="610" spans="2:16" s="21" customFormat="1" ht="20.25" customHeight="1">
      <c r="C610" s="124"/>
      <c r="D610" s="173"/>
      <c r="E610" s="117"/>
      <c r="F610" s="117"/>
      <c r="G610" s="117"/>
      <c r="H610" s="73" t="s">
        <v>22</v>
      </c>
      <c r="I610" s="55">
        <v>0</v>
      </c>
      <c r="J610" s="55">
        <v>0</v>
      </c>
      <c r="K610" s="55">
        <v>0</v>
      </c>
      <c r="L610" s="55">
        <v>0</v>
      </c>
      <c r="M610" s="55">
        <v>0</v>
      </c>
      <c r="N610" s="15">
        <v>0</v>
      </c>
      <c r="O610" s="15">
        <v>0</v>
      </c>
      <c r="P610" s="15">
        <v>0</v>
      </c>
    </row>
    <row r="611" spans="2:16" s="21" customFormat="1" ht="15.75" customHeight="1">
      <c r="C611" s="124"/>
      <c r="D611" s="173"/>
      <c r="E611" s="117"/>
      <c r="F611" s="117"/>
      <c r="G611" s="117"/>
      <c r="H611" s="73" t="s">
        <v>233</v>
      </c>
      <c r="I611" s="55">
        <v>0</v>
      </c>
      <c r="J611" s="55">
        <v>0</v>
      </c>
      <c r="K611" s="55">
        <v>0</v>
      </c>
      <c r="L611" s="55">
        <v>0</v>
      </c>
      <c r="M611" s="55">
        <v>0</v>
      </c>
      <c r="N611" s="15">
        <v>0</v>
      </c>
      <c r="O611" s="15">
        <v>0</v>
      </c>
      <c r="P611" s="15">
        <v>0</v>
      </c>
    </row>
    <row r="612" spans="2:16" s="18" customFormat="1" ht="18.75" customHeight="1">
      <c r="B612" s="20"/>
      <c r="C612" s="124"/>
      <c r="D612" s="173"/>
      <c r="E612" s="117"/>
      <c r="F612" s="117"/>
      <c r="G612" s="117"/>
      <c r="H612" s="73" t="s">
        <v>23</v>
      </c>
      <c r="I612" s="55">
        <v>0</v>
      </c>
      <c r="J612" s="55">
        <v>0</v>
      </c>
      <c r="K612" s="55">
        <v>0</v>
      </c>
      <c r="L612" s="55">
        <v>0</v>
      </c>
      <c r="M612" s="55">
        <v>0</v>
      </c>
      <c r="N612" s="15">
        <v>0</v>
      </c>
      <c r="O612" s="15">
        <v>0</v>
      </c>
      <c r="P612" s="15">
        <v>0</v>
      </c>
    </row>
    <row r="613" spans="2:16" s="18" customFormat="1" ht="18.75" customHeight="1">
      <c r="B613" s="20"/>
      <c r="C613" s="124"/>
      <c r="D613" s="173"/>
      <c r="E613" s="117"/>
      <c r="F613" s="117"/>
      <c r="G613" s="117"/>
      <c r="H613" s="73" t="s">
        <v>234</v>
      </c>
      <c r="I613" s="15">
        <v>0</v>
      </c>
      <c r="J613" s="15" t="s">
        <v>231</v>
      </c>
      <c r="K613" s="15" t="s">
        <v>231</v>
      </c>
      <c r="L613" s="55">
        <v>0</v>
      </c>
      <c r="M613" s="55">
        <v>0</v>
      </c>
      <c r="N613" s="15">
        <v>0</v>
      </c>
      <c r="O613" s="15" t="s">
        <v>231</v>
      </c>
      <c r="P613" s="15" t="s">
        <v>231</v>
      </c>
    </row>
    <row r="614" spans="2:16" s="21" customFormat="1" ht="18" customHeight="1">
      <c r="C614" s="125"/>
      <c r="D614" s="173"/>
      <c r="E614" s="118"/>
      <c r="F614" s="118"/>
      <c r="G614" s="118"/>
      <c r="H614" s="73" t="s">
        <v>236</v>
      </c>
      <c r="I614" s="15">
        <v>0</v>
      </c>
      <c r="J614" s="15" t="s">
        <v>231</v>
      </c>
      <c r="K614" s="15" t="s">
        <v>231</v>
      </c>
      <c r="L614" s="55">
        <v>0</v>
      </c>
      <c r="M614" s="55">
        <v>0</v>
      </c>
      <c r="N614" s="15">
        <v>0</v>
      </c>
      <c r="O614" s="15" t="s">
        <v>231</v>
      </c>
      <c r="P614" s="15" t="s">
        <v>231</v>
      </c>
    </row>
    <row r="615" spans="2:16" s="21" customFormat="1" ht="18.75" customHeight="1">
      <c r="C615" s="123" t="s">
        <v>141</v>
      </c>
      <c r="D615" s="173" t="s">
        <v>609</v>
      </c>
      <c r="E615" s="116" t="s">
        <v>610</v>
      </c>
      <c r="F615" s="116" t="s">
        <v>352</v>
      </c>
      <c r="G615" s="116" t="s">
        <v>304</v>
      </c>
      <c r="H615" s="73" t="s">
        <v>107</v>
      </c>
      <c r="I615" s="55">
        <f>I616+I618+I620+I621</f>
        <v>100</v>
      </c>
      <c r="J615" s="55">
        <f>J616+J618</f>
        <v>90</v>
      </c>
      <c r="K615" s="55">
        <f>K616+K618</f>
        <v>90</v>
      </c>
      <c r="L615" s="55">
        <f>L616+L618</f>
        <v>0</v>
      </c>
      <c r="M615" s="55">
        <f>M616+M618+M620+M621</f>
        <v>90</v>
      </c>
      <c r="N615" s="5">
        <f>M615/I615*100</f>
        <v>90</v>
      </c>
      <c r="O615" s="5">
        <f>L615/J615*100</f>
        <v>0</v>
      </c>
      <c r="P615" s="5">
        <f>L615/K615*100</f>
        <v>0</v>
      </c>
    </row>
    <row r="616" spans="2:16" s="21" customFormat="1" ht="18" customHeight="1">
      <c r="C616" s="124"/>
      <c r="D616" s="173"/>
      <c r="E616" s="117"/>
      <c r="F616" s="117"/>
      <c r="G616" s="117"/>
      <c r="H616" s="73" t="s">
        <v>108</v>
      </c>
      <c r="I616" s="15">
        <v>100</v>
      </c>
      <c r="J616" s="15">
        <v>90</v>
      </c>
      <c r="K616" s="15">
        <v>90</v>
      </c>
      <c r="L616" s="55">
        <v>0</v>
      </c>
      <c r="M616" s="55">
        <v>90</v>
      </c>
      <c r="N616" s="5">
        <f>M616/I616*100</f>
        <v>90</v>
      </c>
      <c r="O616" s="15">
        <f>L616/J616*100</f>
        <v>0</v>
      </c>
      <c r="P616" s="15">
        <f>L616/K616*100</f>
        <v>0</v>
      </c>
    </row>
    <row r="617" spans="2:16" s="21" customFormat="1" ht="18" customHeight="1">
      <c r="C617" s="124"/>
      <c r="D617" s="173"/>
      <c r="E617" s="117"/>
      <c r="F617" s="117"/>
      <c r="G617" s="117"/>
      <c r="H617" s="73" t="s">
        <v>22</v>
      </c>
      <c r="I617" s="55">
        <v>0</v>
      </c>
      <c r="J617" s="55">
        <v>0</v>
      </c>
      <c r="K617" s="55">
        <v>0</v>
      </c>
      <c r="L617" s="55">
        <v>0</v>
      </c>
      <c r="M617" s="55">
        <v>0</v>
      </c>
      <c r="N617" s="15">
        <v>0</v>
      </c>
      <c r="O617" s="15">
        <v>0</v>
      </c>
      <c r="P617" s="15">
        <v>0</v>
      </c>
    </row>
    <row r="618" spans="2:16" s="21" customFormat="1" ht="18" customHeight="1">
      <c r="C618" s="124"/>
      <c r="D618" s="173"/>
      <c r="E618" s="117"/>
      <c r="F618" s="117"/>
      <c r="G618" s="117"/>
      <c r="H618" s="73" t="s">
        <v>233</v>
      </c>
      <c r="I618" s="55">
        <v>0</v>
      </c>
      <c r="J618" s="55">
        <v>0</v>
      </c>
      <c r="K618" s="55">
        <v>0</v>
      </c>
      <c r="L618" s="55">
        <v>0</v>
      </c>
      <c r="M618" s="55">
        <v>0</v>
      </c>
      <c r="N618" s="15">
        <v>0</v>
      </c>
      <c r="O618" s="15">
        <v>0</v>
      </c>
      <c r="P618" s="15">
        <v>0</v>
      </c>
    </row>
    <row r="619" spans="2:16" s="18" customFormat="1" ht="18.75" customHeight="1">
      <c r="B619" s="20"/>
      <c r="C619" s="124"/>
      <c r="D619" s="173"/>
      <c r="E619" s="117"/>
      <c r="F619" s="117"/>
      <c r="G619" s="117"/>
      <c r="H619" s="73" t="s">
        <v>23</v>
      </c>
      <c r="I619" s="55">
        <v>0</v>
      </c>
      <c r="J619" s="55">
        <v>0</v>
      </c>
      <c r="K619" s="55">
        <v>0</v>
      </c>
      <c r="L619" s="55">
        <v>0</v>
      </c>
      <c r="M619" s="55">
        <v>0</v>
      </c>
      <c r="N619" s="15">
        <v>0</v>
      </c>
      <c r="O619" s="15">
        <v>0</v>
      </c>
      <c r="P619" s="15">
        <v>0</v>
      </c>
    </row>
    <row r="620" spans="2:16" s="18" customFormat="1" ht="18.75" customHeight="1">
      <c r="B620" s="20"/>
      <c r="C620" s="124"/>
      <c r="D620" s="173"/>
      <c r="E620" s="117"/>
      <c r="F620" s="117"/>
      <c r="G620" s="117"/>
      <c r="H620" s="73" t="s">
        <v>234</v>
      </c>
      <c r="I620" s="15">
        <v>0</v>
      </c>
      <c r="J620" s="15" t="s">
        <v>231</v>
      </c>
      <c r="K620" s="15" t="s">
        <v>231</v>
      </c>
      <c r="L620" s="55">
        <v>0</v>
      </c>
      <c r="M620" s="55">
        <v>0</v>
      </c>
      <c r="N620" s="15">
        <v>0</v>
      </c>
      <c r="O620" s="15" t="s">
        <v>231</v>
      </c>
      <c r="P620" s="15" t="s">
        <v>231</v>
      </c>
    </row>
    <row r="621" spans="2:16" s="21" customFormat="1" ht="17.25" customHeight="1">
      <c r="C621" s="125"/>
      <c r="D621" s="173"/>
      <c r="E621" s="118"/>
      <c r="F621" s="118"/>
      <c r="G621" s="118"/>
      <c r="H621" s="73" t="s">
        <v>236</v>
      </c>
      <c r="I621" s="15">
        <v>0</v>
      </c>
      <c r="J621" s="15" t="s">
        <v>231</v>
      </c>
      <c r="K621" s="15" t="s">
        <v>231</v>
      </c>
      <c r="L621" s="55">
        <v>0</v>
      </c>
      <c r="M621" s="55">
        <v>0</v>
      </c>
      <c r="N621" s="15">
        <v>0</v>
      </c>
      <c r="O621" s="15" t="s">
        <v>231</v>
      </c>
      <c r="P621" s="15" t="s">
        <v>231</v>
      </c>
    </row>
    <row r="622" spans="2:16" s="21" customFormat="1" ht="17.25" customHeight="1">
      <c r="C622" s="123" t="s">
        <v>353</v>
      </c>
      <c r="D622" s="119" t="s">
        <v>611</v>
      </c>
      <c r="E622" s="116" t="s">
        <v>351</v>
      </c>
      <c r="F622" s="116" t="s">
        <v>312</v>
      </c>
      <c r="G622" s="116">
        <v>2018</v>
      </c>
      <c r="H622" s="73" t="s">
        <v>107</v>
      </c>
      <c r="I622" s="55">
        <f>I623+I625+I627+I628</f>
        <v>850</v>
      </c>
      <c r="J622" s="55">
        <f>J623+J625</f>
        <v>765</v>
      </c>
      <c r="K622" s="55">
        <f>K623+K625</f>
        <v>765</v>
      </c>
      <c r="L622" s="55">
        <f>L623+L625</f>
        <v>0</v>
      </c>
      <c r="M622" s="55">
        <f>M623+M625+M627+M628</f>
        <v>0</v>
      </c>
      <c r="N622" s="5">
        <f>M622/I622*100</f>
        <v>0</v>
      </c>
      <c r="O622" s="5">
        <f>L622/J622*100</f>
        <v>0</v>
      </c>
      <c r="P622" s="15">
        <v>0</v>
      </c>
    </row>
    <row r="623" spans="2:16" s="21" customFormat="1" ht="20.25" customHeight="1">
      <c r="C623" s="124"/>
      <c r="D623" s="119"/>
      <c r="E623" s="117"/>
      <c r="F623" s="117"/>
      <c r="G623" s="117"/>
      <c r="H623" s="73" t="s">
        <v>108</v>
      </c>
      <c r="I623" s="15">
        <v>850</v>
      </c>
      <c r="J623" s="15">
        <v>765</v>
      </c>
      <c r="K623" s="15">
        <v>765</v>
      </c>
      <c r="L623" s="55">
        <v>0</v>
      </c>
      <c r="M623" s="55">
        <v>0</v>
      </c>
      <c r="N623" s="15">
        <f>L623/I623*100</f>
        <v>0</v>
      </c>
      <c r="O623" s="15">
        <f>L623/J623*100</f>
        <v>0</v>
      </c>
      <c r="P623" s="15">
        <v>0</v>
      </c>
    </row>
    <row r="624" spans="2:16" s="21" customFormat="1" ht="17.25" customHeight="1">
      <c r="C624" s="124"/>
      <c r="D624" s="119"/>
      <c r="E624" s="117"/>
      <c r="F624" s="117"/>
      <c r="G624" s="117"/>
      <c r="H624" s="73" t="s">
        <v>22</v>
      </c>
      <c r="I624" s="55">
        <v>0</v>
      </c>
      <c r="J624" s="55">
        <v>0</v>
      </c>
      <c r="K624" s="55">
        <v>0</v>
      </c>
      <c r="L624" s="55">
        <v>0</v>
      </c>
      <c r="M624" s="55">
        <v>0</v>
      </c>
      <c r="N624" s="15">
        <v>0</v>
      </c>
      <c r="O624" s="15">
        <v>0</v>
      </c>
      <c r="P624" s="15">
        <v>0</v>
      </c>
    </row>
    <row r="625" spans="2:16" s="21" customFormat="1" ht="17.25" customHeight="1">
      <c r="C625" s="124"/>
      <c r="D625" s="119"/>
      <c r="E625" s="117"/>
      <c r="F625" s="117"/>
      <c r="G625" s="117"/>
      <c r="H625" s="73" t="s">
        <v>233</v>
      </c>
      <c r="I625" s="55">
        <v>0</v>
      </c>
      <c r="J625" s="55">
        <v>0</v>
      </c>
      <c r="K625" s="55">
        <v>0</v>
      </c>
      <c r="L625" s="55">
        <v>0</v>
      </c>
      <c r="M625" s="55">
        <v>0</v>
      </c>
      <c r="N625" s="15">
        <v>0</v>
      </c>
      <c r="O625" s="15">
        <v>0</v>
      </c>
      <c r="P625" s="15">
        <v>0</v>
      </c>
    </row>
    <row r="626" spans="2:16" s="18" customFormat="1" ht="18.75" customHeight="1">
      <c r="B626" s="20"/>
      <c r="C626" s="124"/>
      <c r="D626" s="119"/>
      <c r="E626" s="117"/>
      <c r="F626" s="117"/>
      <c r="G626" s="117"/>
      <c r="H626" s="73" t="s">
        <v>23</v>
      </c>
      <c r="I626" s="55">
        <v>0</v>
      </c>
      <c r="J626" s="55">
        <v>0</v>
      </c>
      <c r="K626" s="55">
        <v>0</v>
      </c>
      <c r="L626" s="55">
        <v>0</v>
      </c>
      <c r="M626" s="55">
        <v>0</v>
      </c>
      <c r="N626" s="15">
        <v>0</v>
      </c>
      <c r="O626" s="15">
        <v>0</v>
      </c>
      <c r="P626" s="15">
        <v>0</v>
      </c>
    </row>
    <row r="627" spans="2:16" s="18" customFormat="1" ht="18.75" customHeight="1">
      <c r="B627" s="20"/>
      <c r="C627" s="124"/>
      <c r="D627" s="119"/>
      <c r="E627" s="117"/>
      <c r="F627" s="117"/>
      <c r="G627" s="117"/>
      <c r="H627" s="73" t="s">
        <v>234</v>
      </c>
      <c r="I627" s="15">
        <v>0</v>
      </c>
      <c r="J627" s="15" t="s">
        <v>231</v>
      </c>
      <c r="K627" s="15" t="s">
        <v>231</v>
      </c>
      <c r="L627" s="55">
        <v>0</v>
      </c>
      <c r="M627" s="55">
        <v>0</v>
      </c>
      <c r="N627" s="15">
        <v>0</v>
      </c>
      <c r="O627" s="15" t="s">
        <v>231</v>
      </c>
      <c r="P627" s="15" t="s">
        <v>231</v>
      </c>
    </row>
    <row r="628" spans="2:16" s="21" customFormat="1" ht="17.25" customHeight="1">
      <c r="C628" s="125"/>
      <c r="D628" s="119"/>
      <c r="E628" s="118"/>
      <c r="F628" s="118"/>
      <c r="G628" s="118"/>
      <c r="H628" s="73" t="s">
        <v>236</v>
      </c>
      <c r="I628" s="15">
        <v>0</v>
      </c>
      <c r="J628" s="15" t="s">
        <v>231</v>
      </c>
      <c r="K628" s="15" t="s">
        <v>231</v>
      </c>
      <c r="L628" s="55">
        <v>0</v>
      </c>
      <c r="M628" s="55">
        <v>0</v>
      </c>
      <c r="N628" s="15">
        <v>0</v>
      </c>
      <c r="O628" s="15" t="s">
        <v>231</v>
      </c>
      <c r="P628" s="15" t="s">
        <v>231</v>
      </c>
    </row>
    <row r="629" spans="2:16" s="21" customFormat="1" ht="17.25" customHeight="1">
      <c r="C629" s="123" t="s">
        <v>353</v>
      </c>
      <c r="D629" s="119" t="s">
        <v>732</v>
      </c>
      <c r="E629" s="116" t="s">
        <v>271</v>
      </c>
      <c r="F629" s="116" t="s">
        <v>312</v>
      </c>
      <c r="G629" s="116">
        <v>2018</v>
      </c>
      <c r="H629" s="73" t="s">
        <v>107</v>
      </c>
      <c r="I629" s="55">
        <f>I630+I632+I634+I635</f>
        <v>0</v>
      </c>
      <c r="J629" s="55">
        <f>J630+J632</f>
        <v>200</v>
      </c>
      <c r="K629" s="55">
        <f>K630+K632</f>
        <v>200</v>
      </c>
      <c r="L629" s="55">
        <f>L630+L632</f>
        <v>0</v>
      </c>
      <c r="M629" s="55">
        <f>M630+M632+M634+M635</f>
        <v>0</v>
      </c>
      <c r="N629" s="5">
        <v>0</v>
      </c>
      <c r="O629" s="5">
        <f>L629/J629*100</f>
        <v>0</v>
      </c>
      <c r="P629" s="15">
        <v>0</v>
      </c>
    </row>
    <row r="630" spans="2:16" s="21" customFormat="1" ht="20.25" customHeight="1">
      <c r="C630" s="124"/>
      <c r="D630" s="119"/>
      <c r="E630" s="117"/>
      <c r="F630" s="117"/>
      <c r="G630" s="117"/>
      <c r="H630" s="73" t="s">
        <v>108</v>
      </c>
      <c r="I630" s="15">
        <v>0</v>
      </c>
      <c r="J630" s="15">
        <v>200</v>
      </c>
      <c r="K630" s="15">
        <v>200</v>
      </c>
      <c r="L630" s="55">
        <v>0</v>
      </c>
      <c r="M630" s="55">
        <v>0</v>
      </c>
      <c r="N630" s="15">
        <v>0</v>
      </c>
      <c r="O630" s="15">
        <f>L630/J630*100</f>
        <v>0</v>
      </c>
      <c r="P630" s="15">
        <v>0</v>
      </c>
    </row>
    <row r="631" spans="2:16" s="21" customFormat="1" ht="17.25" customHeight="1">
      <c r="C631" s="124"/>
      <c r="D631" s="119"/>
      <c r="E631" s="117"/>
      <c r="F631" s="117"/>
      <c r="G631" s="117"/>
      <c r="H631" s="73" t="s">
        <v>22</v>
      </c>
      <c r="I631" s="55">
        <v>0</v>
      </c>
      <c r="J631" s="55">
        <v>0</v>
      </c>
      <c r="K631" s="55">
        <v>0</v>
      </c>
      <c r="L631" s="55">
        <v>0</v>
      </c>
      <c r="M631" s="55">
        <v>0</v>
      </c>
      <c r="N631" s="15">
        <v>0</v>
      </c>
      <c r="O631" s="15">
        <v>0</v>
      </c>
      <c r="P631" s="15">
        <v>0</v>
      </c>
    </row>
    <row r="632" spans="2:16" s="21" customFormat="1" ht="17.25" customHeight="1">
      <c r="C632" s="124"/>
      <c r="D632" s="119"/>
      <c r="E632" s="117"/>
      <c r="F632" s="117"/>
      <c r="G632" s="117"/>
      <c r="H632" s="73" t="s">
        <v>233</v>
      </c>
      <c r="I632" s="55">
        <v>0</v>
      </c>
      <c r="J632" s="55">
        <v>0</v>
      </c>
      <c r="K632" s="55">
        <v>0</v>
      </c>
      <c r="L632" s="55">
        <v>0</v>
      </c>
      <c r="M632" s="55">
        <v>0</v>
      </c>
      <c r="N632" s="15">
        <v>0</v>
      </c>
      <c r="O632" s="15">
        <v>0</v>
      </c>
      <c r="P632" s="15">
        <v>0</v>
      </c>
    </row>
    <row r="633" spans="2:16" s="18" customFormat="1" ht="18.75" customHeight="1">
      <c r="B633" s="20"/>
      <c r="C633" s="124"/>
      <c r="D633" s="119"/>
      <c r="E633" s="117"/>
      <c r="F633" s="117"/>
      <c r="G633" s="117"/>
      <c r="H633" s="73" t="s">
        <v>23</v>
      </c>
      <c r="I633" s="55">
        <v>0</v>
      </c>
      <c r="J633" s="55">
        <v>0</v>
      </c>
      <c r="K633" s="55">
        <v>0</v>
      </c>
      <c r="L633" s="55">
        <v>0</v>
      </c>
      <c r="M633" s="55">
        <v>0</v>
      </c>
      <c r="N633" s="15">
        <v>0</v>
      </c>
      <c r="O633" s="15">
        <v>0</v>
      </c>
      <c r="P633" s="15">
        <v>0</v>
      </c>
    </row>
    <row r="634" spans="2:16" s="18" customFormat="1" ht="18.75" customHeight="1">
      <c r="B634" s="20"/>
      <c r="C634" s="124"/>
      <c r="D634" s="119"/>
      <c r="E634" s="117"/>
      <c r="F634" s="117"/>
      <c r="G634" s="117"/>
      <c r="H634" s="73" t="s">
        <v>234</v>
      </c>
      <c r="I634" s="15">
        <v>0</v>
      </c>
      <c r="J634" s="15" t="s">
        <v>231</v>
      </c>
      <c r="K634" s="15" t="s">
        <v>231</v>
      </c>
      <c r="L634" s="55">
        <v>0</v>
      </c>
      <c r="M634" s="55">
        <v>0</v>
      </c>
      <c r="N634" s="15">
        <v>0</v>
      </c>
      <c r="O634" s="15" t="s">
        <v>231</v>
      </c>
      <c r="P634" s="15" t="s">
        <v>231</v>
      </c>
    </row>
    <row r="635" spans="2:16" s="21" customFormat="1" ht="17.25" customHeight="1">
      <c r="C635" s="125"/>
      <c r="D635" s="119"/>
      <c r="E635" s="118"/>
      <c r="F635" s="118"/>
      <c r="G635" s="118"/>
      <c r="H635" s="73" t="s">
        <v>236</v>
      </c>
      <c r="I635" s="15">
        <v>0</v>
      </c>
      <c r="J635" s="15" t="s">
        <v>231</v>
      </c>
      <c r="K635" s="15" t="s">
        <v>231</v>
      </c>
      <c r="L635" s="55">
        <v>0</v>
      </c>
      <c r="M635" s="55">
        <v>0</v>
      </c>
      <c r="N635" s="15">
        <v>0</v>
      </c>
      <c r="O635" s="15" t="s">
        <v>231</v>
      </c>
      <c r="P635" s="15" t="s">
        <v>231</v>
      </c>
    </row>
    <row r="636" spans="2:16" s="20" customFormat="1" ht="17.25" customHeight="1">
      <c r="C636" s="174" t="s">
        <v>354</v>
      </c>
      <c r="D636" s="155" t="s">
        <v>142</v>
      </c>
      <c r="E636" s="160" t="s">
        <v>34</v>
      </c>
      <c r="F636" s="160">
        <v>2018</v>
      </c>
      <c r="G636" s="160">
        <v>2020</v>
      </c>
      <c r="H636" s="73" t="s">
        <v>107</v>
      </c>
      <c r="I636" s="9">
        <f>I637+I639+I641+I642</f>
        <v>586391.4</v>
      </c>
      <c r="J636" s="9">
        <f>J637+J639</f>
        <v>109127.2</v>
      </c>
      <c r="K636" s="9">
        <f>K637+K639</f>
        <v>108264.2</v>
      </c>
      <c r="L636" s="9">
        <f>L637+L639</f>
        <v>75258.399999999994</v>
      </c>
      <c r="M636" s="9">
        <f>M637+M639+M641+M642</f>
        <v>417034.1</v>
      </c>
      <c r="N636" s="8">
        <f>M636/I636*100</f>
        <v>71.118727184607408</v>
      </c>
      <c r="O636" s="8">
        <f>L636/J636*100</f>
        <v>68.963924667727198</v>
      </c>
      <c r="P636" s="8">
        <f>L636/K636*100</f>
        <v>69.513652712530998</v>
      </c>
    </row>
    <row r="637" spans="2:16" s="20" customFormat="1" ht="16.5" customHeight="1">
      <c r="C637" s="174"/>
      <c r="D637" s="155"/>
      <c r="E637" s="160"/>
      <c r="F637" s="160"/>
      <c r="G637" s="160"/>
      <c r="H637" s="73" t="s">
        <v>108</v>
      </c>
      <c r="I637" s="15">
        <f t="shared" ref="I637:M640" si="50">I644+I651+I679+I770+I805</f>
        <v>104280</v>
      </c>
      <c r="J637" s="15">
        <f t="shared" si="50"/>
        <v>103741</v>
      </c>
      <c r="K637" s="15">
        <f t="shared" si="50"/>
        <v>102878</v>
      </c>
      <c r="L637" s="15">
        <f t="shared" si="50"/>
        <v>69872.2</v>
      </c>
      <c r="M637" s="15">
        <f t="shared" si="50"/>
        <v>74054.3</v>
      </c>
      <c r="N637" s="8">
        <f t="shared" ref="N637:N642" si="51">M637/I637*100</f>
        <v>71.014863828154972</v>
      </c>
      <c r="O637" s="8">
        <f>L637/J637*100</f>
        <v>67.352541425280265</v>
      </c>
      <c r="P637" s="8">
        <f>L637/K637*100</f>
        <v>67.917533389062768</v>
      </c>
    </row>
    <row r="638" spans="2:16" s="20" customFormat="1" ht="30.75" customHeight="1">
      <c r="C638" s="174"/>
      <c r="D638" s="155"/>
      <c r="E638" s="160"/>
      <c r="F638" s="160"/>
      <c r="G638" s="160"/>
      <c r="H638" s="73" t="s">
        <v>22</v>
      </c>
      <c r="I638" s="15">
        <f t="shared" si="50"/>
        <v>665.7</v>
      </c>
      <c r="J638" s="15">
        <f t="shared" si="50"/>
        <v>1110.7</v>
      </c>
      <c r="K638" s="15">
        <f t="shared" si="50"/>
        <v>1110.7</v>
      </c>
      <c r="L638" s="15">
        <f t="shared" ref="L638:M638" si="52">L645+L652+L680+L771+L806</f>
        <v>1110.7</v>
      </c>
      <c r="M638" s="15">
        <f t="shared" si="52"/>
        <v>110.7</v>
      </c>
      <c r="N638" s="8">
        <f t="shared" si="51"/>
        <v>16.629112212708428</v>
      </c>
      <c r="O638" s="8">
        <f>L638/J638*100</f>
        <v>100</v>
      </c>
      <c r="P638" s="8">
        <f>L638/K638*100</f>
        <v>100</v>
      </c>
    </row>
    <row r="639" spans="2:16" s="20" customFormat="1" ht="17.25" customHeight="1">
      <c r="C639" s="174"/>
      <c r="D639" s="155"/>
      <c r="E639" s="160"/>
      <c r="F639" s="160"/>
      <c r="G639" s="160"/>
      <c r="H639" s="73" t="s">
        <v>233</v>
      </c>
      <c r="I639" s="15">
        <f t="shared" si="50"/>
        <v>5386.2</v>
      </c>
      <c r="J639" s="15">
        <f t="shared" si="50"/>
        <v>5386.2</v>
      </c>
      <c r="K639" s="15">
        <f t="shared" si="50"/>
        <v>5386.2</v>
      </c>
      <c r="L639" s="15">
        <f t="shared" ref="L639:M639" si="53">L646+L653+L681+L772+L807</f>
        <v>5386.2</v>
      </c>
      <c r="M639" s="15">
        <f t="shared" si="53"/>
        <v>5386.2</v>
      </c>
      <c r="N639" s="8">
        <f t="shared" si="51"/>
        <v>100</v>
      </c>
      <c r="O639" s="8">
        <f>L639/J639*100</f>
        <v>100</v>
      </c>
      <c r="P639" s="8">
        <f>L639/K639*100</f>
        <v>100</v>
      </c>
    </row>
    <row r="640" spans="2:16" s="20" customFormat="1" ht="31.5" customHeight="1">
      <c r="C640" s="174"/>
      <c r="D640" s="155"/>
      <c r="E640" s="160"/>
      <c r="F640" s="160"/>
      <c r="G640" s="160"/>
      <c r="H640" s="73" t="s">
        <v>23</v>
      </c>
      <c r="I640" s="15">
        <f t="shared" si="50"/>
        <v>5386.2</v>
      </c>
      <c r="J640" s="15">
        <f t="shared" si="50"/>
        <v>5386.2</v>
      </c>
      <c r="K640" s="15">
        <f t="shared" si="50"/>
        <v>5386.2</v>
      </c>
      <c r="L640" s="15">
        <f t="shared" ref="L640:M640" si="54">L647+L654+L682+L773+L808</f>
        <v>5386.2</v>
      </c>
      <c r="M640" s="15">
        <f t="shared" si="54"/>
        <v>5386.2</v>
      </c>
      <c r="N640" s="8">
        <f t="shared" si="51"/>
        <v>100</v>
      </c>
      <c r="O640" s="8">
        <f>L640/J640*100</f>
        <v>100</v>
      </c>
      <c r="P640" s="8">
        <f>L640/K640*100</f>
        <v>100</v>
      </c>
    </row>
    <row r="641" spans="3:16" s="20" customFormat="1" ht="17.25" customHeight="1">
      <c r="C641" s="174"/>
      <c r="D641" s="155"/>
      <c r="E641" s="160"/>
      <c r="F641" s="160"/>
      <c r="G641" s="160"/>
      <c r="H641" s="73" t="s">
        <v>234</v>
      </c>
      <c r="I641" s="15">
        <f>I648+I655+I683+I774+I809</f>
        <v>476038.9</v>
      </c>
      <c r="J641" s="55" t="s">
        <v>231</v>
      </c>
      <c r="K641" s="55" t="s">
        <v>231</v>
      </c>
      <c r="L641" s="55" t="s">
        <v>231</v>
      </c>
      <c r="M641" s="15">
        <f>M648+M655+M683+M774+M809</f>
        <v>337378</v>
      </c>
      <c r="N641" s="8">
        <f t="shared" si="51"/>
        <v>70.871939246981711</v>
      </c>
      <c r="O641" s="15" t="s">
        <v>231</v>
      </c>
      <c r="P641" s="15" t="s">
        <v>231</v>
      </c>
    </row>
    <row r="642" spans="3:16" s="20" customFormat="1" ht="17.25" customHeight="1">
      <c r="C642" s="174"/>
      <c r="D642" s="155"/>
      <c r="E642" s="160"/>
      <c r="F642" s="160"/>
      <c r="G642" s="160"/>
      <c r="H642" s="73" t="s">
        <v>236</v>
      </c>
      <c r="I642" s="15">
        <f>I649+I656+I684+I775+I810</f>
        <v>686.3</v>
      </c>
      <c r="J642" s="55" t="s">
        <v>231</v>
      </c>
      <c r="K642" s="55" t="s">
        <v>231</v>
      </c>
      <c r="L642" s="55" t="s">
        <v>231</v>
      </c>
      <c r="M642" s="15">
        <f>M649+M656+M684+M775+M810</f>
        <v>215.6</v>
      </c>
      <c r="N642" s="8">
        <f t="shared" si="51"/>
        <v>31.414833163339651</v>
      </c>
      <c r="O642" s="15" t="s">
        <v>231</v>
      </c>
      <c r="P642" s="15" t="s">
        <v>231</v>
      </c>
    </row>
    <row r="643" spans="3:16" s="21" customFormat="1" ht="23.25" customHeight="1">
      <c r="C643" s="123" t="s">
        <v>42</v>
      </c>
      <c r="D643" s="173" t="s">
        <v>454</v>
      </c>
      <c r="E643" s="116" t="s">
        <v>2</v>
      </c>
      <c r="F643" s="116" t="s">
        <v>355</v>
      </c>
      <c r="G643" s="116" t="s">
        <v>356</v>
      </c>
      <c r="H643" s="73" t="s">
        <v>107</v>
      </c>
      <c r="I643" s="55">
        <f>I644+I646+I648+I649</f>
        <v>576489.50000000012</v>
      </c>
      <c r="J643" s="55">
        <f>J644+J646</f>
        <v>99345.3</v>
      </c>
      <c r="K643" s="55">
        <f>K644+K646</f>
        <v>98482.3</v>
      </c>
      <c r="L643" s="55">
        <f>L644+L646</f>
        <v>68404.5</v>
      </c>
      <c r="M643" s="55">
        <f>M644+M646+M648+M649</f>
        <v>410180.19999999995</v>
      </c>
      <c r="N643" s="5">
        <f>M643/I643*100</f>
        <v>71.15137396257866</v>
      </c>
      <c r="O643" s="5">
        <f>L643/J643*100</f>
        <v>68.855295620426944</v>
      </c>
      <c r="P643" s="5">
        <f>L643/K643*100</f>
        <v>69.458674299848795</v>
      </c>
    </row>
    <row r="644" spans="3:16" s="21" customFormat="1" ht="22.5" customHeight="1">
      <c r="C644" s="124"/>
      <c r="D644" s="173"/>
      <c r="E644" s="117"/>
      <c r="F644" s="117"/>
      <c r="G644" s="117"/>
      <c r="H644" s="73" t="s">
        <v>108</v>
      </c>
      <c r="I644" s="15">
        <v>99764.3</v>
      </c>
      <c r="J644" s="15">
        <v>99345.3</v>
      </c>
      <c r="K644" s="15">
        <v>98482.3</v>
      </c>
      <c r="L644" s="55">
        <v>68404.5</v>
      </c>
      <c r="M644" s="55">
        <v>72586.600000000006</v>
      </c>
      <c r="N644" s="5">
        <f>M644/I644*100</f>
        <v>72.75809082006289</v>
      </c>
      <c r="O644" s="15">
        <f>L644/J644*100</f>
        <v>68.855295620426944</v>
      </c>
      <c r="P644" s="15">
        <f>L644/K644*100</f>
        <v>69.458674299848795</v>
      </c>
    </row>
    <row r="645" spans="3:16" s="21" customFormat="1" ht="30">
      <c r="C645" s="124"/>
      <c r="D645" s="173"/>
      <c r="E645" s="117"/>
      <c r="F645" s="117"/>
      <c r="G645" s="117"/>
      <c r="H645" s="73" t="s">
        <v>22</v>
      </c>
      <c r="I645" s="55">
        <v>0</v>
      </c>
      <c r="J645" s="55">
        <v>0</v>
      </c>
      <c r="K645" s="55">
        <v>0</v>
      </c>
      <c r="L645" s="55">
        <v>0</v>
      </c>
      <c r="M645" s="55">
        <v>0</v>
      </c>
      <c r="N645" s="15">
        <v>0</v>
      </c>
      <c r="O645" s="15">
        <v>0</v>
      </c>
      <c r="P645" s="15">
        <v>0</v>
      </c>
    </row>
    <row r="646" spans="3:16" s="21" customFormat="1">
      <c r="C646" s="124"/>
      <c r="D646" s="173"/>
      <c r="E646" s="117"/>
      <c r="F646" s="117"/>
      <c r="G646" s="117"/>
      <c r="H646" s="73" t="s">
        <v>233</v>
      </c>
      <c r="I646" s="55">
        <v>0</v>
      </c>
      <c r="J646" s="55">
        <v>0</v>
      </c>
      <c r="K646" s="55">
        <v>0</v>
      </c>
      <c r="L646" s="55">
        <v>0</v>
      </c>
      <c r="M646" s="55">
        <v>0</v>
      </c>
      <c r="N646" s="15">
        <v>0</v>
      </c>
      <c r="O646" s="15">
        <v>0</v>
      </c>
      <c r="P646" s="15">
        <v>0</v>
      </c>
    </row>
    <row r="647" spans="3:16" s="20" customFormat="1" ht="17.25" customHeight="1">
      <c r="C647" s="124"/>
      <c r="D647" s="173"/>
      <c r="E647" s="117"/>
      <c r="F647" s="117"/>
      <c r="G647" s="117"/>
      <c r="H647" s="73" t="s">
        <v>23</v>
      </c>
      <c r="I647" s="55">
        <v>0</v>
      </c>
      <c r="J647" s="55">
        <v>0</v>
      </c>
      <c r="K647" s="55">
        <v>0</v>
      </c>
      <c r="L647" s="55">
        <v>0</v>
      </c>
      <c r="M647" s="55">
        <v>0</v>
      </c>
      <c r="N647" s="15">
        <v>0</v>
      </c>
      <c r="O647" s="15">
        <v>0</v>
      </c>
      <c r="P647" s="15">
        <v>0</v>
      </c>
    </row>
    <row r="648" spans="3:16" s="20" customFormat="1" ht="17.25" customHeight="1">
      <c r="C648" s="124"/>
      <c r="D648" s="173"/>
      <c r="E648" s="117"/>
      <c r="F648" s="117"/>
      <c r="G648" s="117"/>
      <c r="H648" s="73" t="s">
        <v>234</v>
      </c>
      <c r="I648" s="15">
        <v>476038.9</v>
      </c>
      <c r="J648" s="15">
        <v>476038.9</v>
      </c>
      <c r="K648" s="15" t="s">
        <v>231</v>
      </c>
      <c r="L648" s="15" t="s">
        <v>231</v>
      </c>
      <c r="M648" s="55">
        <v>337378</v>
      </c>
      <c r="N648" s="5">
        <f>M648/I648*100</f>
        <v>70.871939246981711</v>
      </c>
      <c r="O648" s="15" t="s">
        <v>231</v>
      </c>
      <c r="P648" s="15" t="s">
        <v>231</v>
      </c>
    </row>
    <row r="649" spans="3:16" s="20" customFormat="1" ht="17.25" customHeight="1">
      <c r="C649" s="124"/>
      <c r="D649" s="173"/>
      <c r="E649" s="117"/>
      <c r="F649" s="117"/>
      <c r="G649" s="117"/>
      <c r="H649" s="73" t="s">
        <v>236</v>
      </c>
      <c r="I649" s="15">
        <v>686.3</v>
      </c>
      <c r="J649" s="15">
        <v>686.3</v>
      </c>
      <c r="K649" s="15" t="s">
        <v>231</v>
      </c>
      <c r="L649" s="15" t="s">
        <v>231</v>
      </c>
      <c r="M649" s="55">
        <v>215.6</v>
      </c>
      <c r="N649" s="5">
        <f>M649/I649*100</f>
        <v>31.414833163339651</v>
      </c>
      <c r="O649" s="15" t="s">
        <v>231</v>
      </c>
      <c r="P649" s="15" t="s">
        <v>231</v>
      </c>
    </row>
    <row r="650" spans="3:16" s="21" customFormat="1" ht="18" customHeight="1">
      <c r="C650" s="149" t="s">
        <v>43</v>
      </c>
      <c r="D650" s="119" t="s">
        <v>143</v>
      </c>
      <c r="E650" s="116" t="s">
        <v>357</v>
      </c>
      <c r="F650" s="116">
        <v>2018</v>
      </c>
      <c r="G650" s="116">
        <v>2020</v>
      </c>
      <c r="H650" s="73" t="s">
        <v>107</v>
      </c>
      <c r="I650" s="55">
        <f>I651+I653+I655+I656</f>
        <v>1000</v>
      </c>
      <c r="J650" s="55">
        <f>J651+J653</f>
        <v>900</v>
      </c>
      <c r="K650" s="55">
        <f>K651+K653</f>
        <v>900</v>
      </c>
      <c r="L650" s="55">
        <f>L651+L653</f>
        <v>0</v>
      </c>
      <c r="M650" s="55">
        <f>M651+M653+M655+M656</f>
        <v>0</v>
      </c>
      <c r="N650" s="5">
        <f>M650/I650*100</f>
        <v>0</v>
      </c>
      <c r="O650" s="5">
        <f>L650/J650*100</f>
        <v>0</v>
      </c>
      <c r="P650" s="5">
        <f>L650/K650*100</f>
        <v>0</v>
      </c>
    </row>
    <row r="651" spans="3:16" s="21" customFormat="1" ht="15" customHeight="1">
      <c r="C651" s="150"/>
      <c r="D651" s="119"/>
      <c r="E651" s="117"/>
      <c r="F651" s="117"/>
      <c r="G651" s="117"/>
      <c r="H651" s="73" t="s">
        <v>108</v>
      </c>
      <c r="I651" s="55">
        <f>I658+I665+I672</f>
        <v>1000</v>
      </c>
      <c r="J651" s="55">
        <f>J658+J665+J672</f>
        <v>900</v>
      </c>
      <c r="K651" s="55">
        <f t="shared" ref="K651:M651" si="55">K658+K665+K672</f>
        <v>900</v>
      </c>
      <c r="L651" s="55">
        <f t="shared" si="55"/>
        <v>0</v>
      </c>
      <c r="M651" s="55">
        <f t="shared" si="55"/>
        <v>0</v>
      </c>
      <c r="N651" s="5">
        <f t="shared" ref="N651:N658" si="56">M651/I651*100</f>
        <v>0</v>
      </c>
      <c r="O651" s="5">
        <f>L651/J651*100</f>
        <v>0</v>
      </c>
      <c r="P651" s="5">
        <f>L651/K651*100</f>
        <v>0</v>
      </c>
    </row>
    <row r="652" spans="3:16" s="21" customFormat="1" ht="30">
      <c r="C652" s="150"/>
      <c r="D652" s="119"/>
      <c r="E652" s="117"/>
      <c r="F652" s="117"/>
      <c r="G652" s="117"/>
      <c r="H652" s="73" t="s">
        <v>22</v>
      </c>
      <c r="I652" s="55">
        <f t="shared" ref="I652:J656" si="57">I659+I666+I673</f>
        <v>0</v>
      </c>
      <c r="J652" s="55">
        <f t="shared" si="57"/>
        <v>0</v>
      </c>
      <c r="K652" s="55">
        <f t="shared" ref="K652:M652" si="58">K659+K666+K673</f>
        <v>0</v>
      </c>
      <c r="L652" s="55">
        <f t="shared" si="58"/>
        <v>0</v>
      </c>
      <c r="M652" s="55">
        <f t="shared" si="58"/>
        <v>0</v>
      </c>
      <c r="N652" s="5">
        <v>0</v>
      </c>
      <c r="O652" s="5">
        <v>0</v>
      </c>
      <c r="P652" s="5">
        <v>0</v>
      </c>
    </row>
    <row r="653" spans="3:16" s="21" customFormat="1">
      <c r="C653" s="150"/>
      <c r="D653" s="119"/>
      <c r="E653" s="117"/>
      <c r="F653" s="117"/>
      <c r="G653" s="117"/>
      <c r="H653" s="73" t="s">
        <v>233</v>
      </c>
      <c r="I653" s="55">
        <f t="shared" si="57"/>
        <v>0</v>
      </c>
      <c r="J653" s="55">
        <f t="shared" si="57"/>
        <v>0</v>
      </c>
      <c r="K653" s="55">
        <f t="shared" ref="K653:M653" si="59">K660+K667+K674</f>
        <v>0</v>
      </c>
      <c r="L653" s="55">
        <f t="shared" si="59"/>
        <v>0</v>
      </c>
      <c r="M653" s="55">
        <f t="shared" si="59"/>
        <v>0</v>
      </c>
      <c r="N653" s="5">
        <v>0</v>
      </c>
      <c r="O653" s="5">
        <v>0</v>
      </c>
      <c r="P653" s="5">
        <v>0</v>
      </c>
    </row>
    <row r="654" spans="3:16" s="20" customFormat="1" ht="17.25" customHeight="1">
      <c r="C654" s="150"/>
      <c r="D654" s="119"/>
      <c r="E654" s="117"/>
      <c r="F654" s="117"/>
      <c r="G654" s="117"/>
      <c r="H654" s="73" t="s">
        <v>23</v>
      </c>
      <c r="I654" s="55">
        <f t="shared" si="57"/>
        <v>0</v>
      </c>
      <c r="J654" s="55">
        <f t="shared" si="57"/>
        <v>0</v>
      </c>
      <c r="K654" s="55">
        <f t="shared" ref="K654:M654" si="60">K661+K668+K675</f>
        <v>0</v>
      </c>
      <c r="L654" s="55">
        <f t="shared" si="60"/>
        <v>0</v>
      </c>
      <c r="M654" s="55">
        <f t="shared" si="60"/>
        <v>0</v>
      </c>
      <c r="N654" s="5">
        <v>0</v>
      </c>
      <c r="O654" s="5">
        <v>0</v>
      </c>
      <c r="P654" s="5">
        <v>0</v>
      </c>
    </row>
    <row r="655" spans="3:16" s="20" customFormat="1" ht="17.25" customHeight="1">
      <c r="C655" s="150"/>
      <c r="D655" s="119"/>
      <c r="E655" s="117"/>
      <c r="F655" s="117"/>
      <c r="G655" s="117"/>
      <c r="H655" s="73" t="s">
        <v>234</v>
      </c>
      <c r="I655" s="55">
        <f t="shared" si="57"/>
        <v>0</v>
      </c>
      <c r="J655" s="15" t="s">
        <v>231</v>
      </c>
      <c r="K655" s="15" t="s">
        <v>231</v>
      </c>
      <c r="L655" s="15" t="s">
        <v>231</v>
      </c>
      <c r="M655" s="55">
        <v>0</v>
      </c>
      <c r="N655" s="55">
        <v>0</v>
      </c>
      <c r="O655" s="15" t="s">
        <v>231</v>
      </c>
      <c r="P655" s="15" t="s">
        <v>231</v>
      </c>
    </row>
    <row r="656" spans="3:16" s="21" customFormat="1">
      <c r="C656" s="151"/>
      <c r="D656" s="119"/>
      <c r="E656" s="118"/>
      <c r="F656" s="118"/>
      <c r="G656" s="118"/>
      <c r="H656" s="73" t="s">
        <v>236</v>
      </c>
      <c r="I656" s="55">
        <f t="shared" si="57"/>
        <v>0</v>
      </c>
      <c r="J656" s="15" t="s">
        <v>231</v>
      </c>
      <c r="K656" s="15" t="s">
        <v>231</v>
      </c>
      <c r="L656" s="15" t="s">
        <v>231</v>
      </c>
      <c r="M656" s="55">
        <v>0</v>
      </c>
      <c r="N656" s="55">
        <v>0</v>
      </c>
      <c r="O656" s="15" t="s">
        <v>231</v>
      </c>
      <c r="P656" s="15" t="s">
        <v>231</v>
      </c>
    </row>
    <row r="657" spans="3:16" s="21" customFormat="1" ht="15" customHeight="1">
      <c r="C657" s="149" t="s">
        <v>44</v>
      </c>
      <c r="D657" s="119" t="s">
        <v>612</v>
      </c>
      <c r="E657" s="121" t="s">
        <v>358</v>
      </c>
      <c r="F657" s="121" t="s">
        <v>312</v>
      </c>
      <c r="G657" s="121" t="s">
        <v>304</v>
      </c>
      <c r="H657" s="73" t="s">
        <v>107</v>
      </c>
      <c r="I657" s="55">
        <f>I658+I660+I662+I663</f>
        <v>350</v>
      </c>
      <c r="J657" s="55">
        <f>J658+J660</f>
        <v>315</v>
      </c>
      <c r="K657" s="55">
        <f>K658+K660</f>
        <v>315</v>
      </c>
      <c r="L657" s="55">
        <f>L658+L660</f>
        <v>0</v>
      </c>
      <c r="M657" s="55">
        <f>M658+M660+M662+M663</f>
        <v>0</v>
      </c>
      <c r="N657" s="5">
        <f>M657/I657*100</f>
        <v>0</v>
      </c>
      <c r="O657" s="5">
        <f>L657/J657*100</f>
        <v>0</v>
      </c>
      <c r="P657" s="5">
        <f>L657/K657*100</f>
        <v>0</v>
      </c>
    </row>
    <row r="658" spans="3:16" s="21" customFormat="1">
      <c r="C658" s="150"/>
      <c r="D658" s="119"/>
      <c r="E658" s="121"/>
      <c r="F658" s="121"/>
      <c r="G658" s="121"/>
      <c r="H658" s="73" t="s">
        <v>108</v>
      </c>
      <c r="I658" s="15">
        <v>350</v>
      </c>
      <c r="J658" s="15">
        <v>315</v>
      </c>
      <c r="K658" s="15">
        <v>315</v>
      </c>
      <c r="L658" s="55">
        <v>0</v>
      </c>
      <c r="M658" s="55">
        <v>0</v>
      </c>
      <c r="N658" s="5">
        <f t="shared" si="56"/>
        <v>0</v>
      </c>
      <c r="O658" s="15">
        <f>L658/J658*100</f>
        <v>0</v>
      </c>
      <c r="P658" s="15">
        <f>L658/K658*100</f>
        <v>0</v>
      </c>
    </row>
    <row r="659" spans="3:16" s="21" customFormat="1" ht="30">
      <c r="C659" s="150"/>
      <c r="D659" s="119"/>
      <c r="E659" s="121"/>
      <c r="F659" s="121"/>
      <c r="G659" s="121"/>
      <c r="H659" s="73" t="s">
        <v>22</v>
      </c>
      <c r="I659" s="55">
        <v>0</v>
      </c>
      <c r="J659" s="55">
        <v>0</v>
      </c>
      <c r="K659" s="55">
        <v>0</v>
      </c>
      <c r="L659" s="55">
        <v>0</v>
      </c>
      <c r="M659" s="55">
        <v>0</v>
      </c>
      <c r="N659" s="15">
        <v>0</v>
      </c>
      <c r="O659" s="15">
        <v>0</v>
      </c>
      <c r="P659" s="15">
        <v>0</v>
      </c>
    </row>
    <row r="660" spans="3:16" s="21" customFormat="1">
      <c r="C660" s="150"/>
      <c r="D660" s="119"/>
      <c r="E660" s="121"/>
      <c r="F660" s="121"/>
      <c r="G660" s="121"/>
      <c r="H660" s="73" t="s">
        <v>233</v>
      </c>
      <c r="I660" s="55">
        <v>0</v>
      </c>
      <c r="J660" s="55">
        <v>0</v>
      </c>
      <c r="K660" s="55">
        <v>0</v>
      </c>
      <c r="L660" s="55">
        <v>0</v>
      </c>
      <c r="M660" s="55">
        <v>0</v>
      </c>
      <c r="N660" s="15">
        <v>0</v>
      </c>
      <c r="O660" s="15">
        <v>0</v>
      </c>
      <c r="P660" s="15">
        <v>0</v>
      </c>
    </row>
    <row r="661" spans="3:16" s="20" customFormat="1" ht="17.25" customHeight="1">
      <c r="C661" s="150"/>
      <c r="D661" s="119"/>
      <c r="E661" s="121"/>
      <c r="F661" s="121"/>
      <c r="G661" s="121"/>
      <c r="H661" s="73" t="s">
        <v>23</v>
      </c>
      <c r="I661" s="55">
        <v>0</v>
      </c>
      <c r="J661" s="55">
        <v>0</v>
      </c>
      <c r="K661" s="55">
        <v>0</v>
      </c>
      <c r="L661" s="55">
        <v>0</v>
      </c>
      <c r="M661" s="55">
        <v>0</v>
      </c>
      <c r="N661" s="15">
        <v>0</v>
      </c>
      <c r="O661" s="15">
        <v>0</v>
      </c>
      <c r="P661" s="15">
        <v>0</v>
      </c>
    </row>
    <row r="662" spans="3:16" s="20" customFormat="1" ht="17.25" customHeight="1">
      <c r="C662" s="150"/>
      <c r="D662" s="119"/>
      <c r="E662" s="121"/>
      <c r="F662" s="121"/>
      <c r="G662" s="121"/>
      <c r="H662" s="73" t="s">
        <v>234</v>
      </c>
      <c r="I662" s="55">
        <v>0</v>
      </c>
      <c r="J662" s="15" t="s">
        <v>231</v>
      </c>
      <c r="K662" s="15" t="s">
        <v>231</v>
      </c>
      <c r="L662" s="15" t="s">
        <v>231</v>
      </c>
      <c r="M662" s="55">
        <v>0</v>
      </c>
      <c r="N662" s="55">
        <v>0</v>
      </c>
      <c r="O662" s="15" t="s">
        <v>231</v>
      </c>
      <c r="P662" s="15" t="s">
        <v>231</v>
      </c>
    </row>
    <row r="663" spans="3:16" s="21" customFormat="1">
      <c r="C663" s="151"/>
      <c r="D663" s="119"/>
      <c r="E663" s="121"/>
      <c r="F663" s="121"/>
      <c r="G663" s="121"/>
      <c r="H663" s="73" t="s">
        <v>236</v>
      </c>
      <c r="I663" s="55">
        <v>0</v>
      </c>
      <c r="J663" s="15" t="s">
        <v>231</v>
      </c>
      <c r="K663" s="15" t="s">
        <v>231</v>
      </c>
      <c r="L663" s="15" t="s">
        <v>231</v>
      </c>
      <c r="M663" s="55">
        <v>0</v>
      </c>
      <c r="N663" s="55">
        <v>0</v>
      </c>
      <c r="O663" s="15" t="s">
        <v>231</v>
      </c>
      <c r="P663" s="15" t="s">
        <v>231</v>
      </c>
    </row>
    <row r="664" spans="3:16" s="21" customFormat="1" ht="15" customHeight="1">
      <c r="C664" s="149" t="s">
        <v>45</v>
      </c>
      <c r="D664" s="119" t="s">
        <v>613</v>
      </c>
      <c r="E664" s="121" t="s">
        <v>146</v>
      </c>
      <c r="F664" s="121" t="s">
        <v>312</v>
      </c>
      <c r="G664" s="121" t="s">
        <v>304</v>
      </c>
      <c r="H664" s="73" t="s">
        <v>107</v>
      </c>
      <c r="I664" s="55">
        <f>I665+I667+I669+I670</f>
        <v>300</v>
      </c>
      <c r="J664" s="55">
        <f>J665+J667</f>
        <v>270</v>
      </c>
      <c r="K664" s="55">
        <f>K665+K667</f>
        <v>270</v>
      </c>
      <c r="L664" s="55">
        <f>L665+L667</f>
        <v>0</v>
      </c>
      <c r="M664" s="55">
        <f>M665+M667+M669+M670</f>
        <v>0</v>
      </c>
      <c r="N664" s="5">
        <f>M664/I664*100</f>
        <v>0</v>
      </c>
      <c r="O664" s="5">
        <f>L664/J664*100</f>
        <v>0</v>
      </c>
      <c r="P664" s="5">
        <f>L664/K664*100</f>
        <v>0</v>
      </c>
    </row>
    <row r="665" spans="3:16" s="21" customFormat="1" ht="15.75" customHeight="1">
      <c r="C665" s="150"/>
      <c r="D665" s="119"/>
      <c r="E665" s="121"/>
      <c r="F665" s="121"/>
      <c r="G665" s="121"/>
      <c r="H665" s="73" t="s">
        <v>108</v>
      </c>
      <c r="I665" s="15">
        <v>300</v>
      </c>
      <c r="J665" s="15">
        <v>270</v>
      </c>
      <c r="K665" s="15">
        <v>270</v>
      </c>
      <c r="L665" s="55"/>
      <c r="M665" s="55"/>
      <c r="N665" s="15">
        <f>L665/I665*100</f>
        <v>0</v>
      </c>
      <c r="O665" s="15">
        <f>L665/J665*100</f>
        <v>0</v>
      </c>
      <c r="P665" s="15">
        <f>L665/K665*100</f>
        <v>0</v>
      </c>
    </row>
    <row r="666" spans="3:16" s="21" customFormat="1" ht="30">
      <c r="C666" s="150"/>
      <c r="D666" s="119"/>
      <c r="E666" s="121"/>
      <c r="F666" s="121"/>
      <c r="G666" s="121"/>
      <c r="H666" s="73" t="s">
        <v>22</v>
      </c>
      <c r="I666" s="55">
        <v>0</v>
      </c>
      <c r="J666" s="55">
        <v>0</v>
      </c>
      <c r="K666" s="55">
        <v>0</v>
      </c>
      <c r="L666" s="55">
        <v>0</v>
      </c>
      <c r="M666" s="55">
        <v>0</v>
      </c>
      <c r="N666" s="15">
        <v>0</v>
      </c>
      <c r="O666" s="15">
        <v>0</v>
      </c>
      <c r="P666" s="15">
        <v>0</v>
      </c>
    </row>
    <row r="667" spans="3:16" s="21" customFormat="1">
      <c r="C667" s="150"/>
      <c r="D667" s="119"/>
      <c r="E667" s="121"/>
      <c r="F667" s="121"/>
      <c r="G667" s="121"/>
      <c r="H667" s="73" t="s">
        <v>233</v>
      </c>
      <c r="I667" s="55">
        <v>0</v>
      </c>
      <c r="J667" s="55">
        <v>0</v>
      </c>
      <c r="K667" s="55">
        <v>0</v>
      </c>
      <c r="L667" s="55">
        <v>0</v>
      </c>
      <c r="M667" s="55">
        <v>0</v>
      </c>
      <c r="N667" s="15">
        <v>0</v>
      </c>
      <c r="O667" s="15">
        <v>0</v>
      </c>
      <c r="P667" s="15">
        <v>0</v>
      </c>
    </row>
    <row r="668" spans="3:16" s="20" customFormat="1" ht="17.25" customHeight="1">
      <c r="C668" s="150"/>
      <c r="D668" s="119"/>
      <c r="E668" s="121"/>
      <c r="F668" s="121"/>
      <c r="G668" s="121"/>
      <c r="H668" s="73" t="s">
        <v>23</v>
      </c>
      <c r="I668" s="55">
        <v>0</v>
      </c>
      <c r="J668" s="55">
        <v>0</v>
      </c>
      <c r="K668" s="55">
        <v>0</v>
      </c>
      <c r="L668" s="55">
        <v>0</v>
      </c>
      <c r="M668" s="55">
        <v>0</v>
      </c>
      <c r="N668" s="15">
        <v>0</v>
      </c>
      <c r="O668" s="15">
        <v>0</v>
      </c>
      <c r="P668" s="15">
        <v>0</v>
      </c>
    </row>
    <row r="669" spans="3:16" s="20" customFormat="1" ht="17.25" customHeight="1">
      <c r="C669" s="150"/>
      <c r="D669" s="119"/>
      <c r="E669" s="121"/>
      <c r="F669" s="121"/>
      <c r="G669" s="121"/>
      <c r="H669" s="73" t="s">
        <v>234</v>
      </c>
      <c r="I669" s="55">
        <v>0</v>
      </c>
      <c r="J669" s="15" t="s">
        <v>231</v>
      </c>
      <c r="K669" s="15" t="s">
        <v>231</v>
      </c>
      <c r="L669" s="15" t="s">
        <v>231</v>
      </c>
      <c r="M669" s="55">
        <v>0</v>
      </c>
      <c r="N669" s="55">
        <v>0</v>
      </c>
      <c r="O669" s="15" t="s">
        <v>231</v>
      </c>
      <c r="P669" s="15" t="s">
        <v>231</v>
      </c>
    </row>
    <row r="670" spans="3:16" s="21" customFormat="1" ht="18.75" customHeight="1">
      <c r="C670" s="151"/>
      <c r="D670" s="119"/>
      <c r="E670" s="121"/>
      <c r="F670" s="121"/>
      <c r="G670" s="121"/>
      <c r="H670" s="73" t="s">
        <v>236</v>
      </c>
      <c r="I670" s="55">
        <v>0</v>
      </c>
      <c r="J670" s="15" t="s">
        <v>231</v>
      </c>
      <c r="K670" s="15" t="s">
        <v>231</v>
      </c>
      <c r="L670" s="15" t="s">
        <v>231</v>
      </c>
      <c r="M670" s="55">
        <v>0</v>
      </c>
      <c r="N670" s="55">
        <v>0</v>
      </c>
      <c r="O670" s="15" t="s">
        <v>231</v>
      </c>
      <c r="P670" s="15" t="s">
        <v>231</v>
      </c>
    </row>
    <row r="671" spans="3:16" s="21" customFormat="1" ht="15" customHeight="1">
      <c r="C671" s="122" t="s">
        <v>46</v>
      </c>
      <c r="D671" s="119" t="s">
        <v>614</v>
      </c>
      <c r="E671" s="116" t="s">
        <v>252</v>
      </c>
      <c r="F671" s="116" t="s">
        <v>312</v>
      </c>
      <c r="G671" s="116" t="s">
        <v>304</v>
      </c>
      <c r="H671" s="73" t="s">
        <v>107</v>
      </c>
      <c r="I671" s="55">
        <f>I672+I674+I676+I677</f>
        <v>350</v>
      </c>
      <c r="J671" s="55">
        <f>J672+J674</f>
        <v>315</v>
      </c>
      <c r="K671" s="55">
        <f>K672+K674</f>
        <v>315</v>
      </c>
      <c r="L671" s="55">
        <f>L672+L674</f>
        <v>0</v>
      </c>
      <c r="M671" s="55">
        <f>M672+M674+M676+M677</f>
        <v>0</v>
      </c>
      <c r="N671" s="5">
        <f>M671/I671*100</f>
        <v>0</v>
      </c>
      <c r="O671" s="5">
        <f>L671/J671*100</f>
        <v>0</v>
      </c>
      <c r="P671" s="5">
        <f>L671/K671*100</f>
        <v>0</v>
      </c>
    </row>
    <row r="672" spans="3:16" s="21" customFormat="1" ht="15" customHeight="1">
      <c r="C672" s="122"/>
      <c r="D672" s="119"/>
      <c r="E672" s="117"/>
      <c r="F672" s="117"/>
      <c r="G672" s="117"/>
      <c r="H672" s="73" t="s">
        <v>108</v>
      </c>
      <c r="I672" s="15">
        <v>350</v>
      </c>
      <c r="J672" s="15">
        <v>315</v>
      </c>
      <c r="K672" s="15">
        <v>315</v>
      </c>
      <c r="L672" s="55"/>
      <c r="M672" s="55"/>
      <c r="N672" s="15">
        <f>L672/I672*100</f>
        <v>0</v>
      </c>
      <c r="O672" s="15">
        <f>L672/J672*100</f>
        <v>0</v>
      </c>
      <c r="P672" s="15">
        <f>L672/K672*100</f>
        <v>0</v>
      </c>
    </row>
    <row r="673" spans="3:16" s="21" customFormat="1" ht="30">
      <c r="C673" s="122"/>
      <c r="D673" s="119"/>
      <c r="E673" s="117"/>
      <c r="F673" s="117"/>
      <c r="G673" s="117"/>
      <c r="H673" s="73" t="s">
        <v>22</v>
      </c>
      <c r="I673" s="55">
        <v>0</v>
      </c>
      <c r="J673" s="55">
        <v>0</v>
      </c>
      <c r="K673" s="55">
        <v>0</v>
      </c>
      <c r="L673" s="55">
        <v>0</v>
      </c>
      <c r="M673" s="55">
        <v>0</v>
      </c>
      <c r="N673" s="15">
        <v>0</v>
      </c>
      <c r="O673" s="15">
        <v>0</v>
      </c>
      <c r="P673" s="15">
        <v>0</v>
      </c>
    </row>
    <row r="674" spans="3:16" s="21" customFormat="1">
      <c r="C674" s="122"/>
      <c r="D674" s="119"/>
      <c r="E674" s="117"/>
      <c r="F674" s="117"/>
      <c r="G674" s="117"/>
      <c r="H674" s="73" t="s">
        <v>233</v>
      </c>
      <c r="I674" s="55">
        <v>0</v>
      </c>
      <c r="J674" s="55">
        <v>0</v>
      </c>
      <c r="K674" s="55">
        <v>0</v>
      </c>
      <c r="L674" s="55">
        <v>0</v>
      </c>
      <c r="M674" s="55">
        <v>0</v>
      </c>
      <c r="N674" s="15">
        <v>0</v>
      </c>
      <c r="O674" s="15">
        <v>0</v>
      </c>
      <c r="P674" s="15">
        <v>0</v>
      </c>
    </row>
    <row r="675" spans="3:16" s="20" customFormat="1" ht="17.25" customHeight="1">
      <c r="C675" s="122"/>
      <c r="D675" s="119"/>
      <c r="E675" s="117"/>
      <c r="F675" s="117"/>
      <c r="G675" s="117"/>
      <c r="H675" s="73" t="s">
        <v>23</v>
      </c>
      <c r="I675" s="55">
        <v>0</v>
      </c>
      <c r="J675" s="55">
        <v>0</v>
      </c>
      <c r="K675" s="55">
        <v>0</v>
      </c>
      <c r="L675" s="55">
        <v>0</v>
      </c>
      <c r="M675" s="55">
        <v>0</v>
      </c>
      <c r="N675" s="15">
        <v>0</v>
      </c>
      <c r="O675" s="15">
        <v>0</v>
      </c>
      <c r="P675" s="15">
        <v>0</v>
      </c>
    </row>
    <row r="676" spans="3:16" s="20" customFormat="1" ht="17.25" customHeight="1">
      <c r="C676" s="122"/>
      <c r="D676" s="119"/>
      <c r="E676" s="117"/>
      <c r="F676" s="117"/>
      <c r="G676" s="117"/>
      <c r="H676" s="73" t="s">
        <v>234</v>
      </c>
      <c r="I676" s="55">
        <v>0</v>
      </c>
      <c r="J676" s="15" t="s">
        <v>231</v>
      </c>
      <c r="K676" s="15" t="s">
        <v>231</v>
      </c>
      <c r="L676" s="15" t="s">
        <v>231</v>
      </c>
      <c r="M676" s="55">
        <v>0</v>
      </c>
      <c r="N676" s="55">
        <v>0</v>
      </c>
      <c r="O676" s="15" t="s">
        <v>231</v>
      </c>
      <c r="P676" s="15" t="s">
        <v>231</v>
      </c>
    </row>
    <row r="677" spans="3:16" s="21" customFormat="1">
      <c r="C677" s="122"/>
      <c r="D677" s="119"/>
      <c r="E677" s="118"/>
      <c r="F677" s="118"/>
      <c r="G677" s="118"/>
      <c r="H677" s="73" t="s">
        <v>236</v>
      </c>
      <c r="I677" s="55">
        <v>0</v>
      </c>
      <c r="J677" s="15" t="s">
        <v>231</v>
      </c>
      <c r="K677" s="15" t="s">
        <v>231</v>
      </c>
      <c r="L677" s="15" t="s">
        <v>231</v>
      </c>
      <c r="M677" s="55">
        <v>0</v>
      </c>
      <c r="N677" s="55">
        <v>0</v>
      </c>
      <c r="O677" s="15" t="s">
        <v>231</v>
      </c>
      <c r="P677" s="15" t="s">
        <v>231</v>
      </c>
    </row>
    <row r="678" spans="3:16" s="21" customFormat="1" ht="18" customHeight="1">
      <c r="C678" s="122" t="s">
        <v>47</v>
      </c>
      <c r="D678" s="119" t="s">
        <v>144</v>
      </c>
      <c r="E678" s="121" t="s">
        <v>3</v>
      </c>
      <c r="F678" s="121">
        <v>2018</v>
      </c>
      <c r="G678" s="121">
        <v>2020</v>
      </c>
      <c r="H678" s="73" t="s">
        <v>107</v>
      </c>
      <c r="I678" s="55">
        <f>I679+I681+I683+I684</f>
        <v>2665</v>
      </c>
      <c r="J678" s="55">
        <f>J679+J681</f>
        <v>2218.5</v>
      </c>
      <c r="K678" s="55">
        <f>K679+K681</f>
        <v>2218.5</v>
      </c>
      <c r="L678" s="55">
        <f>L679+L681</f>
        <v>357</v>
      </c>
      <c r="M678" s="55">
        <f>M679+M681+M683+M684</f>
        <v>357</v>
      </c>
      <c r="N678" s="5">
        <f>M678/I678*100</f>
        <v>13.395872420262664</v>
      </c>
      <c r="O678" s="5">
        <f>L678/J678*100</f>
        <v>16.091954022988507</v>
      </c>
      <c r="P678" s="5">
        <f>L678/K678*100</f>
        <v>16.091954022988507</v>
      </c>
    </row>
    <row r="679" spans="3:16" s="21" customFormat="1" ht="17.25" customHeight="1">
      <c r="C679" s="122"/>
      <c r="D679" s="119"/>
      <c r="E679" s="121"/>
      <c r="F679" s="121"/>
      <c r="G679" s="121"/>
      <c r="H679" s="73" t="s">
        <v>108</v>
      </c>
      <c r="I679" s="15">
        <f>SUM(I686,I693,I700,I707,I714,I721,I728,I735,I742,I749,I756,I763)</f>
        <v>2665</v>
      </c>
      <c r="J679" s="15">
        <f>SUM(J686,J693,J700,J707,J714,J721,J728,J735,J742,J749,J756,J763)</f>
        <v>2218.5</v>
      </c>
      <c r="K679" s="15">
        <f t="shared" ref="K679:M679" si="61">SUM(K686,K693,K700,K707,K714,K721,K728,K735,K742,K749,K756,K763)</f>
        <v>2218.5</v>
      </c>
      <c r="L679" s="15">
        <f t="shared" si="61"/>
        <v>357</v>
      </c>
      <c r="M679" s="15">
        <f t="shared" si="61"/>
        <v>357</v>
      </c>
      <c r="N679" s="5">
        <f>M679/I679*100</f>
        <v>13.395872420262664</v>
      </c>
      <c r="O679" s="15">
        <f>L679/J679*100</f>
        <v>16.091954022988507</v>
      </c>
      <c r="P679" s="15">
        <f>L679/K679*100</f>
        <v>16.091954022988507</v>
      </c>
    </row>
    <row r="680" spans="3:16" s="21" customFormat="1" ht="31.5" customHeight="1">
      <c r="C680" s="122"/>
      <c r="D680" s="119"/>
      <c r="E680" s="121"/>
      <c r="F680" s="121"/>
      <c r="G680" s="121"/>
      <c r="H680" s="73" t="s">
        <v>22</v>
      </c>
      <c r="I680" s="55">
        <v>0</v>
      </c>
      <c r="J680" s="55">
        <v>0</v>
      </c>
      <c r="K680" s="55">
        <v>0</v>
      </c>
      <c r="L680" s="55">
        <v>0</v>
      </c>
      <c r="M680" s="55">
        <v>0</v>
      </c>
      <c r="N680" s="15">
        <v>0</v>
      </c>
      <c r="O680" s="15">
        <v>0</v>
      </c>
      <c r="P680" s="15">
        <v>0</v>
      </c>
    </row>
    <row r="681" spans="3:16" s="21" customFormat="1" ht="19.5" customHeight="1">
      <c r="C681" s="122"/>
      <c r="D681" s="119"/>
      <c r="E681" s="121"/>
      <c r="F681" s="121"/>
      <c r="G681" s="121"/>
      <c r="H681" s="73" t="s">
        <v>233</v>
      </c>
      <c r="I681" s="55">
        <v>0</v>
      </c>
      <c r="J681" s="55">
        <v>0</v>
      </c>
      <c r="K681" s="55">
        <v>0</v>
      </c>
      <c r="L681" s="55">
        <v>0</v>
      </c>
      <c r="M681" s="55">
        <v>0</v>
      </c>
      <c r="N681" s="15">
        <v>0</v>
      </c>
      <c r="O681" s="15">
        <v>0</v>
      </c>
      <c r="P681" s="15">
        <v>0</v>
      </c>
    </row>
    <row r="682" spans="3:16" s="20" customFormat="1" ht="17.25" customHeight="1">
      <c r="C682" s="122"/>
      <c r="D682" s="119"/>
      <c r="E682" s="121"/>
      <c r="F682" s="121"/>
      <c r="G682" s="121"/>
      <c r="H682" s="73" t="s">
        <v>23</v>
      </c>
      <c r="I682" s="55">
        <v>0</v>
      </c>
      <c r="J682" s="55">
        <v>0</v>
      </c>
      <c r="K682" s="55">
        <v>0</v>
      </c>
      <c r="L682" s="55">
        <v>0</v>
      </c>
      <c r="M682" s="55">
        <v>0</v>
      </c>
      <c r="N682" s="15">
        <v>0</v>
      </c>
      <c r="O682" s="15">
        <v>0</v>
      </c>
      <c r="P682" s="15">
        <v>0</v>
      </c>
    </row>
    <row r="683" spans="3:16" s="20" customFormat="1" ht="17.25" customHeight="1">
      <c r="C683" s="122"/>
      <c r="D683" s="119"/>
      <c r="E683" s="121"/>
      <c r="F683" s="121"/>
      <c r="G683" s="121"/>
      <c r="H683" s="73" t="s">
        <v>234</v>
      </c>
      <c r="I683" s="55">
        <v>0</v>
      </c>
      <c r="J683" s="15" t="s">
        <v>231</v>
      </c>
      <c r="K683" s="15" t="s">
        <v>231</v>
      </c>
      <c r="L683" s="15" t="s">
        <v>231</v>
      </c>
      <c r="M683" s="55">
        <v>0</v>
      </c>
      <c r="N683" s="55">
        <v>0</v>
      </c>
      <c r="O683" s="15" t="s">
        <v>231</v>
      </c>
      <c r="P683" s="15" t="s">
        <v>231</v>
      </c>
    </row>
    <row r="684" spans="3:16" s="21" customFormat="1" ht="19.5" customHeight="1">
      <c r="C684" s="122"/>
      <c r="D684" s="119"/>
      <c r="E684" s="121"/>
      <c r="F684" s="121"/>
      <c r="G684" s="121"/>
      <c r="H684" s="73" t="s">
        <v>236</v>
      </c>
      <c r="I684" s="55">
        <v>0</v>
      </c>
      <c r="J684" s="15" t="s">
        <v>231</v>
      </c>
      <c r="K684" s="15" t="s">
        <v>231</v>
      </c>
      <c r="L684" s="15" t="s">
        <v>231</v>
      </c>
      <c r="M684" s="55">
        <v>0</v>
      </c>
      <c r="N684" s="55">
        <v>0</v>
      </c>
      <c r="O684" s="15" t="s">
        <v>231</v>
      </c>
      <c r="P684" s="15" t="s">
        <v>231</v>
      </c>
    </row>
    <row r="685" spans="3:16" s="21" customFormat="1" ht="16.5" customHeight="1">
      <c r="C685" s="122" t="s">
        <v>48</v>
      </c>
      <c r="D685" s="119" t="s">
        <v>615</v>
      </c>
      <c r="E685" s="121" t="s">
        <v>147</v>
      </c>
      <c r="F685" s="121" t="s">
        <v>359</v>
      </c>
      <c r="G685" s="121" t="s">
        <v>359</v>
      </c>
      <c r="H685" s="73" t="s">
        <v>107</v>
      </c>
      <c r="I685" s="55">
        <f>I686+I688+I690+I691</f>
        <v>190</v>
      </c>
      <c r="J685" s="55">
        <f>J686+J688</f>
        <v>171</v>
      </c>
      <c r="K685" s="55">
        <f>K686+K688</f>
        <v>171</v>
      </c>
      <c r="L685" s="55">
        <f>L686+L688</f>
        <v>0</v>
      </c>
      <c r="M685" s="55">
        <f>M686+M688+M690+M691</f>
        <v>0</v>
      </c>
      <c r="N685" s="5">
        <f>M685/I685*100</f>
        <v>0</v>
      </c>
      <c r="O685" s="5">
        <f>L685/J685*100</f>
        <v>0</v>
      </c>
      <c r="P685" s="5">
        <f>L685/K685*100</f>
        <v>0</v>
      </c>
    </row>
    <row r="686" spans="3:16" s="21" customFormat="1" ht="17.25" customHeight="1">
      <c r="C686" s="122"/>
      <c r="D686" s="119"/>
      <c r="E686" s="121"/>
      <c r="F686" s="121"/>
      <c r="G686" s="121"/>
      <c r="H686" s="73" t="s">
        <v>108</v>
      </c>
      <c r="I686" s="15">
        <v>190</v>
      </c>
      <c r="J686" s="15">
        <v>171</v>
      </c>
      <c r="K686" s="15">
        <v>171</v>
      </c>
      <c r="L686" s="55">
        <v>0</v>
      </c>
      <c r="M686" s="55">
        <v>0</v>
      </c>
      <c r="N686" s="15">
        <f>L686/I686*100</f>
        <v>0</v>
      </c>
      <c r="O686" s="15">
        <f>L686/J686*100</f>
        <v>0</v>
      </c>
      <c r="P686" s="15">
        <f>L686/K686*100</f>
        <v>0</v>
      </c>
    </row>
    <row r="687" spans="3:16" s="21" customFormat="1" ht="14.25" customHeight="1">
      <c r="C687" s="122"/>
      <c r="D687" s="119"/>
      <c r="E687" s="121"/>
      <c r="F687" s="121"/>
      <c r="G687" s="121"/>
      <c r="H687" s="73" t="s">
        <v>22</v>
      </c>
      <c r="I687" s="55">
        <v>0</v>
      </c>
      <c r="J687" s="55">
        <v>0</v>
      </c>
      <c r="K687" s="55">
        <v>0</v>
      </c>
      <c r="L687" s="55">
        <v>0</v>
      </c>
      <c r="M687" s="55">
        <v>0</v>
      </c>
      <c r="N687" s="15">
        <v>0</v>
      </c>
      <c r="O687" s="15">
        <v>0</v>
      </c>
      <c r="P687" s="15">
        <v>0</v>
      </c>
    </row>
    <row r="688" spans="3:16" s="20" customFormat="1" ht="17.25" customHeight="1">
      <c r="C688" s="122"/>
      <c r="D688" s="119"/>
      <c r="E688" s="121"/>
      <c r="F688" s="121"/>
      <c r="G688" s="121"/>
      <c r="H688" s="73" t="s">
        <v>233</v>
      </c>
      <c r="I688" s="55">
        <v>0</v>
      </c>
      <c r="J688" s="55">
        <v>0</v>
      </c>
      <c r="K688" s="55">
        <v>0</v>
      </c>
      <c r="L688" s="55">
        <v>0</v>
      </c>
      <c r="M688" s="55">
        <v>0</v>
      </c>
      <c r="N688" s="15">
        <v>0</v>
      </c>
      <c r="O688" s="15">
        <v>0</v>
      </c>
      <c r="P688" s="15">
        <v>0</v>
      </c>
    </row>
    <row r="689" spans="3:16" s="20" customFormat="1" ht="17.25" customHeight="1">
      <c r="C689" s="122"/>
      <c r="D689" s="119"/>
      <c r="E689" s="121"/>
      <c r="F689" s="121"/>
      <c r="G689" s="121"/>
      <c r="H689" s="73" t="s">
        <v>23</v>
      </c>
      <c r="I689" s="55">
        <v>0</v>
      </c>
      <c r="J689" s="55">
        <v>0</v>
      </c>
      <c r="K689" s="55">
        <v>0</v>
      </c>
      <c r="L689" s="55">
        <v>0</v>
      </c>
      <c r="M689" s="55">
        <v>0</v>
      </c>
      <c r="N689" s="15">
        <v>0</v>
      </c>
      <c r="O689" s="15">
        <v>0</v>
      </c>
      <c r="P689" s="15">
        <v>0</v>
      </c>
    </row>
    <row r="690" spans="3:16" s="21" customFormat="1" ht="16.5" customHeight="1">
      <c r="C690" s="122"/>
      <c r="D690" s="119"/>
      <c r="E690" s="121"/>
      <c r="F690" s="121"/>
      <c r="G690" s="121"/>
      <c r="H690" s="73" t="s">
        <v>234</v>
      </c>
      <c r="I690" s="55">
        <v>0</v>
      </c>
      <c r="J690" s="15" t="s">
        <v>231</v>
      </c>
      <c r="K690" s="15" t="s">
        <v>231</v>
      </c>
      <c r="L690" s="15" t="s">
        <v>231</v>
      </c>
      <c r="M690" s="55">
        <v>0</v>
      </c>
      <c r="N690" s="55">
        <v>0</v>
      </c>
      <c r="O690" s="15" t="s">
        <v>231</v>
      </c>
      <c r="P690" s="15" t="s">
        <v>231</v>
      </c>
    </row>
    <row r="691" spans="3:16" s="21" customFormat="1" ht="16.5" customHeight="1">
      <c r="C691" s="122"/>
      <c r="D691" s="119"/>
      <c r="E691" s="121"/>
      <c r="F691" s="121"/>
      <c r="G691" s="121"/>
      <c r="H691" s="73" t="s">
        <v>236</v>
      </c>
      <c r="I691" s="55">
        <v>0</v>
      </c>
      <c r="J691" s="15" t="s">
        <v>231</v>
      </c>
      <c r="K691" s="15" t="s">
        <v>231</v>
      </c>
      <c r="L691" s="15" t="s">
        <v>231</v>
      </c>
      <c r="M691" s="55">
        <v>0</v>
      </c>
      <c r="N691" s="55">
        <v>0</v>
      </c>
      <c r="O691" s="15" t="s">
        <v>231</v>
      </c>
      <c r="P691" s="15" t="s">
        <v>231</v>
      </c>
    </row>
    <row r="692" spans="3:16" s="21" customFormat="1" ht="16.5" customHeight="1">
      <c r="C692" s="48"/>
      <c r="D692" s="128" t="s">
        <v>616</v>
      </c>
      <c r="E692" s="116" t="s">
        <v>147</v>
      </c>
      <c r="F692" s="68"/>
      <c r="G692" s="68"/>
      <c r="H692" s="73" t="s">
        <v>107</v>
      </c>
      <c r="I692" s="55">
        <f>I693+I695+I697+I698</f>
        <v>190</v>
      </c>
      <c r="J692" s="55">
        <f>J693+J695</f>
        <v>171</v>
      </c>
      <c r="K692" s="55">
        <f t="shared" ref="K692:M692" si="62">K693+K695</f>
        <v>171</v>
      </c>
      <c r="L692" s="55">
        <f t="shared" si="62"/>
        <v>0</v>
      </c>
      <c r="M692" s="55">
        <f t="shared" si="62"/>
        <v>0</v>
      </c>
      <c r="N692" s="55"/>
      <c r="O692" s="15"/>
      <c r="P692" s="15"/>
    </row>
    <row r="693" spans="3:16" s="21" customFormat="1" ht="16.5" customHeight="1">
      <c r="C693" s="48"/>
      <c r="D693" s="129"/>
      <c r="E693" s="117"/>
      <c r="F693" s="68"/>
      <c r="G693" s="68"/>
      <c r="H693" s="73" t="s">
        <v>108</v>
      </c>
      <c r="I693" s="55">
        <v>190</v>
      </c>
      <c r="J693" s="55">
        <v>171</v>
      </c>
      <c r="K693" s="55">
        <v>171</v>
      </c>
      <c r="L693" s="55"/>
      <c r="M693" s="55"/>
      <c r="N693" s="55"/>
      <c r="O693" s="15"/>
      <c r="P693" s="15"/>
    </row>
    <row r="694" spans="3:16" s="21" customFormat="1" ht="16.5" customHeight="1">
      <c r="C694" s="48"/>
      <c r="D694" s="129"/>
      <c r="E694" s="117"/>
      <c r="F694" s="68"/>
      <c r="G694" s="68"/>
      <c r="H694" s="73" t="s">
        <v>22</v>
      </c>
      <c r="I694" s="55"/>
      <c r="J694" s="55"/>
      <c r="K694" s="55"/>
      <c r="L694" s="55"/>
      <c r="M694" s="55"/>
      <c r="N694" s="55"/>
      <c r="O694" s="15"/>
      <c r="P694" s="15"/>
    </row>
    <row r="695" spans="3:16" s="21" customFormat="1" ht="16.5" customHeight="1">
      <c r="C695" s="48"/>
      <c r="D695" s="129"/>
      <c r="E695" s="117"/>
      <c r="F695" s="68"/>
      <c r="G695" s="68"/>
      <c r="H695" s="73" t="s">
        <v>233</v>
      </c>
      <c r="I695" s="55"/>
      <c r="J695" s="55"/>
      <c r="K695" s="55"/>
      <c r="L695" s="55"/>
      <c r="M695" s="55"/>
      <c r="N695" s="55"/>
      <c r="O695" s="15"/>
      <c r="P695" s="15"/>
    </row>
    <row r="696" spans="3:16" s="21" customFormat="1" ht="16.5" customHeight="1">
      <c r="C696" s="48"/>
      <c r="D696" s="129"/>
      <c r="E696" s="117"/>
      <c r="F696" s="68"/>
      <c r="G696" s="68"/>
      <c r="H696" s="73" t="s">
        <v>23</v>
      </c>
      <c r="I696" s="55"/>
      <c r="J696" s="55"/>
      <c r="K696" s="55"/>
      <c r="L696" s="55"/>
      <c r="M696" s="55"/>
      <c r="N696" s="55"/>
      <c r="O696" s="15"/>
      <c r="P696" s="15"/>
    </row>
    <row r="697" spans="3:16" s="21" customFormat="1" ht="16.5" customHeight="1">
      <c r="C697" s="48"/>
      <c r="D697" s="129"/>
      <c r="E697" s="117"/>
      <c r="F697" s="68"/>
      <c r="G697" s="68"/>
      <c r="H697" s="73" t="s">
        <v>234</v>
      </c>
      <c r="I697" s="55"/>
      <c r="J697" s="55"/>
      <c r="K697" s="55"/>
      <c r="L697" s="55"/>
      <c r="M697" s="55"/>
      <c r="N697" s="55"/>
      <c r="O697" s="15"/>
      <c r="P697" s="15"/>
    </row>
    <row r="698" spans="3:16" s="21" customFormat="1" ht="16.5" customHeight="1">
      <c r="C698" s="48"/>
      <c r="D698" s="130"/>
      <c r="E698" s="118"/>
      <c r="F698" s="68"/>
      <c r="G698" s="68"/>
      <c r="H698" s="73" t="s">
        <v>236</v>
      </c>
      <c r="I698" s="55"/>
      <c r="J698" s="55"/>
      <c r="K698" s="55"/>
      <c r="L698" s="55"/>
      <c r="M698" s="55"/>
      <c r="N698" s="55"/>
      <c r="O698" s="15"/>
      <c r="P698" s="15"/>
    </row>
    <row r="699" spans="3:16" s="21" customFormat="1" ht="16.5" customHeight="1">
      <c r="C699" s="122" t="s">
        <v>48</v>
      </c>
      <c r="D699" s="119" t="s">
        <v>617</v>
      </c>
      <c r="E699" s="121" t="s">
        <v>147</v>
      </c>
      <c r="F699" s="121" t="s">
        <v>359</v>
      </c>
      <c r="G699" s="121" t="s">
        <v>359</v>
      </c>
      <c r="H699" s="73" t="s">
        <v>107</v>
      </c>
      <c r="I699" s="55">
        <f>I700+I702+I704+I705</f>
        <v>190</v>
      </c>
      <c r="J699" s="55">
        <f>J700+J702</f>
        <v>171</v>
      </c>
      <c r="K699" s="55">
        <f>K700+K702</f>
        <v>171</v>
      </c>
      <c r="L699" s="55">
        <f>L700+L702</f>
        <v>0</v>
      </c>
      <c r="M699" s="55">
        <f>M700+M702+M704+M705</f>
        <v>0</v>
      </c>
      <c r="N699" s="5">
        <f>M699/I699*100</f>
        <v>0</v>
      </c>
      <c r="O699" s="5">
        <f>L699/J699*100</f>
        <v>0</v>
      </c>
      <c r="P699" s="5">
        <f>L699/K699*100</f>
        <v>0</v>
      </c>
    </row>
    <row r="700" spans="3:16" s="21" customFormat="1" ht="17.25" customHeight="1">
      <c r="C700" s="122"/>
      <c r="D700" s="119"/>
      <c r="E700" s="121"/>
      <c r="F700" s="121"/>
      <c r="G700" s="121"/>
      <c r="H700" s="73" t="s">
        <v>108</v>
      </c>
      <c r="I700" s="15">
        <v>190</v>
      </c>
      <c r="J700" s="15">
        <v>171</v>
      </c>
      <c r="K700" s="15">
        <v>171</v>
      </c>
      <c r="L700" s="55">
        <v>0</v>
      </c>
      <c r="M700" s="55">
        <v>0</v>
      </c>
      <c r="N700" s="15">
        <f>L700/I700*100</f>
        <v>0</v>
      </c>
      <c r="O700" s="15">
        <f>L700/J700*100</f>
        <v>0</v>
      </c>
      <c r="P700" s="15">
        <f>L700/K700*100</f>
        <v>0</v>
      </c>
    </row>
    <row r="701" spans="3:16" s="21" customFormat="1" ht="14.25" customHeight="1">
      <c r="C701" s="122"/>
      <c r="D701" s="119"/>
      <c r="E701" s="121"/>
      <c r="F701" s="121"/>
      <c r="G701" s="121"/>
      <c r="H701" s="73" t="s">
        <v>22</v>
      </c>
      <c r="I701" s="55">
        <v>0</v>
      </c>
      <c r="J701" s="55">
        <v>0</v>
      </c>
      <c r="K701" s="55">
        <v>0</v>
      </c>
      <c r="L701" s="55">
        <v>0</v>
      </c>
      <c r="M701" s="55">
        <v>0</v>
      </c>
      <c r="N701" s="15">
        <v>0</v>
      </c>
      <c r="O701" s="15">
        <v>0</v>
      </c>
      <c r="P701" s="15">
        <v>0</v>
      </c>
    </row>
    <row r="702" spans="3:16" s="20" customFormat="1" ht="17.25" customHeight="1">
      <c r="C702" s="122"/>
      <c r="D702" s="119"/>
      <c r="E702" s="121"/>
      <c r="F702" s="121"/>
      <c r="G702" s="121"/>
      <c r="H702" s="73" t="s">
        <v>233</v>
      </c>
      <c r="I702" s="55">
        <v>0</v>
      </c>
      <c r="J702" s="55">
        <v>0</v>
      </c>
      <c r="K702" s="55">
        <v>0</v>
      </c>
      <c r="L702" s="55">
        <v>0</v>
      </c>
      <c r="M702" s="55">
        <v>0</v>
      </c>
      <c r="N702" s="15">
        <v>0</v>
      </c>
      <c r="O702" s="15">
        <v>0</v>
      </c>
      <c r="P702" s="15">
        <v>0</v>
      </c>
    </row>
    <row r="703" spans="3:16" s="20" customFormat="1" ht="17.25" customHeight="1">
      <c r="C703" s="122"/>
      <c r="D703" s="119"/>
      <c r="E703" s="121"/>
      <c r="F703" s="121"/>
      <c r="G703" s="121"/>
      <c r="H703" s="73" t="s">
        <v>23</v>
      </c>
      <c r="I703" s="55">
        <v>0</v>
      </c>
      <c r="J703" s="55">
        <v>0</v>
      </c>
      <c r="K703" s="55">
        <v>0</v>
      </c>
      <c r="L703" s="55">
        <v>0</v>
      </c>
      <c r="M703" s="55">
        <v>0</v>
      </c>
      <c r="N703" s="15">
        <v>0</v>
      </c>
      <c r="O703" s="15">
        <v>0</v>
      </c>
      <c r="P703" s="15">
        <v>0</v>
      </c>
    </row>
    <row r="704" spans="3:16" s="21" customFormat="1" ht="16.5" customHeight="1">
      <c r="C704" s="122"/>
      <c r="D704" s="119"/>
      <c r="E704" s="121"/>
      <c r="F704" s="121"/>
      <c r="G704" s="121"/>
      <c r="H704" s="73" t="s">
        <v>234</v>
      </c>
      <c r="I704" s="55">
        <v>0</v>
      </c>
      <c r="J704" s="15" t="s">
        <v>231</v>
      </c>
      <c r="K704" s="15" t="s">
        <v>231</v>
      </c>
      <c r="L704" s="15" t="s">
        <v>231</v>
      </c>
      <c r="M704" s="55">
        <v>0</v>
      </c>
      <c r="N704" s="55">
        <v>0</v>
      </c>
      <c r="O704" s="15" t="s">
        <v>231</v>
      </c>
      <c r="P704" s="15" t="s">
        <v>231</v>
      </c>
    </row>
    <row r="705" spans="3:16" s="21" customFormat="1" ht="16.5" customHeight="1">
      <c r="C705" s="122"/>
      <c r="D705" s="119"/>
      <c r="E705" s="121"/>
      <c r="F705" s="121"/>
      <c r="G705" s="121"/>
      <c r="H705" s="73" t="s">
        <v>236</v>
      </c>
      <c r="I705" s="55">
        <v>0</v>
      </c>
      <c r="J705" s="15" t="s">
        <v>231</v>
      </c>
      <c r="K705" s="15" t="s">
        <v>231</v>
      </c>
      <c r="L705" s="15" t="s">
        <v>231</v>
      </c>
      <c r="M705" s="55">
        <v>0</v>
      </c>
      <c r="N705" s="55">
        <v>0</v>
      </c>
      <c r="O705" s="15" t="s">
        <v>231</v>
      </c>
      <c r="P705" s="15" t="s">
        <v>231</v>
      </c>
    </row>
    <row r="706" spans="3:16" s="21" customFormat="1" ht="16.5" customHeight="1">
      <c r="C706" s="131" t="s">
        <v>49</v>
      </c>
      <c r="D706" s="119" t="s">
        <v>618</v>
      </c>
      <c r="E706" s="121" t="s">
        <v>147</v>
      </c>
      <c r="F706" s="116" t="s">
        <v>360</v>
      </c>
      <c r="G706" s="116" t="s">
        <v>360</v>
      </c>
      <c r="H706" s="73" t="s">
        <v>107</v>
      </c>
      <c r="I706" s="55">
        <f>I707+I709+I711+I712</f>
        <v>120</v>
      </c>
      <c r="J706" s="55">
        <f>J707+J709</f>
        <v>108</v>
      </c>
      <c r="K706" s="55">
        <f>K707+K709</f>
        <v>108</v>
      </c>
      <c r="L706" s="55">
        <f>L707+L709</f>
        <v>0</v>
      </c>
      <c r="M706" s="55">
        <f>M707+M709+M711+M712</f>
        <v>0</v>
      </c>
      <c r="N706" s="5">
        <f>M706/I706*100</f>
        <v>0</v>
      </c>
      <c r="O706" s="5">
        <f>L706/J706*100</f>
        <v>0</v>
      </c>
      <c r="P706" s="5">
        <f>L706/K706*100</f>
        <v>0</v>
      </c>
    </row>
    <row r="707" spans="3:16" s="21" customFormat="1" ht="15" customHeight="1">
      <c r="C707" s="131"/>
      <c r="D707" s="119"/>
      <c r="E707" s="121"/>
      <c r="F707" s="117"/>
      <c r="G707" s="117"/>
      <c r="H707" s="73" t="s">
        <v>108</v>
      </c>
      <c r="I707" s="15">
        <v>120</v>
      </c>
      <c r="J707" s="15">
        <v>108</v>
      </c>
      <c r="K707" s="15">
        <v>108</v>
      </c>
      <c r="L707" s="55">
        <v>0</v>
      </c>
      <c r="M707" s="55">
        <v>0</v>
      </c>
      <c r="N707" s="15">
        <f>M707/I707*100</f>
        <v>0</v>
      </c>
      <c r="O707" s="15">
        <f>L707/J707*100</f>
        <v>0</v>
      </c>
      <c r="P707" s="15">
        <f>L707/K707*100</f>
        <v>0</v>
      </c>
    </row>
    <row r="708" spans="3:16" s="21" customFormat="1" ht="30">
      <c r="C708" s="131"/>
      <c r="D708" s="119"/>
      <c r="E708" s="121"/>
      <c r="F708" s="117"/>
      <c r="G708" s="117"/>
      <c r="H708" s="73" t="s">
        <v>22</v>
      </c>
      <c r="I708" s="55">
        <v>0</v>
      </c>
      <c r="J708" s="55">
        <v>0</v>
      </c>
      <c r="K708" s="55">
        <v>0</v>
      </c>
      <c r="L708" s="55">
        <v>0</v>
      </c>
      <c r="M708" s="55">
        <v>0</v>
      </c>
      <c r="N708" s="15">
        <v>0</v>
      </c>
      <c r="O708" s="15">
        <v>0</v>
      </c>
      <c r="P708" s="15">
        <v>0</v>
      </c>
    </row>
    <row r="709" spans="3:16" s="21" customFormat="1">
      <c r="C709" s="131"/>
      <c r="D709" s="119"/>
      <c r="E709" s="121"/>
      <c r="F709" s="117"/>
      <c r="G709" s="117"/>
      <c r="H709" s="73" t="s">
        <v>233</v>
      </c>
      <c r="I709" s="55">
        <v>0</v>
      </c>
      <c r="J709" s="55">
        <v>0</v>
      </c>
      <c r="K709" s="55">
        <v>0</v>
      </c>
      <c r="L709" s="55">
        <v>0</v>
      </c>
      <c r="M709" s="55">
        <v>0</v>
      </c>
      <c r="N709" s="15">
        <v>0</v>
      </c>
      <c r="O709" s="15">
        <v>0</v>
      </c>
      <c r="P709" s="15">
        <v>0</v>
      </c>
    </row>
    <row r="710" spans="3:16" s="20" customFormat="1" ht="17.25" customHeight="1">
      <c r="C710" s="131"/>
      <c r="D710" s="119"/>
      <c r="E710" s="121"/>
      <c r="F710" s="117"/>
      <c r="G710" s="117"/>
      <c r="H710" s="73" t="s">
        <v>23</v>
      </c>
      <c r="I710" s="55">
        <v>0</v>
      </c>
      <c r="J710" s="55">
        <v>0</v>
      </c>
      <c r="K710" s="55">
        <v>0</v>
      </c>
      <c r="L710" s="55">
        <v>0</v>
      </c>
      <c r="M710" s="55">
        <v>0</v>
      </c>
      <c r="N710" s="15">
        <v>0</v>
      </c>
      <c r="O710" s="15">
        <v>0</v>
      </c>
      <c r="P710" s="15">
        <v>0</v>
      </c>
    </row>
    <row r="711" spans="3:16" s="20" customFormat="1" ht="17.25" customHeight="1">
      <c r="C711" s="131"/>
      <c r="D711" s="119"/>
      <c r="E711" s="121"/>
      <c r="F711" s="117"/>
      <c r="G711" s="117"/>
      <c r="H711" s="73" t="s">
        <v>234</v>
      </c>
      <c r="I711" s="55">
        <v>0</v>
      </c>
      <c r="J711" s="15" t="s">
        <v>231</v>
      </c>
      <c r="K711" s="15" t="s">
        <v>231</v>
      </c>
      <c r="L711" s="15" t="s">
        <v>231</v>
      </c>
      <c r="M711" s="55">
        <v>0</v>
      </c>
      <c r="N711" s="55">
        <v>0</v>
      </c>
      <c r="O711" s="15" t="s">
        <v>231</v>
      </c>
      <c r="P711" s="15" t="s">
        <v>231</v>
      </c>
    </row>
    <row r="712" spans="3:16" s="21" customFormat="1">
      <c r="C712" s="131"/>
      <c r="D712" s="119"/>
      <c r="E712" s="121"/>
      <c r="F712" s="118"/>
      <c r="G712" s="118"/>
      <c r="H712" s="73" t="s">
        <v>236</v>
      </c>
      <c r="I712" s="55">
        <v>0</v>
      </c>
      <c r="J712" s="15" t="s">
        <v>231</v>
      </c>
      <c r="K712" s="15" t="s">
        <v>231</v>
      </c>
      <c r="L712" s="15" t="s">
        <v>231</v>
      </c>
      <c r="M712" s="55">
        <v>0</v>
      </c>
      <c r="N712" s="55">
        <v>0</v>
      </c>
      <c r="O712" s="15" t="s">
        <v>231</v>
      </c>
      <c r="P712" s="15" t="s">
        <v>231</v>
      </c>
    </row>
    <row r="713" spans="3:16" s="21" customFormat="1" ht="15" customHeight="1">
      <c r="C713" s="131" t="s">
        <v>361</v>
      </c>
      <c r="D713" s="119" t="s">
        <v>619</v>
      </c>
      <c r="E713" s="116" t="s">
        <v>147</v>
      </c>
      <c r="F713" s="116" t="s">
        <v>362</v>
      </c>
      <c r="G713" s="116" t="s">
        <v>362</v>
      </c>
      <c r="H713" s="73" t="s">
        <v>107</v>
      </c>
      <c r="I713" s="55">
        <f>I714+I716+I718+I719</f>
        <v>30</v>
      </c>
      <c r="J713" s="55">
        <f>J714+J716</f>
        <v>27</v>
      </c>
      <c r="K713" s="55">
        <f>K714+K716</f>
        <v>27</v>
      </c>
      <c r="L713" s="55">
        <f>L714+L716</f>
        <v>27</v>
      </c>
      <c r="M713" s="55">
        <f>M714+M716+M718+M719</f>
        <v>27</v>
      </c>
      <c r="N713" s="5">
        <f>M713/I713*100</f>
        <v>90</v>
      </c>
      <c r="O713" s="5">
        <f>L713/J713*100</f>
        <v>100</v>
      </c>
      <c r="P713" s="5">
        <f>L713/K713*100</f>
        <v>100</v>
      </c>
    </row>
    <row r="714" spans="3:16" s="21" customFormat="1" ht="18.75" customHeight="1">
      <c r="C714" s="131"/>
      <c r="D714" s="119"/>
      <c r="E714" s="117"/>
      <c r="F714" s="117"/>
      <c r="G714" s="117"/>
      <c r="H714" s="73" t="s">
        <v>108</v>
      </c>
      <c r="I714" s="15">
        <v>30</v>
      </c>
      <c r="J714" s="15">
        <v>27</v>
      </c>
      <c r="K714" s="15">
        <v>27</v>
      </c>
      <c r="L714" s="55">
        <v>27</v>
      </c>
      <c r="M714" s="55">
        <v>27</v>
      </c>
      <c r="N714" s="15">
        <f>L714/I714*100</f>
        <v>90</v>
      </c>
      <c r="O714" s="15">
        <f>L714/J714*100</f>
        <v>100</v>
      </c>
      <c r="P714" s="15">
        <f>L714/K714*100</f>
        <v>100</v>
      </c>
    </row>
    <row r="715" spans="3:16" s="21" customFormat="1" ht="28.5" customHeight="1">
      <c r="C715" s="131"/>
      <c r="D715" s="119"/>
      <c r="E715" s="117"/>
      <c r="F715" s="117"/>
      <c r="G715" s="117"/>
      <c r="H715" s="73" t="s">
        <v>22</v>
      </c>
      <c r="I715" s="55">
        <v>0</v>
      </c>
      <c r="J715" s="55">
        <v>0</v>
      </c>
      <c r="K715" s="55">
        <v>0</v>
      </c>
      <c r="L715" s="55">
        <v>0</v>
      </c>
      <c r="M715" s="55">
        <v>0</v>
      </c>
      <c r="N715" s="15">
        <v>0</v>
      </c>
      <c r="O715" s="15">
        <v>0</v>
      </c>
      <c r="P715" s="15">
        <v>0</v>
      </c>
    </row>
    <row r="716" spans="3:16" s="21" customFormat="1" ht="24" customHeight="1">
      <c r="C716" s="131"/>
      <c r="D716" s="119"/>
      <c r="E716" s="117"/>
      <c r="F716" s="117"/>
      <c r="G716" s="117"/>
      <c r="H716" s="73" t="s">
        <v>233</v>
      </c>
      <c r="I716" s="55">
        <v>0</v>
      </c>
      <c r="J716" s="55">
        <v>0</v>
      </c>
      <c r="K716" s="55">
        <v>0</v>
      </c>
      <c r="L716" s="55">
        <v>0</v>
      </c>
      <c r="M716" s="55">
        <v>0</v>
      </c>
      <c r="N716" s="15">
        <v>0</v>
      </c>
      <c r="O716" s="15">
        <v>0</v>
      </c>
      <c r="P716" s="15">
        <v>0</v>
      </c>
    </row>
    <row r="717" spans="3:16" s="20" customFormat="1" ht="17.25" customHeight="1">
      <c r="C717" s="131"/>
      <c r="D717" s="119"/>
      <c r="E717" s="117"/>
      <c r="F717" s="117"/>
      <c r="G717" s="117"/>
      <c r="H717" s="73" t="s">
        <v>23</v>
      </c>
      <c r="I717" s="55">
        <v>0</v>
      </c>
      <c r="J717" s="55">
        <v>0</v>
      </c>
      <c r="K717" s="55">
        <v>0</v>
      </c>
      <c r="L717" s="55">
        <v>0</v>
      </c>
      <c r="M717" s="55">
        <v>0</v>
      </c>
      <c r="N717" s="15">
        <v>0</v>
      </c>
      <c r="O717" s="15">
        <v>0</v>
      </c>
      <c r="P717" s="15">
        <v>0</v>
      </c>
    </row>
    <row r="718" spans="3:16" s="20" customFormat="1" ht="17.25" customHeight="1">
      <c r="C718" s="131"/>
      <c r="D718" s="119"/>
      <c r="E718" s="117"/>
      <c r="F718" s="117"/>
      <c r="G718" s="117"/>
      <c r="H718" s="73" t="s">
        <v>234</v>
      </c>
      <c r="I718" s="55">
        <v>0</v>
      </c>
      <c r="J718" s="15" t="s">
        <v>231</v>
      </c>
      <c r="K718" s="15" t="s">
        <v>231</v>
      </c>
      <c r="L718" s="15" t="s">
        <v>231</v>
      </c>
      <c r="M718" s="55">
        <v>0</v>
      </c>
      <c r="N718" s="55">
        <v>0</v>
      </c>
      <c r="O718" s="15" t="s">
        <v>231</v>
      </c>
      <c r="P718" s="15" t="s">
        <v>231</v>
      </c>
    </row>
    <row r="719" spans="3:16" s="21" customFormat="1" ht="18.75" customHeight="1">
      <c r="C719" s="131"/>
      <c r="D719" s="119"/>
      <c r="E719" s="118"/>
      <c r="F719" s="118"/>
      <c r="G719" s="118"/>
      <c r="H719" s="73" t="s">
        <v>236</v>
      </c>
      <c r="I719" s="55">
        <v>0</v>
      </c>
      <c r="J719" s="15" t="s">
        <v>231</v>
      </c>
      <c r="K719" s="15" t="s">
        <v>231</v>
      </c>
      <c r="L719" s="15" t="s">
        <v>231</v>
      </c>
      <c r="M719" s="55">
        <v>0</v>
      </c>
      <c r="N719" s="55">
        <v>0</v>
      </c>
      <c r="O719" s="15" t="s">
        <v>231</v>
      </c>
      <c r="P719" s="15" t="s">
        <v>231</v>
      </c>
    </row>
    <row r="720" spans="3:16" s="21" customFormat="1" ht="15" customHeight="1">
      <c r="C720" s="131" t="s">
        <v>363</v>
      </c>
      <c r="D720" s="119" t="s">
        <v>620</v>
      </c>
      <c r="E720" s="121" t="s">
        <v>148</v>
      </c>
      <c r="F720" s="121" t="s">
        <v>364</v>
      </c>
      <c r="G720" s="121" t="s">
        <v>309</v>
      </c>
      <c r="H720" s="73" t="s">
        <v>107</v>
      </c>
      <c r="I720" s="55">
        <f>I721+I723+I725+I726</f>
        <v>500</v>
      </c>
      <c r="J720" s="55">
        <f>J721+J723</f>
        <v>430.5</v>
      </c>
      <c r="K720" s="55">
        <f>K721+K723</f>
        <v>430.5</v>
      </c>
      <c r="L720" s="55">
        <f>L721+L723</f>
        <v>0</v>
      </c>
      <c r="M720" s="55">
        <f>M721+M723+M725+M726</f>
        <v>0</v>
      </c>
      <c r="N720" s="5">
        <f>M720/I720*100</f>
        <v>0</v>
      </c>
      <c r="O720" s="5">
        <f>L720/J720*100</f>
        <v>0</v>
      </c>
      <c r="P720" s="5">
        <f>L720/K720*100</f>
        <v>0</v>
      </c>
    </row>
    <row r="721" spans="2:16" s="21" customFormat="1" ht="14.25" customHeight="1">
      <c r="B721" s="22"/>
      <c r="C721" s="131"/>
      <c r="D721" s="119"/>
      <c r="E721" s="121"/>
      <c r="F721" s="121"/>
      <c r="G721" s="121"/>
      <c r="H721" s="73" t="s">
        <v>108</v>
      </c>
      <c r="I721" s="15">
        <v>500</v>
      </c>
      <c r="J721" s="15">
        <v>430.5</v>
      </c>
      <c r="K721" s="15">
        <v>430.5</v>
      </c>
      <c r="L721" s="55">
        <v>0</v>
      </c>
      <c r="M721" s="55">
        <v>0</v>
      </c>
      <c r="N721" s="15">
        <f>L721/I721*100</f>
        <v>0</v>
      </c>
      <c r="O721" s="15">
        <f>L721/J721*100</f>
        <v>0</v>
      </c>
      <c r="P721" s="15">
        <f>L721/K721*100</f>
        <v>0</v>
      </c>
    </row>
    <row r="722" spans="2:16" s="21" customFormat="1" ht="19.5" customHeight="1">
      <c r="B722" s="22"/>
      <c r="C722" s="131"/>
      <c r="D722" s="119"/>
      <c r="E722" s="121"/>
      <c r="F722" s="121"/>
      <c r="G722" s="121"/>
      <c r="H722" s="73" t="s">
        <v>22</v>
      </c>
      <c r="I722" s="55">
        <v>0</v>
      </c>
      <c r="J722" s="55">
        <v>0</v>
      </c>
      <c r="K722" s="55">
        <v>0</v>
      </c>
      <c r="L722" s="55">
        <v>0</v>
      </c>
      <c r="M722" s="55">
        <v>0</v>
      </c>
      <c r="N722" s="15">
        <v>0</v>
      </c>
      <c r="O722" s="15">
        <v>0</v>
      </c>
      <c r="P722" s="15">
        <v>0</v>
      </c>
    </row>
    <row r="723" spans="2:16" s="21" customFormat="1">
      <c r="B723" s="22"/>
      <c r="C723" s="131"/>
      <c r="D723" s="119"/>
      <c r="E723" s="121"/>
      <c r="F723" s="121"/>
      <c r="G723" s="121"/>
      <c r="H723" s="73" t="s">
        <v>233</v>
      </c>
      <c r="I723" s="55">
        <v>0</v>
      </c>
      <c r="J723" s="55">
        <v>0</v>
      </c>
      <c r="K723" s="55">
        <v>0</v>
      </c>
      <c r="L723" s="55">
        <v>0</v>
      </c>
      <c r="M723" s="55">
        <v>0</v>
      </c>
      <c r="N723" s="15">
        <v>0</v>
      </c>
      <c r="O723" s="15">
        <v>0</v>
      </c>
      <c r="P723" s="15">
        <v>0</v>
      </c>
    </row>
    <row r="724" spans="2:16" s="20" customFormat="1" ht="17.25" customHeight="1">
      <c r="C724" s="131"/>
      <c r="D724" s="119"/>
      <c r="E724" s="121"/>
      <c r="F724" s="121"/>
      <c r="G724" s="121"/>
      <c r="H724" s="73" t="s">
        <v>23</v>
      </c>
      <c r="I724" s="55">
        <v>0</v>
      </c>
      <c r="J724" s="55">
        <v>0</v>
      </c>
      <c r="K724" s="55">
        <v>0</v>
      </c>
      <c r="L724" s="55">
        <v>0</v>
      </c>
      <c r="M724" s="55">
        <v>0</v>
      </c>
      <c r="N724" s="15">
        <v>0</v>
      </c>
      <c r="O724" s="15">
        <v>0</v>
      </c>
      <c r="P724" s="15">
        <v>0</v>
      </c>
    </row>
    <row r="725" spans="2:16" s="20" customFormat="1" ht="17.25" customHeight="1">
      <c r="C725" s="131"/>
      <c r="D725" s="119"/>
      <c r="E725" s="121"/>
      <c r="F725" s="121"/>
      <c r="G725" s="121"/>
      <c r="H725" s="73" t="s">
        <v>234</v>
      </c>
      <c r="I725" s="55">
        <v>0</v>
      </c>
      <c r="J725" s="15" t="s">
        <v>231</v>
      </c>
      <c r="K725" s="15" t="s">
        <v>231</v>
      </c>
      <c r="L725" s="15" t="s">
        <v>231</v>
      </c>
      <c r="M725" s="55">
        <v>0</v>
      </c>
      <c r="N725" s="55">
        <v>0</v>
      </c>
      <c r="O725" s="15" t="s">
        <v>231</v>
      </c>
      <c r="P725" s="15" t="s">
        <v>231</v>
      </c>
    </row>
    <row r="726" spans="2:16" s="21" customFormat="1">
      <c r="B726" s="22"/>
      <c r="C726" s="131"/>
      <c r="D726" s="119"/>
      <c r="E726" s="121"/>
      <c r="F726" s="121"/>
      <c r="G726" s="121"/>
      <c r="H726" s="73" t="s">
        <v>236</v>
      </c>
      <c r="I726" s="55">
        <v>0</v>
      </c>
      <c r="J726" s="15" t="s">
        <v>231</v>
      </c>
      <c r="K726" s="15" t="s">
        <v>231</v>
      </c>
      <c r="L726" s="15" t="s">
        <v>231</v>
      </c>
      <c r="M726" s="55">
        <v>0</v>
      </c>
      <c r="N726" s="55">
        <v>0</v>
      </c>
      <c r="O726" s="15" t="s">
        <v>231</v>
      </c>
      <c r="P726" s="15" t="s">
        <v>231</v>
      </c>
    </row>
    <row r="727" spans="2:16" s="21" customFormat="1" ht="15" customHeight="1">
      <c r="B727" s="22"/>
      <c r="C727" s="131" t="s">
        <v>50</v>
      </c>
      <c r="D727" s="119" t="s">
        <v>621</v>
      </c>
      <c r="E727" s="121" t="s">
        <v>148</v>
      </c>
      <c r="F727" s="121">
        <v>2018</v>
      </c>
      <c r="G727" s="121">
        <v>2020</v>
      </c>
      <c r="H727" s="73" t="s">
        <v>107</v>
      </c>
      <c r="I727" s="55">
        <f>I728+I730+I732+I733</f>
        <v>195</v>
      </c>
      <c r="J727" s="55">
        <f>J728+J730</f>
        <v>195</v>
      </c>
      <c r="K727" s="55">
        <f>K728+K730</f>
        <v>195</v>
      </c>
      <c r="L727" s="55">
        <f>L728+L730</f>
        <v>195</v>
      </c>
      <c r="M727" s="55">
        <f>M728+M730+M732+M733</f>
        <v>195</v>
      </c>
      <c r="N727" s="5">
        <f>M727/I727*100</f>
        <v>100</v>
      </c>
      <c r="O727" s="5">
        <f>L727/J727*100</f>
        <v>100</v>
      </c>
      <c r="P727" s="5">
        <f>L727/K727*100</f>
        <v>100</v>
      </c>
    </row>
    <row r="728" spans="2:16" s="21" customFormat="1" ht="14.25" customHeight="1">
      <c r="C728" s="131"/>
      <c r="D728" s="119"/>
      <c r="E728" s="121"/>
      <c r="F728" s="121"/>
      <c r="G728" s="121"/>
      <c r="H728" s="73" t="s">
        <v>108</v>
      </c>
      <c r="I728" s="15">
        <v>195</v>
      </c>
      <c r="J728" s="15">
        <v>195</v>
      </c>
      <c r="K728" s="15">
        <v>195</v>
      </c>
      <c r="L728" s="55">
        <v>195</v>
      </c>
      <c r="M728" s="55">
        <v>195</v>
      </c>
      <c r="N728" s="15">
        <f>L728/I728*100</f>
        <v>100</v>
      </c>
      <c r="O728" s="15">
        <f>L728/J728*100</f>
        <v>100</v>
      </c>
      <c r="P728" s="15">
        <f>L728/K728*100</f>
        <v>100</v>
      </c>
    </row>
    <row r="729" spans="2:16" s="21" customFormat="1" ht="19.5" customHeight="1">
      <c r="C729" s="131"/>
      <c r="D729" s="119"/>
      <c r="E729" s="121"/>
      <c r="F729" s="121"/>
      <c r="G729" s="121"/>
      <c r="H729" s="73" t="s">
        <v>22</v>
      </c>
      <c r="I729" s="55">
        <v>0</v>
      </c>
      <c r="J729" s="55">
        <v>0</v>
      </c>
      <c r="K729" s="55">
        <v>0</v>
      </c>
      <c r="L729" s="55">
        <v>0</v>
      </c>
      <c r="M729" s="55">
        <v>0</v>
      </c>
      <c r="N729" s="15">
        <v>0</v>
      </c>
      <c r="O729" s="15">
        <v>0</v>
      </c>
      <c r="P729" s="15">
        <v>0</v>
      </c>
    </row>
    <row r="730" spans="2:16" s="21" customFormat="1">
      <c r="C730" s="131"/>
      <c r="D730" s="119"/>
      <c r="E730" s="121"/>
      <c r="F730" s="121"/>
      <c r="G730" s="121"/>
      <c r="H730" s="73" t="s">
        <v>233</v>
      </c>
      <c r="I730" s="55">
        <v>0</v>
      </c>
      <c r="J730" s="55">
        <v>0</v>
      </c>
      <c r="K730" s="55">
        <v>0</v>
      </c>
      <c r="L730" s="55">
        <v>0</v>
      </c>
      <c r="M730" s="55">
        <v>0</v>
      </c>
      <c r="N730" s="15">
        <v>0</v>
      </c>
      <c r="O730" s="15">
        <v>0</v>
      </c>
      <c r="P730" s="15">
        <v>0</v>
      </c>
    </row>
    <row r="731" spans="2:16" s="20" customFormat="1" ht="17.25" customHeight="1">
      <c r="C731" s="131"/>
      <c r="D731" s="119"/>
      <c r="E731" s="121"/>
      <c r="F731" s="121"/>
      <c r="G731" s="121"/>
      <c r="H731" s="73" t="s">
        <v>23</v>
      </c>
      <c r="I731" s="55">
        <v>0</v>
      </c>
      <c r="J731" s="55">
        <v>0</v>
      </c>
      <c r="K731" s="55">
        <v>0</v>
      </c>
      <c r="L731" s="55">
        <v>0</v>
      </c>
      <c r="M731" s="55">
        <v>0</v>
      </c>
      <c r="N731" s="15">
        <v>0</v>
      </c>
      <c r="O731" s="15">
        <v>0</v>
      </c>
      <c r="P731" s="15">
        <v>0</v>
      </c>
    </row>
    <row r="732" spans="2:16" s="20" customFormat="1" ht="17.25" customHeight="1">
      <c r="C732" s="131"/>
      <c r="D732" s="119"/>
      <c r="E732" s="121"/>
      <c r="F732" s="121"/>
      <c r="G732" s="121"/>
      <c r="H732" s="73" t="s">
        <v>234</v>
      </c>
      <c r="I732" s="55">
        <v>0</v>
      </c>
      <c r="J732" s="15" t="s">
        <v>231</v>
      </c>
      <c r="K732" s="15" t="s">
        <v>231</v>
      </c>
      <c r="L732" s="15" t="s">
        <v>231</v>
      </c>
      <c r="M732" s="55">
        <v>0</v>
      </c>
      <c r="N732" s="55">
        <v>0</v>
      </c>
      <c r="O732" s="15" t="s">
        <v>231</v>
      </c>
      <c r="P732" s="15" t="s">
        <v>231</v>
      </c>
    </row>
    <row r="733" spans="2:16" s="21" customFormat="1">
      <c r="C733" s="131"/>
      <c r="D733" s="119"/>
      <c r="E733" s="121"/>
      <c r="F733" s="121"/>
      <c r="G733" s="121"/>
      <c r="H733" s="73" t="s">
        <v>236</v>
      </c>
      <c r="I733" s="55">
        <v>0</v>
      </c>
      <c r="J733" s="15" t="s">
        <v>231</v>
      </c>
      <c r="K733" s="15" t="s">
        <v>231</v>
      </c>
      <c r="L733" s="15" t="s">
        <v>231</v>
      </c>
      <c r="M733" s="55">
        <v>0</v>
      </c>
      <c r="N733" s="55">
        <v>0</v>
      </c>
      <c r="O733" s="15" t="s">
        <v>231</v>
      </c>
      <c r="P733" s="15" t="s">
        <v>231</v>
      </c>
    </row>
    <row r="734" spans="2:16" s="21" customFormat="1" ht="15" customHeight="1">
      <c r="C734" s="146" t="s">
        <v>51</v>
      </c>
      <c r="D734" s="119" t="s">
        <v>622</v>
      </c>
      <c r="E734" s="121" t="s">
        <v>146</v>
      </c>
      <c r="F734" s="116">
        <v>2018</v>
      </c>
      <c r="G734" s="63">
        <v>2018</v>
      </c>
      <c r="H734" s="73" t="s">
        <v>107</v>
      </c>
      <c r="I734" s="55">
        <f>I735+I737+I739+I740</f>
        <v>150</v>
      </c>
      <c r="J734" s="55">
        <f>J735+J737</f>
        <v>135</v>
      </c>
      <c r="K734" s="55">
        <f>K735+K737</f>
        <v>135</v>
      </c>
      <c r="L734" s="55">
        <f>L735+L737</f>
        <v>0</v>
      </c>
      <c r="M734" s="55">
        <f>M735+M737+M739+M740</f>
        <v>0</v>
      </c>
      <c r="N734" s="5">
        <f>M734/I734*100</f>
        <v>0</v>
      </c>
      <c r="O734" s="5">
        <f>L734/J734*100</f>
        <v>0</v>
      </c>
      <c r="P734" s="5">
        <f>L734/K734*100</f>
        <v>0</v>
      </c>
    </row>
    <row r="735" spans="2:16" s="21" customFormat="1">
      <c r="C735" s="147"/>
      <c r="D735" s="119"/>
      <c r="E735" s="121"/>
      <c r="F735" s="117"/>
      <c r="G735" s="64"/>
      <c r="H735" s="73" t="s">
        <v>108</v>
      </c>
      <c r="I735" s="15">
        <v>150</v>
      </c>
      <c r="J735" s="15">
        <v>135</v>
      </c>
      <c r="K735" s="15">
        <v>135</v>
      </c>
      <c r="L735" s="55">
        <v>0</v>
      </c>
      <c r="M735" s="55">
        <v>0</v>
      </c>
      <c r="N735" s="15">
        <f>L735/I735*100</f>
        <v>0</v>
      </c>
      <c r="O735" s="15">
        <f>L735/J735*100</f>
        <v>0</v>
      </c>
      <c r="P735" s="15">
        <f>L735/K735*100</f>
        <v>0</v>
      </c>
    </row>
    <row r="736" spans="2:16" s="21" customFormat="1" ht="30">
      <c r="C736" s="147"/>
      <c r="D736" s="119"/>
      <c r="E736" s="121"/>
      <c r="F736" s="117"/>
      <c r="G736" s="64"/>
      <c r="H736" s="73" t="s">
        <v>22</v>
      </c>
      <c r="I736" s="55">
        <v>0</v>
      </c>
      <c r="J736" s="55">
        <v>0</v>
      </c>
      <c r="K736" s="55">
        <v>0</v>
      </c>
      <c r="L736" s="55">
        <v>0</v>
      </c>
      <c r="M736" s="55">
        <v>0</v>
      </c>
      <c r="N736" s="15">
        <v>0</v>
      </c>
      <c r="O736" s="15">
        <v>0</v>
      </c>
      <c r="P736" s="15">
        <v>0</v>
      </c>
    </row>
    <row r="737" spans="3:16" s="21" customFormat="1">
      <c r="C737" s="147"/>
      <c r="D737" s="119"/>
      <c r="E737" s="121"/>
      <c r="F737" s="117"/>
      <c r="G737" s="64"/>
      <c r="H737" s="73" t="s">
        <v>233</v>
      </c>
      <c r="I737" s="55">
        <v>0</v>
      </c>
      <c r="J737" s="55">
        <v>0</v>
      </c>
      <c r="K737" s="55">
        <v>0</v>
      </c>
      <c r="L737" s="55">
        <v>0</v>
      </c>
      <c r="M737" s="55">
        <v>0</v>
      </c>
      <c r="N737" s="15">
        <v>0</v>
      </c>
      <c r="O737" s="15">
        <v>0</v>
      </c>
      <c r="P737" s="15">
        <v>0</v>
      </c>
    </row>
    <row r="738" spans="3:16" s="20" customFormat="1" ht="17.25" customHeight="1">
      <c r="C738" s="147"/>
      <c r="D738" s="119"/>
      <c r="E738" s="121"/>
      <c r="F738" s="117"/>
      <c r="G738" s="64"/>
      <c r="H738" s="73" t="s">
        <v>23</v>
      </c>
      <c r="I738" s="55">
        <v>0</v>
      </c>
      <c r="J738" s="55">
        <v>0</v>
      </c>
      <c r="K738" s="55">
        <v>0</v>
      </c>
      <c r="L738" s="55">
        <v>0</v>
      </c>
      <c r="M738" s="55">
        <v>0</v>
      </c>
      <c r="N738" s="15">
        <v>0</v>
      </c>
      <c r="O738" s="15">
        <v>0</v>
      </c>
      <c r="P738" s="15">
        <v>0</v>
      </c>
    </row>
    <row r="739" spans="3:16" s="20" customFormat="1" ht="17.25" customHeight="1">
      <c r="C739" s="147"/>
      <c r="D739" s="119"/>
      <c r="E739" s="121"/>
      <c r="F739" s="117"/>
      <c r="G739" s="64"/>
      <c r="H739" s="73" t="s">
        <v>234</v>
      </c>
      <c r="I739" s="55">
        <v>0</v>
      </c>
      <c r="J739" s="15" t="s">
        <v>231</v>
      </c>
      <c r="K739" s="15" t="s">
        <v>231</v>
      </c>
      <c r="L739" s="15" t="s">
        <v>231</v>
      </c>
      <c r="M739" s="55">
        <v>0</v>
      </c>
      <c r="N739" s="55">
        <v>0</v>
      </c>
      <c r="O739" s="15" t="s">
        <v>231</v>
      </c>
      <c r="P739" s="15" t="s">
        <v>231</v>
      </c>
    </row>
    <row r="740" spans="3:16" s="21" customFormat="1">
      <c r="C740" s="148"/>
      <c r="D740" s="119"/>
      <c r="E740" s="121"/>
      <c r="F740" s="118"/>
      <c r="G740" s="65"/>
      <c r="H740" s="73" t="s">
        <v>236</v>
      </c>
      <c r="I740" s="55">
        <v>0</v>
      </c>
      <c r="J740" s="15" t="s">
        <v>231</v>
      </c>
      <c r="K740" s="15" t="s">
        <v>231</v>
      </c>
      <c r="L740" s="15" t="s">
        <v>231</v>
      </c>
      <c r="M740" s="55">
        <v>0</v>
      </c>
      <c r="N740" s="55">
        <v>0</v>
      </c>
      <c r="O740" s="15" t="s">
        <v>231</v>
      </c>
      <c r="P740" s="15" t="s">
        <v>231</v>
      </c>
    </row>
    <row r="741" spans="3:16" s="21" customFormat="1" ht="15.75" customHeight="1">
      <c r="C741" s="131" t="s">
        <v>365</v>
      </c>
      <c r="D741" s="119" t="s">
        <v>623</v>
      </c>
      <c r="E741" s="121" t="s">
        <v>146</v>
      </c>
      <c r="F741" s="121">
        <v>2018</v>
      </c>
      <c r="G741" s="121">
        <v>2018</v>
      </c>
      <c r="H741" s="73" t="s">
        <v>107</v>
      </c>
      <c r="I741" s="55">
        <f>I742+I744+I746+I747</f>
        <v>540</v>
      </c>
      <c r="J741" s="55">
        <f>J742+J744</f>
        <v>486</v>
      </c>
      <c r="K741" s="55">
        <f>K742+K744</f>
        <v>486</v>
      </c>
      <c r="L741" s="55">
        <f>L742+L744</f>
        <v>135</v>
      </c>
      <c r="M741" s="55">
        <f>M742+M744+M746+M747</f>
        <v>135</v>
      </c>
      <c r="N741" s="5">
        <f>M741/I741*100</f>
        <v>25</v>
      </c>
      <c r="O741" s="5">
        <f>L741/J741*100</f>
        <v>27.777777777777779</v>
      </c>
      <c r="P741" s="5">
        <f>L741/K741*100</f>
        <v>27.777777777777779</v>
      </c>
    </row>
    <row r="742" spans="3:16" s="21" customFormat="1" ht="15" customHeight="1">
      <c r="C742" s="131"/>
      <c r="D742" s="119"/>
      <c r="E742" s="121"/>
      <c r="F742" s="121"/>
      <c r="G742" s="121"/>
      <c r="H742" s="73" t="s">
        <v>108</v>
      </c>
      <c r="I742" s="15">
        <v>540</v>
      </c>
      <c r="J742" s="15">
        <v>486</v>
      </c>
      <c r="K742" s="15">
        <v>486</v>
      </c>
      <c r="L742" s="55">
        <v>135</v>
      </c>
      <c r="M742" s="55">
        <v>135</v>
      </c>
      <c r="N742" s="15">
        <f>L742/I742*100</f>
        <v>25</v>
      </c>
      <c r="O742" s="15">
        <f>L742/J742*100</f>
        <v>27.777777777777779</v>
      </c>
      <c r="P742" s="15">
        <f>L742/K742*100</f>
        <v>27.777777777777779</v>
      </c>
    </row>
    <row r="743" spans="3:16" s="21" customFormat="1" ht="30">
      <c r="C743" s="131"/>
      <c r="D743" s="119"/>
      <c r="E743" s="121"/>
      <c r="F743" s="121"/>
      <c r="G743" s="121"/>
      <c r="H743" s="73" t="s">
        <v>22</v>
      </c>
      <c r="I743" s="55">
        <v>0</v>
      </c>
      <c r="J743" s="55">
        <v>0</v>
      </c>
      <c r="K743" s="55">
        <v>0</v>
      </c>
      <c r="L743" s="55">
        <v>0</v>
      </c>
      <c r="M743" s="55">
        <v>0</v>
      </c>
      <c r="N743" s="15">
        <v>0</v>
      </c>
      <c r="O743" s="15">
        <v>0</v>
      </c>
      <c r="P743" s="15">
        <v>0</v>
      </c>
    </row>
    <row r="744" spans="3:16" s="21" customFormat="1">
      <c r="C744" s="131"/>
      <c r="D744" s="119"/>
      <c r="E744" s="121"/>
      <c r="F744" s="121"/>
      <c r="G744" s="121"/>
      <c r="H744" s="73" t="s">
        <v>233</v>
      </c>
      <c r="I744" s="55">
        <v>0</v>
      </c>
      <c r="J744" s="55">
        <v>0</v>
      </c>
      <c r="K744" s="55">
        <v>0</v>
      </c>
      <c r="L744" s="55">
        <v>0</v>
      </c>
      <c r="M744" s="55">
        <v>0</v>
      </c>
      <c r="N744" s="15">
        <v>0</v>
      </c>
      <c r="O744" s="15">
        <v>0</v>
      </c>
      <c r="P744" s="15">
        <v>0</v>
      </c>
    </row>
    <row r="745" spans="3:16" s="20" customFormat="1" ht="17.25" customHeight="1">
      <c r="C745" s="131"/>
      <c r="D745" s="119"/>
      <c r="E745" s="121"/>
      <c r="F745" s="121"/>
      <c r="G745" s="121"/>
      <c r="H745" s="73" t="s">
        <v>23</v>
      </c>
      <c r="I745" s="55">
        <v>0</v>
      </c>
      <c r="J745" s="55">
        <v>0</v>
      </c>
      <c r="K745" s="55">
        <v>0</v>
      </c>
      <c r="L745" s="55">
        <v>0</v>
      </c>
      <c r="M745" s="55">
        <v>0</v>
      </c>
      <c r="N745" s="15">
        <v>0</v>
      </c>
      <c r="O745" s="15">
        <v>0</v>
      </c>
      <c r="P745" s="15">
        <v>0</v>
      </c>
    </row>
    <row r="746" spans="3:16" s="20" customFormat="1" ht="17.25" customHeight="1">
      <c r="C746" s="131"/>
      <c r="D746" s="119"/>
      <c r="E746" s="121"/>
      <c r="F746" s="121"/>
      <c r="G746" s="121"/>
      <c r="H746" s="73" t="s">
        <v>234</v>
      </c>
      <c r="I746" s="55">
        <v>0</v>
      </c>
      <c r="J746" s="15" t="s">
        <v>231</v>
      </c>
      <c r="K746" s="15" t="s">
        <v>231</v>
      </c>
      <c r="L746" s="15" t="s">
        <v>231</v>
      </c>
      <c r="M746" s="55">
        <v>0</v>
      </c>
      <c r="N746" s="55">
        <v>0</v>
      </c>
      <c r="O746" s="15" t="s">
        <v>231</v>
      </c>
      <c r="P746" s="15" t="s">
        <v>231</v>
      </c>
    </row>
    <row r="747" spans="3:16" s="21" customFormat="1" ht="15.75" customHeight="1">
      <c r="C747" s="131"/>
      <c r="D747" s="119"/>
      <c r="E747" s="121"/>
      <c r="F747" s="121"/>
      <c r="G747" s="121"/>
      <c r="H747" s="73" t="s">
        <v>236</v>
      </c>
      <c r="I747" s="55">
        <v>0</v>
      </c>
      <c r="J747" s="15" t="s">
        <v>231</v>
      </c>
      <c r="K747" s="15" t="s">
        <v>231</v>
      </c>
      <c r="L747" s="15" t="s">
        <v>231</v>
      </c>
      <c r="M747" s="55">
        <v>0</v>
      </c>
      <c r="N747" s="55">
        <v>0</v>
      </c>
      <c r="O747" s="15" t="s">
        <v>231</v>
      </c>
      <c r="P747" s="15" t="s">
        <v>231</v>
      </c>
    </row>
    <row r="748" spans="3:16" s="21" customFormat="1" ht="15.75" customHeight="1">
      <c r="C748" s="44"/>
      <c r="D748" s="128" t="s">
        <v>624</v>
      </c>
      <c r="E748" s="116" t="s">
        <v>283</v>
      </c>
      <c r="F748" s="68"/>
      <c r="G748" s="68"/>
      <c r="H748" s="73" t="s">
        <v>107</v>
      </c>
      <c r="I748" s="55">
        <f>I749+I751+I753+I754</f>
        <v>200</v>
      </c>
      <c r="J748" s="55">
        <f>J749+J751</f>
        <v>0</v>
      </c>
      <c r="K748" s="55">
        <f t="shared" ref="K748:M748" si="63">K749+K751</f>
        <v>0</v>
      </c>
      <c r="L748" s="55">
        <f t="shared" si="63"/>
        <v>0</v>
      </c>
      <c r="M748" s="55">
        <f t="shared" si="63"/>
        <v>0</v>
      </c>
      <c r="N748" s="55"/>
      <c r="O748" s="15"/>
      <c r="P748" s="15"/>
    </row>
    <row r="749" spans="3:16" s="21" customFormat="1" ht="15.75" customHeight="1">
      <c r="C749" s="44"/>
      <c r="D749" s="129"/>
      <c r="E749" s="117"/>
      <c r="F749" s="68"/>
      <c r="G749" s="68"/>
      <c r="H749" s="73" t="s">
        <v>108</v>
      </c>
      <c r="I749" s="55">
        <v>200</v>
      </c>
      <c r="J749" s="55">
        <v>0</v>
      </c>
      <c r="K749" s="55">
        <v>0</v>
      </c>
      <c r="L749" s="55"/>
      <c r="M749" s="55"/>
      <c r="N749" s="55"/>
      <c r="O749" s="15"/>
      <c r="P749" s="15"/>
    </row>
    <row r="750" spans="3:16" s="21" customFormat="1" ht="15.75" customHeight="1">
      <c r="C750" s="44"/>
      <c r="D750" s="129"/>
      <c r="E750" s="117"/>
      <c r="F750" s="68"/>
      <c r="G750" s="68"/>
      <c r="H750" s="73" t="s">
        <v>22</v>
      </c>
      <c r="I750" s="55"/>
      <c r="J750" s="55"/>
      <c r="K750" s="55"/>
      <c r="L750" s="55"/>
      <c r="M750" s="55"/>
      <c r="N750" s="55"/>
      <c r="O750" s="15"/>
      <c r="P750" s="15"/>
    </row>
    <row r="751" spans="3:16" s="21" customFormat="1" ht="15.75" customHeight="1">
      <c r="C751" s="44"/>
      <c r="D751" s="129"/>
      <c r="E751" s="117"/>
      <c r="F751" s="68"/>
      <c r="G751" s="68"/>
      <c r="H751" s="73" t="s">
        <v>233</v>
      </c>
      <c r="I751" s="55"/>
      <c r="J751" s="55"/>
      <c r="K751" s="55"/>
      <c r="L751" s="55"/>
      <c r="M751" s="55"/>
      <c r="N751" s="55"/>
      <c r="O751" s="15"/>
      <c r="P751" s="15"/>
    </row>
    <row r="752" spans="3:16" s="21" customFormat="1" ht="15.75" customHeight="1">
      <c r="C752" s="44"/>
      <c r="D752" s="129"/>
      <c r="E752" s="117"/>
      <c r="F752" s="68"/>
      <c r="G752" s="68"/>
      <c r="H752" s="73" t="s">
        <v>23</v>
      </c>
      <c r="I752" s="55"/>
      <c r="J752" s="55"/>
      <c r="K752" s="55"/>
      <c r="L752" s="55"/>
      <c r="M752" s="55"/>
      <c r="N752" s="55"/>
      <c r="O752" s="15"/>
      <c r="P752" s="15"/>
    </row>
    <row r="753" spans="3:16" s="21" customFormat="1" ht="15.75" customHeight="1">
      <c r="C753" s="44"/>
      <c r="D753" s="129"/>
      <c r="E753" s="117"/>
      <c r="F753" s="68"/>
      <c r="G753" s="68"/>
      <c r="H753" s="73" t="s">
        <v>234</v>
      </c>
      <c r="I753" s="55"/>
      <c r="J753" s="55"/>
      <c r="K753" s="55"/>
      <c r="L753" s="55"/>
      <c r="M753" s="55"/>
      <c r="N753" s="55"/>
      <c r="O753" s="15"/>
      <c r="P753" s="15"/>
    </row>
    <row r="754" spans="3:16" s="21" customFormat="1" ht="15.75" customHeight="1">
      <c r="C754" s="44"/>
      <c r="D754" s="130"/>
      <c r="E754" s="118"/>
      <c r="F754" s="68"/>
      <c r="G754" s="68"/>
      <c r="H754" s="73" t="s">
        <v>236</v>
      </c>
      <c r="I754" s="55"/>
      <c r="J754" s="55"/>
      <c r="K754" s="55"/>
      <c r="L754" s="55"/>
      <c r="M754" s="55"/>
      <c r="N754" s="55"/>
      <c r="O754" s="15"/>
      <c r="P754" s="15"/>
    </row>
    <row r="755" spans="3:16" s="21" customFormat="1" ht="15.75" customHeight="1">
      <c r="C755" s="44"/>
      <c r="D755" s="128" t="s">
        <v>625</v>
      </c>
      <c r="E755" s="116" t="s">
        <v>146</v>
      </c>
      <c r="F755" s="68"/>
      <c r="G755" s="68"/>
      <c r="H755" s="73" t="s">
        <v>107</v>
      </c>
      <c r="I755" s="55">
        <f>I756+I758+I760+I761</f>
        <v>60</v>
      </c>
      <c r="J755" s="55">
        <f>J756+J758</f>
        <v>54</v>
      </c>
      <c r="K755" s="55">
        <f t="shared" ref="K755:M755" si="64">K756+K758</f>
        <v>54</v>
      </c>
      <c r="L755" s="55">
        <f t="shared" si="64"/>
        <v>0</v>
      </c>
      <c r="M755" s="55">
        <f t="shared" si="64"/>
        <v>0</v>
      </c>
      <c r="N755" s="55"/>
      <c r="O755" s="15"/>
      <c r="P755" s="15"/>
    </row>
    <row r="756" spans="3:16" s="21" customFormat="1" ht="15.75" customHeight="1">
      <c r="C756" s="44"/>
      <c r="D756" s="129"/>
      <c r="E756" s="117"/>
      <c r="F756" s="68"/>
      <c r="G756" s="68"/>
      <c r="H756" s="73" t="s">
        <v>108</v>
      </c>
      <c r="I756" s="55">
        <v>60</v>
      </c>
      <c r="J756" s="55">
        <v>54</v>
      </c>
      <c r="K756" s="55">
        <v>54</v>
      </c>
      <c r="L756" s="55"/>
      <c r="M756" s="55"/>
      <c r="N756" s="55"/>
      <c r="O756" s="15"/>
      <c r="P756" s="15"/>
    </row>
    <row r="757" spans="3:16" s="21" customFormat="1" ht="15.75" customHeight="1">
      <c r="C757" s="44"/>
      <c r="D757" s="129"/>
      <c r="E757" s="117"/>
      <c r="F757" s="68"/>
      <c r="G757" s="68"/>
      <c r="H757" s="73" t="s">
        <v>22</v>
      </c>
      <c r="I757" s="55"/>
      <c r="J757" s="55"/>
      <c r="K757" s="55"/>
      <c r="L757" s="55"/>
      <c r="M757" s="55"/>
      <c r="N757" s="55"/>
      <c r="O757" s="15"/>
      <c r="P757" s="15"/>
    </row>
    <row r="758" spans="3:16" s="21" customFormat="1" ht="15.75" customHeight="1">
      <c r="C758" s="44"/>
      <c r="D758" s="129"/>
      <c r="E758" s="117"/>
      <c r="F758" s="68"/>
      <c r="G758" s="68"/>
      <c r="H758" s="73" t="s">
        <v>233</v>
      </c>
      <c r="I758" s="55"/>
      <c r="J758" s="55"/>
      <c r="K758" s="55"/>
      <c r="L758" s="55"/>
      <c r="M758" s="55"/>
      <c r="N758" s="55"/>
      <c r="O758" s="15"/>
      <c r="P758" s="15"/>
    </row>
    <row r="759" spans="3:16" s="21" customFormat="1" ht="15.75" customHeight="1">
      <c r="C759" s="44"/>
      <c r="D759" s="129"/>
      <c r="E759" s="117"/>
      <c r="F759" s="68"/>
      <c r="G759" s="68"/>
      <c r="H759" s="73" t="s">
        <v>23</v>
      </c>
      <c r="I759" s="55"/>
      <c r="J759" s="55"/>
      <c r="K759" s="55"/>
      <c r="L759" s="55"/>
      <c r="M759" s="55"/>
      <c r="N759" s="55"/>
      <c r="O759" s="15"/>
      <c r="P759" s="15"/>
    </row>
    <row r="760" spans="3:16" s="21" customFormat="1" ht="15.75" customHeight="1">
      <c r="C760" s="44"/>
      <c r="D760" s="129"/>
      <c r="E760" s="117"/>
      <c r="F760" s="68"/>
      <c r="G760" s="68"/>
      <c r="H760" s="73" t="s">
        <v>234</v>
      </c>
      <c r="I760" s="55"/>
      <c r="J760" s="55"/>
      <c r="K760" s="55"/>
      <c r="L760" s="55"/>
      <c r="M760" s="55"/>
      <c r="N760" s="55"/>
      <c r="O760" s="15"/>
      <c r="P760" s="15"/>
    </row>
    <row r="761" spans="3:16" s="21" customFormat="1" ht="15.75" customHeight="1">
      <c r="C761" s="44"/>
      <c r="D761" s="130"/>
      <c r="E761" s="118"/>
      <c r="F761" s="68"/>
      <c r="G761" s="68"/>
      <c r="H761" s="73" t="s">
        <v>236</v>
      </c>
      <c r="I761" s="55"/>
      <c r="J761" s="55"/>
      <c r="K761" s="55"/>
      <c r="L761" s="55"/>
      <c r="M761" s="55"/>
      <c r="N761" s="55"/>
      <c r="O761" s="15"/>
      <c r="P761" s="15"/>
    </row>
    <row r="762" spans="3:16" s="21" customFormat="1" ht="15.75" customHeight="1">
      <c r="C762" s="131" t="s">
        <v>366</v>
      </c>
      <c r="D762" s="119" t="s">
        <v>626</v>
      </c>
      <c r="E762" s="116" t="s">
        <v>148</v>
      </c>
      <c r="F762" s="121">
        <v>2018</v>
      </c>
      <c r="G762" s="121">
        <v>2020</v>
      </c>
      <c r="H762" s="73" t="s">
        <v>107</v>
      </c>
      <c r="I762" s="55">
        <f>I763+I765+I767+I768</f>
        <v>300</v>
      </c>
      <c r="J762" s="55">
        <f>J763+J765</f>
        <v>270</v>
      </c>
      <c r="K762" s="55">
        <f>K763+K765</f>
        <v>270</v>
      </c>
      <c r="L762" s="55">
        <f>L763+L765</f>
        <v>0</v>
      </c>
      <c r="M762" s="55">
        <f>M763+M765+M767+M768</f>
        <v>0</v>
      </c>
      <c r="N762" s="5">
        <f>M762/I762*100</f>
        <v>0</v>
      </c>
      <c r="O762" s="5">
        <f>L762/J762*100</f>
        <v>0</v>
      </c>
      <c r="P762" s="5">
        <f>L762/K762*100</f>
        <v>0</v>
      </c>
    </row>
    <row r="763" spans="3:16" s="21" customFormat="1" ht="15" customHeight="1">
      <c r="C763" s="131"/>
      <c r="D763" s="119"/>
      <c r="E763" s="117"/>
      <c r="F763" s="121"/>
      <c r="G763" s="121"/>
      <c r="H763" s="73" t="s">
        <v>108</v>
      </c>
      <c r="I763" s="15">
        <v>300</v>
      </c>
      <c r="J763" s="15">
        <v>270</v>
      </c>
      <c r="K763" s="15">
        <v>270</v>
      </c>
      <c r="L763" s="55">
        <v>0</v>
      </c>
      <c r="M763" s="55">
        <v>0</v>
      </c>
      <c r="N763" s="15">
        <f>L763/I763*100</f>
        <v>0</v>
      </c>
      <c r="O763" s="15">
        <f>L763/J763*100</f>
        <v>0</v>
      </c>
      <c r="P763" s="15">
        <f>L763/K763*100</f>
        <v>0</v>
      </c>
    </row>
    <row r="764" spans="3:16" s="21" customFormat="1" ht="30">
      <c r="C764" s="131"/>
      <c r="D764" s="119"/>
      <c r="E764" s="117"/>
      <c r="F764" s="121"/>
      <c r="G764" s="121"/>
      <c r="H764" s="73" t="s">
        <v>22</v>
      </c>
      <c r="I764" s="55">
        <v>0</v>
      </c>
      <c r="J764" s="55">
        <v>0</v>
      </c>
      <c r="K764" s="55">
        <v>0</v>
      </c>
      <c r="L764" s="55">
        <v>0</v>
      </c>
      <c r="M764" s="55">
        <v>0</v>
      </c>
      <c r="N764" s="15">
        <v>0</v>
      </c>
      <c r="O764" s="15">
        <v>0</v>
      </c>
      <c r="P764" s="15">
        <v>0</v>
      </c>
    </row>
    <row r="765" spans="3:16" s="21" customFormat="1" ht="17.25" customHeight="1">
      <c r="C765" s="131"/>
      <c r="D765" s="119"/>
      <c r="E765" s="117"/>
      <c r="F765" s="121"/>
      <c r="G765" s="121"/>
      <c r="H765" s="73" t="s">
        <v>233</v>
      </c>
      <c r="I765" s="55">
        <v>0</v>
      </c>
      <c r="J765" s="55">
        <v>0</v>
      </c>
      <c r="K765" s="55">
        <v>0</v>
      </c>
      <c r="L765" s="55">
        <v>0</v>
      </c>
      <c r="M765" s="55">
        <v>0</v>
      </c>
      <c r="N765" s="15">
        <v>0</v>
      </c>
      <c r="O765" s="15">
        <v>0</v>
      </c>
      <c r="P765" s="15">
        <v>0</v>
      </c>
    </row>
    <row r="766" spans="3:16" s="21" customFormat="1" ht="33" customHeight="1">
      <c r="C766" s="131"/>
      <c r="D766" s="119"/>
      <c r="E766" s="117"/>
      <c r="F766" s="121"/>
      <c r="G766" s="121"/>
      <c r="H766" s="73" t="s">
        <v>23</v>
      </c>
      <c r="I766" s="55">
        <v>0</v>
      </c>
      <c r="J766" s="55">
        <v>0</v>
      </c>
      <c r="K766" s="55">
        <v>0</v>
      </c>
      <c r="L766" s="55">
        <v>0</v>
      </c>
      <c r="M766" s="55">
        <v>0</v>
      </c>
      <c r="N766" s="15">
        <v>0</v>
      </c>
      <c r="O766" s="15">
        <v>0</v>
      </c>
      <c r="P766" s="15">
        <v>0</v>
      </c>
    </row>
    <row r="767" spans="3:16" s="21" customFormat="1" ht="17.25" customHeight="1">
      <c r="C767" s="131"/>
      <c r="D767" s="119"/>
      <c r="E767" s="117"/>
      <c r="F767" s="121"/>
      <c r="G767" s="121"/>
      <c r="H767" s="73" t="s">
        <v>234</v>
      </c>
      <c r="I767" s="55">
        <v>0</v>
      </c>
      <c r="J767" s="15" t="s">
        <v>231</v>
      </c>
      <c r="K767" s="15" t="s">
        <v>231</v>
      </c>
      <c r="L767" s="15" t="s">
        <v>231</v>
      </c>
      <c r="M767" s="55">
        <v>0</v>
      </c>
      <c r="N767" s="55">
        <v>0</v>
      </c>
      <c r="O767" s="15" t="s">
        <v>231</v>
      </c>
      <c r="P767" s="15" t="s">
        <v>231</v>
      </c>
    </row>
    <row r="768" spans="3:16" s="21" customFormat="1" ht="19.5" customHeight="1">
      <c r="C768" s="131"/>
      <c r="D768" s="119"/>
      <c r="E768" s="118"/>
      <c r="F768" s="121"/>
      <c r="G768" s="121"/>
      <c r="H768" s="73" t="s">
        <v>236</v>
      </c>
      <c r="I768" s="55">
        <v>0</v>
      </c>
      <c r="J768" s="15" t="s">
        <v>231</v>
      </c>
      <c r="K768" s="15" t="s">
        <v>231</v>
      </c>
      <c r="L768" s="15" t="s">
        <v>231</v>
      </c>
      <c r="M768" s="55">
        <v>0</v>
      </c>
      <c r="N768" s="55">
        <v>0</v>
      </c>
      <c r="O768" s="15" t="s">
        <v>231</v>
      </c>
      <c r="P768" s="15" t="s">
        <v>231</v>
      </c>
    </row>
    <row r="769" spans="3:16" s="21" customFormat="1" ht="15" customHeight="1">
      <c r="C769" s="122" t="s">
        <v>367</v>
      </c>
      <c r="D769" s="171" t="s">
        <v>145</v>
      </c>
      <c r="E769" s="172" t="s">
        <v>35</v>
      </c>
      <c r="F769" s="172" t="s">
        <v>368</v>
      </c>
      <c r="G769" s="172" t="s">
        <v>369</v>
      </c>
      <c r="H769" s="73" t="s">
        <v>107</v>
      </c>
      <c r="I769" s="55">
        <f>I770+I772+I774+I775</f>
        <v>185</v>
      </c>
      <c r="J769" s="55">
        <f>J770+J772</f>
        <v>166.5</v>
      </c>
      <c r="K769" s="55">
        <f>K770+K772</f>
        <v>166.5</v>
      </c>
      <c r="L769" s="55">
        <f>L770+L772</f>
        <v>0</v>
      </c>
      <c r="M769" s="55">
        <f>M770+M772+M774+M775</f>
        <v>0</v>
      </c>
      <c r="N769" s="5">
        <f>M769/I769*100</f>
        <v>0</v>
      </c>
      <c r="O769" s="5">
        <f>L769/J769*100</f>
        <v>0</v>
      </c>
      <c r="P769" s="5">
        <f>L769/K769*100</f>
        <v>0</v>
      </c>
    </row>
    <row r="770" spans="3:16" s="21" customFormat="1" ht="13.5" customHeight="1">
      <c r="C770" s="122"/>
      <c r="D770" s="171"/>
      <c r="E770" s="172"/>
      <c r="F770" s="172"/>
      <c r="G770" s="172"/>
      <c r="H770" s="73" t="s">
        <v>108</v>
      </c>
      <c r="I770" s="15">
        <f>I777+I784+I791+I798</f>
        <v>185</v>
      </c>
      <c r="J770" s="15">
        <f>J777+J784+J791+J798</f>
        <v>166.5</v>
      </c>
      <c r="K770" s="15">
        <f>K777+K784+K791+K798</f>
        <v>166.5</v>
      </c>
      <c r="L770" s="15">
        <f>L777+L784+L791+L798</f>
        <v>0</v>
      </c>
      <c r="M770" s="15">
        <f>M777+M784+M791+M798</f>
        <v>0</v>
      </c>
      <c r="N770" s="15">
        <f>L770/I770*100</f>
        <v>0</v>
      </c>
      <c r="O770" s="15">
        <f>L770/J770*100</f>
        <v>0</v>
      </c>
      <c r="P770" s="15">
        <f>L770/K770*100</f>
        <v>0</v>
      </c>
    </row>
    <row r="771" spans="3:16" s="21" customFormat="1" ht="30">
      <c r="C771" s="122"/>
      <c r="D771" s="171"/>
      <c r="E771" s="172"/>
      <c r="F771" s="172"/>
      <c r="G771" s="172"/>
      <c r="H771" s="73" t="s">
        <v>22</v>
      </c>
      <c r="I771" s="55">
        <v>0</v>
      </c>
      <c r="J771" s="55">
        <v>0</v>
      </c>
      <c r="K771" s="55">
        <v>0</v>
      </c>
      <c r="L771" s="55">
        <v>0</v>
      </c>
      <c r="M771" s="55">
        <v>0</v>
      </c>
      <c r="N771" s="15">
        <v>0</v>
      </c>
      <c r="O771" s="15">
        <v>0</v>
      </c>
      <c r="P771" s="15">
        <v>0</v>
      </c>
    </row>
    <row r="772" spans="3:16" s="21" customFormat="1" ht="22.5" customHeight="1">
      <c r="C772" s="122"/>
      <c r="D772" s="171"/>
      <c r="E772" s="172"/>
      <c r="F772" s="172"/>
      <c r="G772" s="172"/>
      <c r="H772" s="73" t="s">
        <v>233</v>
      </c>
      <c r="I772" s="55">
        <v>0</v>
      </c>
      <c r="J772" s="55">
        <v>0</v>
      </c>
      <c r="K772" s="55">
        <v>0</v>
      </c>
      <c r="L772" s="55">
        <v>0</v>
      </c>
      <c r="M772" s="55">
        <v>0</v>
      </c>
      <c r="N772" s="15">
        <v>0</v>
      </c>
      <c r="O772" s="15">
        <v>0</v>
      </c>
      <c r="P772" s="15">
        <v>0</v>
      </c>
    </row>
    <row r="773" spans="3:16" s="21" customFormat="1" ht="34.5" customHeight="1">
      <c r="C773" s="122"/>
      <c r="D773" s="171"/>
      <c r="E773" s="172"/>
      <c r="F773" s="172"/>
      <c r="G773" s="172"/>
      <c r="H773" s="73" t="s">
        <v>23</v>
      </c>
      <c r="I773" s="55">
        <v>0</v>
      </c>
      <c r="J773" s="55">
        <v>0</v>
      </c>
      <c r="K773" s="55">
        <v>0</v>
      </c>
      <c r="L773" s="55">
        <v>0</v>
      </c>
      <c r="M773" s="55">
        <v>0</v>
      </c>
      <c r="N773" s="15">
        <v>0</v>
      </c>
      <c r="O773" s="15">
        <v>0</v>
      </c>
      <c r="P773" s="15">
        <v>0</v>
      </c>
    </row>
    <row r="774" spans="3:16" s="21" customFormat="1">
      <c r="C774" s="122"/>
      <c r="D774" s="171"/>
      <c r="E774" s="172"/>
      <c r="F774" s="172"/>
      <c r="G774" s="172"/>
      <c r="H774" s="73" t="s">
        <v>234</v>
      </c>
      <c r="I774" s="55">
        <v>0</v>
      </c>
      <c r="J774" s="15" t="s">
        <v>231</v>
      </c>
      <c r="K774" s="15" t="s">
        <v>231</v>
      </c>
      <c r="L774" s="15" t="s">
        <v>231</v>
      </c>
      <c r="M774" s="55">
        <v>0</v>
      </c>
      <c r="N774" s="55">
        <v>0</v>
      </c>
      <c r="O774" s="15" t="s">
        <v>231</v>
      </c>
      <c r="P774" s="15" t="s">
        <v>231</v>
      </c>
    </row>
    <row r="775" spans="3:16" s="21" customFormat="1">
      <c r="C775" s="122"/>
      <c r="D775" s="171"/>
      <c r="E775" s="172"/>
      <c r="F775" s="172"/>
      <c r="G775" s="172"/>
      <c r="H775" s="73" t="s">
        <v>236</v>
      </c>
      <c r="I775" s="55">
        <v>0</v>
      </c>
      <c r="J775" s="15" t="s">
        <v>231</v>
      </c>
      <c r="K775" s="15" t="s">
        <v>231</v>
      </c>
      <c r="L775" s="15" t="s">
        <v>231</v>
      </c>
      <c r="M775" s="55">
        <v>0</v>
      </c>
      <c r="N775" s="55">
        <v>0</v>
      </c>
      <c r="O775" s="15" t="s">
        <v>231</v>
      </c>
      <c r="P775" s="15" t="s">
        <v>231</v>
      </c>
    </row>
    <row r="776" spans="3:16" s="21" customFormat="1" ht="15" customHeight="1">
      <c r="C776" s="122" t="s">
        <v>52</v>
      </c>
      <c r="D776" s="119" t="s">
        <v>370</v>
      </c>
      <c r="E776" s="121" t="s">
        <v>147</v>
      </c>
      <c r="F776" s="121" t="s">
        <v>312</v>
      </c>
      <c r="G776" s="121">
        <v>2020</v>
      </c>
      <c r="H776" s="73" t="s">
        <v>107</v>
      </c>
      <c r="I776" s="55">
        <f>I777+I779+I781+I782</f>
        <v>85</v>
      </c>
      <c r="J776" s="55">
        <f>J777+J779</f>
        <v>76.5</v>
      </c>
      <c r="K776" s="55">
        <f>K777+K779</f>
        <v>76.5</v>
      </c>
      <c r="L776" s="55">
        <f>L777+L779</f>
        <v>0</v>
      </c>
      <c r="M776" s="55">
        <f>M777+M779+M781+M782</f>
        <v>0</v>
      </c>
      <c r="N776" s="5">
        <f>M776/I776*100</f>
        <v>0</v>
      </c>
      <c r="O776" s="5">
        <f>L776/J776*100</f>
        <v>0</v>
      </c>
      <c r="P776" s="5">
        <f>L776/K776*100</f>
        <v>0</v>
      </c>
    </row>
    <row r="777" spans="3:16" s="21" customFormat="1" ht="15.75" customHeight="1">
      <c r="C777" s="122"/>
      <c r="D777" s="119"/>
      <c r="E777" s="121"/>
      <c r="F777" s="121"/>
      <c r="G777" s="121"/>
      <c r="H777" s="73" t="s">
        <v>108</v>
      </c>
      <c r="I777" s="15">
        <v>85</v>
      </c>
      <c r="J777" s="15">
        <v>76.5</v>
      </c>
      <c r="K777" s="15">
        <v>76.5</v>
      </c>
      <c r="L777" s="55">
        <v>0</v>
      </c>
      <c r="M777" s="55">
        <v>0</v>
      </c>
      <c r="N777" s="15">
        <f>L777/I777*100</f>
        <v>0</v>
      </c>
      <c r="O777" s="15">
        <f>L777/J777*100</f>
        <v>0</v>
      </c>
      <c r="P777" s="15">
        <f>L777/K777*100</f>
        <v>0</v>
      </c>
    </row>
    <row r="778" spans="3:16" s="21" customFormat="1" ht="30">
      <c r="C778" s="122"/>
      <c r="D778" s="119"/>
      <c r="E778" s="121"/>
      <c r="F778" s="121"/>
      <c r="G778" s="121"/>
      <c r="H778" s="73" t="s">
        <v>22</v>
      </c>
      <c r="I778" s="55">
        <v>0</v>
      </c>
      <c r="J778" s="55">
        <v>0</v>
      </c>
      <c r="K778" s="55">
        <v>0</v>
      </c>
      <c r="L778" s="55">
        <v>0</v>
      </c>
      <c r="M778" s="55">
        <v>0</v>
      </c>
      <c r="N778" s="15">
        <v>0</v>
      </c>
      <c r="O778" s="15">
        <v>0</v>
      </c>
      <c r="P778" s="15">
        <v>0</v>
      </c>
    </row>
    <row r="779" spans="3:16" s="22" customFormat="1">
      <c r="C779" s="122"/>
      <c r="D779" s="119"/>
      <c r="E779" s="121"/>
      <c r="F779" s="121"/>
      <c r="G779" s="121"/>
      <c r="H779" s="73" t="s">
        <v>233</v>
      </c>
      <c r="I779" s="55">
        <v>0</v>
      </c>
      <c r="J779" s="55">
        <v>0</v>
      </c>
      <c r="K779" s="55">
        <v>0</v>
      </c>
      <c r="L779" s="55">
        <v>0</v>
      </c>
      <c r="M779" s="55">
        <v>0</v>
      </c>
      <c r="N779" s="15">
        <v>0</v>
      </c>
      <c r="O779" s="15">
        <v>0</v>
      </c>
      <c r="P779" s="15">
        <v>0</v>
      </c>
    </row>
    <row r="780" spans="3:16" s="21" customFormat="1" ht="31.5" customHeight="1">
      <c r="C780" s="122"/>
      <c r="D780" s="119"/>
      <c r="E780" s="121"/>
      <c r="F780" s="121"/>
      <c r="G780" s="121"/>
      <c r="H780" s="73" t="s">
        <v>23</v>
      </c>
      <c r="I780" s="55">
        <v>0</v>
      </c>
      <c r="J780" s="55">
        <v>0</v>
      </c>
      <c r="K780" s="55">
        <v>0</v>
      </c>
      <c r="L780" s="55">
        <v>0</v>
      </c>
      <c r="M780" s="55">
        <v>0</v>
      </c>
      <c r="N780" s="15">
        <v>0</v>
      </c>
      <c r="O780" s="15">
        <v>0</v>
      </c>
      <c r="P780" s="15">
        <v>0</v>
      </c>
    </row>
    <row r="781" spans="3:16" s="21" customFormat="1" ht="19.5" customHeight="1">
      <c r="C781" s="122"/>
      <c r="D781" s="119"/>
      <c r="E781" s="121"/>
      <c r="F781" s="121"/>
      <c r="G781" s="121"/>
      <c r="H781" s="73" t="s">
        <v>234</v>
      </c>
      <c r="I781" s="55">
        <v>0</v>
      </c>
      <c r="J781" s="15" t="s">
        <v>231</v>
      </c>
      <c r="K781" s="15" t="s">
        <v>231</v>
      </c>
      <c r="L781" s="15" t="s">
        <v>231</v>
      </c>
      <c r="M781" s="55">
        <v>0</v>
      </c>
      <c r="N781" s="55">
        <v>0</v>
      </c>
      <c r="O781" s="15" t="s">
        <v>231</v>
      </c>
      <c r="P781" s="15" t="s">
        <v>231</v>
      </c>
    </row>
    <row r="782" spans="3:16" s="22" customFormat="1" ht="18" customHeight="1">
      <c r="C782" s="122"/>
      <c r="D782" s="119"/>
      <c r="E782" s="121"/>
      <c r="F782" s="121"/>
      <c r="G782" s="121"/>
      <c r="H782" s="73" t="s">
        <v>236</v>
      </c>
      <c r="I782" s="55">
        <v>0</v>
      </c>
      <c r="J782" s="15" t="s">
        <v>231</v>
      </c>
      <c r="K782" s="15" t="s">
        <v>231</v>
      </c>
      <c r="L782" s="15" t="s">
        <v>231</v>
      </c>
      <c r="M782" s="55">
        <v>0</v>
      </c>
      <c r="N782" s="55">
        <v>0</v>
      </c>
      <c r="O782" s="15" t="s">
        <v>231</v>
      </c>
      <c r="P782" s="15" t="s">
        <v>231</v>
      </c>
    </row>
    <row r="783" spans="3:16" s="21" customFormat="1" ht="15" customHeight="1">
      <c r="C783" s="131" t="s">
        <v>371</v>
      </c>
      <c r="D783" s="119" t="s">
        <v>482</v>
      </c>
      <c r="E783" s="121" t="s">
        <v>146</v>
      </c>
      <c r="F783" s="121" t="s">
        <v>310</v>
      </c>
      <c r="G783" s="121">
        <v>2020</v>
      </c>
      <c r="H783" s="73" t="s">
        <v>107</v>
      </c>
      <c r="I783" s="55">
        <f>I784+I786+I788+I789</f>
        <v>20</v>
      </c>
      <c r="J783" s="55">
        <f>J784+J786</f>
        <v>18</v>
      </c>
      <c r="K783" s="55">
        <f>K784+K786</f>
        <v>18</v>
      </c>
      <c r="L783" s="55">
        <f>L784+L786</f>
        <v>0</v>
      </c>
      <c r="M783" s="55">
        <f>M784+M786+M788+M789</f>
        <v>0</v>
      </c>
      <c r="N783" s="5">
        <f>M783/I783*100</f>
        <v>0</v>
      </c>
      <c r="O783" s="5">
        <f>L783/J783*100</f>
        <v>0</v>
      </c>
      <c r="P783" s="5">
        <f>L783/K783*100</f>
        <v>0</v>
      </c>
    </row>
    <row r="784" spans="3:16" s="21" customFormat="1" ht="16.5" customHeight="1">
      <c r="C784" s="131"/>
      <c r="D784" s="119"/>
      <c r="E784" s="121"/>
      <c r="F784" s="121"/>
      <c r="G784" s="121"/>
      <c r="H784" s="73" t="s">
        <v>108</v>
      </c>
      <c r="I784" s="15">
        <v>20</v>
      </c>
      <c r="J784" s="15">
        <v>18</v>
      </c>
      <c r="K784" s="15">
        <v>18</v>
      </c>
      <c r="L784" s="55">
        <v>0</v>
      </c>
      <c r="M784" s="55">
        <v>0</v>
      </c>
      <c r="N784" s="15">
        <f>L784/I784*100</f>
        <v>0</v>
      </c>
      <c r="O784" s="15">
        <f>L784/J784*100</f>
        <v>0</v>
      </c>
      <c r="P784" s="15">
        <f>L784/K784*100</f>
        <v>0</v>
      </c>
    </row>
    <row r="785" spans="3:16" s="21" customFormat="1" ht="18" customHeight="1">
      <c r="C785" s="131"/>
      <c r="D785" s="119"/>
      <c r="E785" s="121"/>
      <c r="F785" s="121"/>
      <c r="G785" s="121"/>
      <c r="H785" s="73" t="s">
        <v>22</v>
      </c>
      <c r="I785" s="55">
        <v>0</v>
      </c>
      <c r="J785" s="55">
        <v>0</v>
      </c>
      <c r="K785" s="55">
        <v>0</v>
      </c>
      <c r="L785" s="55">
        <v>0</v>
      </c>
      <c r="M785" s="55">
        <v>0</v>
      </c>
      <c r="N785" s="15">
        <v>0</v>
      </c>
      <c r="O785" s="15">
        <v>0</v>
      </c>
      <c r="P785" s="15">
        <v>0</v>
      </c>
    </row>
    <row r="786" spans="3:16" s="21" customFormat="1">
      <c r="C786" s="131"/>
      <c r="D786" s="119"/>
      <c r="E786" s="121"/>
      <c r="F786" s="121"/>
      <c r="G786" s="121"/>
      <c r="H786" s="73" t="s">
        <v>233</v>
      </c>
      <c r="I786" s="55">
        <v>0</v>
      </c>
      <c r="J786" s="55">
        <v>0</v>
      </c>
      <c r="K786" s="55">
        <v>0</v>
      </c>
      <c r="L786" s="55">
        <v>0</v>
      </c>
      <c r="M786" s="55">
        <v>0</v>
      </c>
      <c r="N786" s="15">
        <v>0</v>
      </c>
      <c r="O786" s="15">
        <v>0</v>
      </c>
      <c r="P786" s="15">
        <v>0</v>
      </c>
    </row>
    <row r="787" spans="3:16" s="21" customFormat="1" ht="28.5" customHeight="1">
      <c r="C787" s="131"/>
      <c r="D787" s="119"/>
      <c r="E787" s="121"/>
      <c r="F787" s="121"/>
      <c r="G787" s="121"/>
      <c r="H787" s="73" t="s">
        <v>23</v>
      </c>
      <c r="I787" s="55">
        <v>0</v>
      </c>
      <c r="J787" s="55">
        <v>0</v>
      </c>
      <c r="K787" s="55">
        <v>0</v>
      </c>
      <c r="L787" s="55">
        <v>0</v>
      </c>
      <c r="M787" s="55">
        <v>0</v>
      </c>
      <c r="N787" s="15">
        <v>0</v>
      </c>
      <c r="O787" s="15">
        <v>0</v>
      </c>
      <c r="P787" s="15">
        <v>0</v>
      </c>
    </row>
    <row r="788" spans="3:16" s="21" customFormat="1" ht="17.25" customHeight="1">
      <c r="C788" s="131"/>
      <c r="D788" s="119"/>
      <c r="E788" s="121"/>
      <c r="F788" s="121"/>
      <c r="G788" s="121"/>
      <c r="H788" s="73" t="s">
        <v>234</v>
      </c>
      <c r="I788" s="55">
        <v>0</v>
      </c>
      <c r="J788" s="15" t="s">
        <v>231</v>
      </c>
      <c r="K788" s="15" t="s">
        <v>231</v>
      </c>
      <c r="L788" s="15" t="s">
        <v>231</v>
      </c>
      <c r="M788" s="55">
        <v>0</v>
      </c>
      <c r="N788" s="55">
        <v>0</v>
      </c>
      <c r="O788" s="15" t="s">
        <v>231</v>
      </c>
      <c r="P788" s="15" t="s">
        <v>231</v>
      </c>
    </row>
    <row r="789" spans="3:16" s="21" customFormat="1" ht="16.5" customHeight="1">
      <c r="C789" s="131"/>
      <c r="D789" s="119"/>
      <c r="E789" s="121"/>
      <c r="F789" s="121"/>
      <c r="G789" s="121"/>
      <c r="H789" s="73" t="s">
        <v>236</v>
      </c>
      <c r="I789" s="55">
        <v>0</v>
      </c>
      <c r="J789" s="15" t="s">
        <v>231</v>
      </c>
      <c r="K789" s="15" t="s">
        <v>231</v>
      </c>
      <c r="L789" s="15" t="s">
        <v>231</v>
      </c>
      <c r="M789" s="55">
        <v>0</v>
      </c>
      <c r="N789" s="55">
        <v>0</v>
      </c>
      <c r="O789" s="15" t="s">
        <v>231</v>
      </c>
      <c r="P789" s="15" t="s">
        <v>231</v>
      </c>
    </row>
    <row r="790" spans="3:16" s="21" customFormat="1" ht="18.75" customHeight="1">
      <c r="C790" s="131" t="s">
        <v>372</v>
      </c>
      <c r="D790" s="119" t="s">
        <v>484</v>
      </c>
      <c r="E790" s="121" t="s">
        <v>373</v>
      </c>
      <c r="F790" s="121" t="s">
        <v>310</v>
      </c>
      <c r="G790" s="121" t="s">
        <v>309</v>
      </c>
      <c r="H790" s="73" t="s">
        <v>107</v>
      </c>
      <c r="I790" s="55">
        <f>I791+I793+I795+I796</f>
        <v>40</v>
      </c>
      <c r="J790" s="55">
        <f>J791+J793</f>
        <v>36</v>
      </c>
      <c r="K790" s="55">
        <f>K791+K793</f>
        <v>36</v>
      </c>
      <c r="L790" s="55">
        <f>L791+L793</f>
        <v>0</v>
      </c>
      <c r="M790" s="55">
        <f>M791+M793+M795+M796</f>
        <v>0</v>
      </c>
      <c r="N790" s="5">
        <f>M790/I790*100</f>
        <v>0</v>
      </c>
      <c r="O790" s="5">
        <f>L790/J790*100</f>
        <v>0</v>
      </c>
      <c r="P790" s="5">
        <f>L790/K790*100</f>
        <v>0</v>
      </c>
    </row>
    <row r="791" spans="3:16" s="21" customFormat="1" ht="16.5" customHeight="1">
      <c r="C791" s="131"/>
      <c r="D791" s="119"/>
      <c r="E791" s="121"/>
      <c r="F791" s="121"/>
      <c r="G791" s="121"/>
      <c r="H791" s="73" t="s">
        <v>108</v>
      </c>
      <c r="I791" s="15">
        <v>40</v>
      </c>
      <c r="J791" s="15">
        <v>36</v>
      </c>
      <c r="K791" s="15">
        <v>36</v>
      </c>
      <c r="L791" s="55">
        <v>0</v>
      </c>
      <c r="M791" s="55">
        <v>0</v>
      </c>
      <c r="N791" s="15">
        <f>L791/I791*100</f>
        <v>0</v>
      </c>
      <c r="O791" s="15">
        <f>L791/J791*100</f>
        <v>0</v>
      </c>
      <c r="P791" s="15">
        <f>L791/K791*100</f>
        <v>0</v>
      </c>
    </row>
    <row r="792" spans="3:16" s="21" customFormat="1" ht="18" customHeight="1">
      <c r="C792" s="131"/>
      <c r="D792" s="119"/>
      <c r="E792" s="121"/>
      <c r="F792" s="121"/>
      <c r="G792" s="121"/>
      <c r="H792" s="73" t="s">
        <v>22</v>
      </c>
      <c r="I792" s="55">
        <v>0</v>
      </c>
      <c r="J792" s="55">
        <v>0</v>
      </c>
      <c r="K792" s="55">
        <v>0</v>
      </c>
      <c r="L792" s="55">
        <v>0</v>
      </c>
      <c r="M792" s="55">
        <v>0</v>
      </c>
      <c r="N792" s="15">
        <v>0</v>
      </c>
      <c r="O792" s="15">
        <v>0</v>
      </c>
      <c r="P792" s="15">
        <v>0</v>
      </c>
    </row>
    <row r="793" spans="3:16" s="21" customFormat="1">
      <c r="C793" s="131"/>
      <c r="D793" s="119"/>
      <c r="E793" s="121"/>
      <c r="F793" s="121"/>
      <c r="G793" s="121"/>
      <c r="H793" s="73" t="s">
        <v>233</v>
      </c>
      <c r="I793" s="55">
        <v>0</v>
      </c>
      <c r="J793" s="55">
        <v>0</v>
      </c>
      <c r="K793" s="55">
        <v>0</v>
      </c>
      <c r="L793" s="55">
        <v>0</v>
      </c>
      <c r="M793" s="55">
        <v>0</v>
      </c>
      <c r="N793" s="15">
        <v>0</v>
      </c>
      <c r="O793" s="15">
        <v>0</v>
      </c>
      <c r="P793" s="15">
        <v>0</v>
      </c>
    </row>
    <row r="794" spans="3:16" s="21" customFormat="1" ht="28.5" customHeight="1">
      <c r="C794" s="131"/>
      <c r="D794" s="119"/>
      <c r="E794" s="121"/>
      <c r="F794" s="121"/>
      <c r="G794" s="121"/>
      <c r="H794" s="73" t="s">
        <v>23</v>
      </c>
      <c r="I794" s="55">
        <v>0</v>
      </c>
      <c r="J794" s="55">
        <v>0</v>
      </c>
      <c r="K794" s="55">
        <v>0</v>
      </c>
      <c r="L794" s="55">
        <v>0</v>
      </c>
      <c r="M794" s="55">
        <v>0</v>
      </c>
      <c r="N794" s="15">
        <v>0</v>
      </c>
      <c r="O794" s="15">
        <v>0</v>
      </c>
      <c r="P794" s="15">
        <v>0</v>
      </c>
    </row>
    <row r="795" spans="3:16" s="21" customFormat="1" ht="19.5" customHeight="1">
      <c r="C795" s="131"/>
      <c r="D795" s="119"/>
      <c r="E795" s="121"/>
      <c r="F795" s="121"/>
      <c r="G795" s="121"/>
      <c r="H795" s="73" t="s">
        <v>234</v>
      </c>
      <c r="I795" s="55">
        <v>0</v>
      </c>
      <c r="J795" s="15" t="s">
        <v>231</v>
      </c>
      <c r="K795" s="15" t="s">
        <v>231</v>
      </c>
      <c r="L795" s="15" t="s">
        <v>231</v>
      </c>
      <c r="M795" s="55">
        <v>0</v>
      </c>
      <c r="N795" s="55">
        <v>0</v>
      </c>
      <c r="O795" s="15" t="s">
        <v>231</v>
      </c>
      <c r="P795" s="15" t="s">
        <v>231</v>
      </c>
    </row>
    <row r="796" spans="3:16" s="21" customFormat="1">
      <c r="C796" s="131"/>
      <c r="D796" s="119"/>
      <c r="E796" s="121"/>
      <c r="F796" s="121"/>
      <c r="G796" s="121"/>
      <c r="H796" s="73" t="s">
        <v>236</v>
      </c>
      <c r="I796" s="55">
        <v>0</v>
      </c>
      <c r="J796" s="15" t="s">
        <v>231</v>
      </c>
      <c r="K796" s="15" t="s">
        <v>231</v>
      </c>
      <c r="L796" s="15" t="s">
        <v>231</v>
      </c>
      <c r="M796" s="55">
        <v>0</v>
      </c>
      <c r="N796" s="55">
        <v>0</v>
      </c>
      <c r="O796" s="15" t="s">
        <v>231</v>
      </c>
      <c r="P796" s="15" t="s">
        <v>231</v>
      </c>
    </row>
    <row r="797" spans="3:16" s="21" customFormat="1" ht="19.5" customHeight="1">
      <c r="C797" s="131" t="s">
        <v>374</v>
      </c>
      <c r="D797" s="119" t="s">
        <v>483</v>
      </c>
      <c r="E797" s="116" t="s">
        <v>373</v>
      </c>
      <c r="F797" s="116" t="s">
        <v>310</v>
      </c>
      <c r="G797" s="121" t="s">
        <v>309</v>
      </c>
      <c r="H797" s="73" t="s">
        <v>107</v>
      </c>
      <c r="I797" s="55">
        <f>I798+I800+I802+I803</f>
        <v>40</v>
      </c>
      <c r="J797" s="55">
        <f>J798+J800</f>
        <v>36</v>
      </c>
      <c r="K797" s="55">
        <f>K798+K800</f>
        <v>36</v>
      </c>
      <c r="L797" s="55">
        <f>L798+L800</f>
        <v>0</v>
      </c>
      <c r="M797" s="55">
        <f>M798+M800+M802+M803</f>
        <v>0</v>
      </c>
      <c r="N797" s="5">
        <f>M797/I797*100</f>
        <v>0</v>
      </c>
      <c r="O797" s="5">
        <f>L797/J797*100</f>
        <v>0</v>
      </c>
      <c r="P797" s="5">
        <f>L797/K797*100</f>
        <v>0</v>
      </c>
    </row>
    <row r="798" spans="3:16" s="21" customFormat="1" ht="18.75" customHeight="1">
      <c r="C798" s="131"/>
      <c r="D798" s="119"/>
      <c r="E798" s="117"/>
      <c r="F798" s="117"/>
      <c r="G798" s="121"/>
      <c r="H798" s="73" t="s">
        <v>108</v>
      </c>
      <c r="I798" s="15">
        <v>40</v>
      </c>
      <c r="J798" s="15">
        <v>36</v>
      </c>
      <c r="K798" s="15">
        <v>36</v>
      </c>
      <c r="L798" s="55">
        <v>0</v>
      </c>
      <c r="M798" s="55">
        <v>0</v>
      </c>
      <c r="N798" s="15">
        <f>L798/I798*100</f>
        <v>0</v>
      </c>
      <c r="O798" s="15">
        <f>L798/J798*100</f>
        <v>0</v>
      </c>
      <c r="P798" s="15">
        <f>L798/K798*100</f>
        <v>0</v>
      </c>
    </row>
    <row r="799" spans="3:16" s="21" customFormat="1" ht="30">
      <c r="C799" s="131"/>
      <c r="D799" s="119"/>
      <c r="E799" s="117"/>
      <c r="F799" s="117"/>
      <c r="G799" s="121"/>
      <c r="H799" s="73" t="s">
        <v>22</v>
      </c>
      <c r="I799" s="55">
        <v>0</v>
      </c>
      <c r="J799" s="55">
        <v>0</v>
      </c>
      <c r="K799" s="55">
        <v>0</v>
      </c>
      <c r="L799" s="55">
        <v>0</v>
      </c>
      <c r="M799" s="55">
        <v>0</v>
      </c>
      <c r="N799" s="15">
        <v>0</v>
      </c>
      <c r="O799" s="15">
        <v>0</v>
      </c>
      <c r="P799" s="15">
        <v>0</v>
      </c>
    </row>
    <row r="800" spans="3:16" s="21" customFormat="1">
      <c r="C800" s="131"/>
      <c r="D800" s="119"/>
      <c r="E800" s="117"/>
      <c r="F800" s="117"/>
      <c r="G800" s="121"/>
      <c r="H800" s="73" t="s">
        <v>233</v>
      </c>
      <c r="I800" s="55">
        <v>0</v>
      </c>
      <c r="J800" s="55">
        <v>0</v>
      </c>
      <c r="K800" s="55">
        <v>0</v>
      </c>
      <c r="L800" s="55">
        <v>0</v>
      </c>
      <c r="M800" s="55">
        <v>0</v>
      </c>
      <c r="N800" s="15">
        <v>0</v>
      </c>
      <c r="O800" s="15">
        <v>0</v>
      </c>
      <c r="P800" s="15">
        <v>0</v>
      </c>
    </row>
    <row r="801" spans="3:16" s="21" customFormat="1" ht="28.5" customHeight="1">
      <c r="C801" s="131"/>
      <c r="D801" s="119"/>
      <c r="E801" s="117"/>
      <c r="F801" s="117"/>
      <c r="G801" s="121"/>
      <c r="H801" s="73" t="s">
        <v>23</v>
      </c>
      <c r="I801" s="55">
        <v>0</v>
      </c>
      <c r="J801" s="55">
        <v>0</v>
      </c>
      <c r="K801" s="55">
        <v>0</v>
      </c>
      <c r="L801" s="55">
        <v>0</v>
      </c>
      <c r="M801" s="55">
        <v>0</v>
      </c>
      <c r="N801" s="15">
        <v>0</v>
      </c>
      <c r="O801" s="15">
        <v>0</v>
      </c>
      <c r="P801" s="15">
        <v>0</v>
      </c>
    </row>
    <row r="802" spans="3:16" s="21" customFormat="1" ht="19.5" customHeight="1">
      <c r="C802" s="131"/>
      <c r="D802" s="119"/>
      <c r="E802" s="117"/>
      <c r="F802" s="117"/>
      <c r="G802" s="121"/>
      <c r="H802" s="73" t="s">
        <v>234</v>
      </c>
      <c r="I802" s="55">
        <v>0</v>
      </c>
      <c r="J802" s="15" t="s">
        <v>231</v>
      </c>
      <c r="K802" s="15" t="s">
        <v>231</v>
      </c>
      <c r="L802" s="15" t="s">
        <v>231</v>
      </c>
      <c r="M802" s="55">
        <v>0</v>
      </c>
      <c r="N802" s="55">
        <v>0</v>
      </c>
      <c r="O802" s="15" t="s">
        <v>231</v>
      </c>
      <c r="P802" s="15" t="s">
        <v>231</v>
      </c>
    </row>
    <row r="803" spans="3:16" s="21" customFormat="1" ht="20.25" customHeight="1">
      <c r="C803" s="131"/>
      <c r="D803" s="119"/>
      <c r="E803" s="118"/>
      <c r="F803" s="118"/>
      <c r="G803" s="121"/>
      <c r="H803" s="73" t="s">
        <v>236</v>
      </c>
      <c r="I803" s="55">
        <v>0</v>
      </c>
      <c r="J803" s="15" t="s">
        <v>231</v>
      </c>
      <c r="K803" s="15" t="s">
        <v>231</v>
      </c>
      <c r="L803" s="15" t="s">
        <v>231</v>
      </c>
      <c r="M803" s="55">
        <v>0</v>
      </c>
      <c r="N803" s="55">
        <v>0</v>
      </c>
      <c r="O803" s="15" t="s">
        <v>231</v>
      </c>
      <c r="P803" s="15" t="s">
        <v>231</v>
      </c>
    </row>
    <row r="804" spans="3:16" s="21" customFormat="1" ht="15" customHeight="1">
      <c r="C804" s="146" t="s">
        <v>375</v>
      </c>
      <c r="D804" s="119" t="s">
        <v>627</v>
      </c>
      <c r="E804" s="116" t="s">
        <v>35</v>
      </c>
      <c r="F804" s="116" t="s">
        <v>310</v>
      </c>
      <c r="G804" s="121" t="s">
        <v>309</v>
      </c>
      <c r="H804" s="73" t="s">
        <v>107</v>
      </c>
      <c r="I804" s="55">
        <f>I805+I807+I809+I810</f>
        <v>6051.9</v>
      </c>
      <c r="J804" s="55">
        <f>J805+J807</f>
        <v>6496.9</v>
      </c>
      <c r="K804" s="55">
        <f t="shared" ref="K804:M804" si="65">K805+K807</f>
        <v>6496.9</v>
      </c>
      <c r="L804" s="55">
        <f t="shared" si="65"/>
        <v>6496.9</v>
      </c>
      <c r="M804" s="55">
        <f t="shared" si="65"/>
        <v>6496.9</v>
      </c>
      <c r="N804" s="15">
        <f>M804/I804*100</f>
        <v>107.35306267453197</v>
      </c>
      <c r="O804" s="15">
        <f>L804/J804*100</f>
        <v>100</v>
      </c>
      <c r="P804" s="15">
        <f>L804/K804*100</f>
        <v>100</v>
      </c>
    </row>
    <row r="805" spans="3:16" s="21" customFormat="1" ht="17.25" customHeight="1">
      <c r="C805" s="147"/>
      <c r="D805" s="119"/>
      <c r="E805" s="117"/>
      <c r="F805" s="117"/>
      <c r="G805" s="121"/>
      <c r="H805" s="73" t="s">
        <v>108</v>
      </c>
      <c r="I805" s="15">
        <v>665.7</v>
      </c>
      <c r="J805" s="15">
        <v>1110.7</v>
      </c>
      <c r="K805" s="15">
        <v>1110.7</v>
      </c>
      <c r="L805" s="15">
        <v>1110.7</v>
      </c>
      <c r="M805" s="15">
        <v>1110.7</v>
      </c>
      <c r="N805" s="15">
        <f>M805/I805*100</f>
        <v>166.8469280456662</v>
      </c>
      <c r="O805" s="15">
        <f>L805/J805*100</f>
        <v>100</v>
      </c>
      <c r="P805" s="15">
        <f>L805/K805*100</f>
        <v>100</v>
      </c>
    </row>
    <row r="806" spans="3:16" s="21" customFormat="1" ht="19.5" customHeight="1">
      <c r="C806" s="147"/>
      <c r="D806" s="119"/>
      <c r="E806" s="117"/>
      <c r="F806" s="117"/>
      <c r="G806" s="121"/>
      <c r="H806" s="73" t="s">
        <v>22</v>
      </c>
      <c r="I806" s="55">
        <v>665.7</v>
      </c>
      <c r="J806" s="55">
        <v>1110.7</v>
      </c>
      <c r="K806" s="55">
        <v>1110.7</v>
      </c>
      <c r="L806" s="55">
        <v>1110.7</v>
      </c>
      <c r="M806" s="55">
        <v>110.7</v>
      </c>
      <c r="N806" s="15">
        <f>M806/I806*100</f>
        <v>16.629112212708428</v>
      </c>
      <c r="O806" s="15">
        <f>L806/J806*100</f>
        <v>100</v>
      </c>
      <c r="P806" s="15">
        <f>L806/K806*100</f>
        <v>100</v>
      </c>
    </row>
    <row r="807" spans="3:16" s="21" customFormat="1" ht="19.5" customHeight="1">
      <c r="C807" s="147"/>
      <c r="D807" s="119"/>
      <c r="E807" s="117"/>
      <c r="F807" s="117"/>
      <c r="G807" s="121"/>
      <c r="H807" s="73" t="s">
        <v>233</v>
      </c>
      <c r="I807" s="15">
        <v>5386.2</v>
      </c>
      <c r="J807" s="15">
        <v>5386.2</v>
      </c>
      <c r="K807" s="15">
        <v>5386.2</v>
      </c>
      <c r="L807" s="15">
        <v>5386.2</v>
      </c>
      <c r="M807" s="15">
        <v>5386.2</v>
      </c>
      <c r="N807" s="15">
        <f>M807/I807*100</f>
        <v>100</v>
      </c>
      <c r="O807" s="15">
        <f>L807/J807*100</f>
        <v>100</v>
      </c>
      <c r="P807" s="15">
        <f>L807/K807*100</f>
        <v>100</v>
      </c>
    </row>
    <row r="808" spans="3:16" s="21" customFormat="1" ht="34.5" customHeight="1">
      <c r="C808" s="147"/>
      <c r="D808" s="119"/>
      <c r="E808" s="117"/>
      <c r="F808" s="117"/>
      <c r="G808" s="121"/>
      <c r="H808" s="73" t="s">
        <v>23</v>
      </c>
      <c r="I808" s="55">
        <v>5386.2</v>
      </c>
      <c r="J808" s="55">
        <v>5386.2</v>
      </c>
      <c r="K808" s="55">
        <v>5386.2</v>
      </c>
      <c r="L808" s="15">
        <v>5386.2</v>
      </c>
      <c r="M808" s="15">
        <v>5386.2</v>
      </c>
      <c r="N808" s="15">
        <f>M808/I808*100</f>
        <v>100</v>
      </c>
      <c r="O808" s="15">
        <f>L808/J808*100</f>
        <v>100</v>
      </c>
      <c r="P808" s="15">
        <f>L808/K808*100</f>
        <v>100</v>
      </c>
    </row>
    <row r="809" spans="3:16" s="21" customFormat="1">
      <c r="C809" s="147"/>
      <c r="D809" s="119"/>
      <c r="E809" s="117"/>
      <c r="F809" s="117"/>
      <c r="G809" s="121"/>
      <c r="H809" s="73" t="s">
        <v>234</v>
      </c>
      <c r="I809" s="15"/>
      <c r="J809" s="15" t="s">
        <v>231</v>
      </c>
      <c r="K809" s="15" t="s">
        <v>231</v>
      </c>
      <c r="L809" s="55">
        <v>0</v>
      </c>
      <c r="M809" s="55">
        <v>0</v>
      </c>
      <c r="N809" s="15">
        <v>0</v>
      </c>
      <c r="O809" s="15" t="s">
        <v>231</v>
      </c>
      <c r="P809" s="15" t="s">
        <v>231</v>
      </c>
    </row>
    <row r="810" spans="3:16" s="21" customFormat="1" ht="19.5" customHeight="1">
      <c r="C810" s="148"/>
      <c r="D810" s="119"/>
      <c r="E810" s="118"/>
      <c r="F810" s="118"/>
      <c r="G810" s="121"/>
      <c r="H810" s="73" t="s">
        <v>236</v>
      </c>
      <c r="I810" s="15"/>
      <c r="J810" s="15" t="s">
        <v>231</v>
      </c>
      <c r="K810" s="15" t="s">
        <v>231</v>
      </c>
      <c r="L810" s="55">
        <v>0</v>
      </c>
      <c r="M810" s="55">
        <v>0</v>
      </c>
      <c r="N810" s="15">
        <v>0</v>
      </c>
      <c r="O810" s="15" t="s">
        <v>231</v>
      </c>
      <c r="P810" s="15" t="s">
        <v>231</v>
      </c>
    </row>
    <row r="811" spans="3:16" s="20" customFormat="1" ht="21" customHeight="1">
      <c r="C811" s="168" t="s">
        <v>53</v>
      </c>
      <c r="D811" s="167" t="s">
        <v>7</v>
      </c>
      <c r="E811" s="156" t="s">
        <v>35</v>
      </c>
      <c r="F811" s="156" t="s">
        <v>376</v>
      </c>
      <c r="G811" s="161" t="s">
        <v>304</v>
      </c>
      <c r="H811" s="10" t="s">
        <v>107</v>
      </c>
      <c r="I811" s="9">
        <f>I812+I814+I816+I817</f>
        <v>1405357.6</v>
      </c>
      <c r="J811" s="9">
        <f>J812+J814</f>
        <v>460876.39999999997</v>
      </c>
      <c r="K811" s="9">
        <f>K812+K814</f>
        <v>453439.6</v>
      </c>
      <c r="L811" s="9">
        <f>L812+L814</f>
        <v>344159.8</v>
      </c>
      <c r="M811" s="9">
        <f>M812+M814+M816+M817</f>
        <v>1012504.4</v>
      </c>
      <c r="N811" s="8">
        <f>M811/I811*100</f>
        <v>72.046032981214168</v>
      </c>
      <c r="O811" s="8">
        <f>L811/J811*100</f>
        <v>74.67507557340754</v>
      </c>
      <c r="P811" s="8">
        <f>L811/K811*100</f>
        <v>75.899811132508049</v>
      </c>
    </row>
    <row r="812" spans="3:16" s="20" customFormat="1" ht="15.75" customHeight="1">
      <c r="C812" s="169"/>
      <c r="D812" s="167"/>
      <c r="E812" s="157"/>
      <c r="F812" s="157"/>
      <c r="G812" s="162"/>
      <c r="H812" s="10" t="s">
        <v>108</v>
      </c>
      <c r="I812" s="17">
        <f t="shared" ref="I812:I817" si="66">I819+I847</f>
        <v>454072.39999999997</v>
      </c>
      <c r="J812" s="17">
        <f>J819+J847</f>
        <v>460876.39999999997</v>
      </c>
      <c r="K812" s="17">
        <f>K819+K847</f>
        <v>453439.6</v>
      </c>
      <c r="L812" s="17">
        <f>L819+L847</f>
        <v>344159.8</v>
      </c>
      <c r="M812" s="17">
        <f>M819+M847</f>
        <v>356145.4</v>
      </c>
      <c r="N812" s="8">
        <f>M812/I812*100</f>
        <v>78.433615432252665</v>
      </c>
      <c r="O812" s="17">
        <f>L812/J812*100</f>
        <v>74.67507557340754</v>
      </c>
      <c r="P812" s="17">
        <f>L812/K812*100</f>
        <v>75.899811132508049</v>
      </c>
    </row>
    <row r="813" spans="3:16" s="20" customFormat="1" ht="28.5">
      <c r="C813" s="169"/>
      <c r="D813" s="167"/>
      <c r="E813" s="157"/>
      <c r="F813" s="157"/>
      <c r="G813" s="162"/>
      <c r="H813" s="10" t="s">
        <v>22</v>
      </c>
      <c r="I813" s="17">
        <f t="shared" si="66"/>
        <v>0</v>
      </c>
      <c r="J813" s="16">
        <v>0</v>
      </c>
      <c r="K813" s="16">
        <v>0</v>
      </c>
      <c r="L813" s="17">
        <f t="shared" ref="L813:M815" si="67">L820+L848</f>
        <v>0</v>
      </c>
      <c r="M813" s="17">
        <f t="shared" si="67"/>
        <v>0</v>
      </c>
      <c r="N813" s="17">
        <v>0</v>
      </c>
      <c r="O813" s="17">
        <v>0</v>
      </c>
      <c r="P813" s="17">
        <v>0</v>
      </c>
    </row>
    <row r="814" spans="3:16" s="20" customFormat="1">
      <c r="C814" s="169"/>
      <c r="D814" s="167"/>
      <c r="E814" s="157"/>
      <c r="F814" s="157"/>
      <c r="G814" s="162"/>
      <c r="H814" s="10" t="s">
        <v>233</v>
      </c>
      <c r="I814" s="15">
        <f t="shared" si="66"/>
        <v>0</v>
      </c>
      <c r="J814" s="55">
        <v>0</v>
      </c>
      <c r="K814" s="55">
        <v>0</v>
      </c>
      <c r="L814" s="15">
        <f t="shared" si="67"/>
        <v>0</v>
      </c>
      <c r="M814" s="15">
        <f t="shared" si="67"/>
        <v>0</v>
      </c>
      <c r="N814" s="15">
        <v>0</v>
      </c>
      <c r="O814" s="15">
        <v>0</v>
      </c>
      <c r="P814" s="15">
        <v>0</v>
      </c>
    </row>
    <row r="815" spans="3:16" s="20" customFormat="1" ht="48" customHeight="1">
      <c r="C815" s="169"/>
      <c r="D815" s="167"/>
      <c r="E815" s="157"/>
      <c r="F815" s="157"/>
      <c r="G815" s="162"/>
      <c r="H815" s="10" t="s">
        <v>23</v>
      </c>
      <c r="I815" s="15">
        <f t="shared" si="66"/>
        <v>0</v>
      </c>
      <c r="J815" s="55">
        <v>0</v>
      </c>
      <c r="K815" s="55">
        <v>0</v>
      </c>
      <c r="L815" s="15">
        <f t="shared" si="67"/>
        <v>0</v>
      </c>
      <c r="M815" s="15">
        <f t="shared" si="67"/>
        <v>0</v>
      </c>
      <c r="N815" s="15">
        <v>0</v>
      </c>
      <c r="O815" s="15">
        <v>0</v>
      </c>
      <c r="P815" s="15">
        <v>0</v>
      </c>
    </row>
    <row r="816" spans="3:16" s="20" customFormat="1">
      <c r="C816" s="169"/>
      <c r="D816" s="167"/>
      <c r="E816" s="157"/>
      <c r="F816" s="157"/>
      <c r="G816" s="162"/>
      <c r="H816" s="10" t="s">
        <v>234</v>
      </c>
      <c r="I816" s="15">
        <f t="shared" si="66"/>
        <v>930106.9</v>
      </c>
      <c r="J816" s="15" t="s">
        <v>231</v>
      </c>
      <c r="K816" s="15" t="s">
        <v>231</v>
      </c>
      <c r="L816" s="15" t="s">
        <v>231</v>
      </c>
      <c r="M816" s="15">
        <f>M823+M851</f>
        <v>640905.80000000005</v>
      </c>
      <c r="N816" s="8">
        <f>M816/I816*100</f>
        <v>68.906681586815452</v>
      </c>
      <c r="O816" s="15" t="s">
        <v>231</v>
      </c>
      <c r="P816" s="15" t="s">
        <v>231</v>
      </c>
    </row>
    <row r="817" spans="3:16" s="20" customFormat="1" ht="20.25" customHeight="1">
      <c r="C817" s="170"/>
      <c r="D817" s="167"/>
      <c r="E817" s="158"/>
      <c r="F817" s="158"/>
      <c r="G817" s="163"/>
      <c r="H817" s="10" t="s">
        <v>236</v>
      </c>
      <c r="I817" s="15">
        <f t="shared" si="66"/>
        <v>21178.3</v>
      </c>
      <c r="J817" s="15" t="s">
        <v>231</v>
      </c>
      <c r="K817" s="15" t="s">
        <v>231</v>
      </c>
      <c r="L817" s="15" t="s">
        <v>231</v>
      </c>
      <c r="M817" s="15">
        <f>M824+M852</f>
        <v>15453.2</v>
      </c>
      <c r="N817" s="8">
        <f>M817/I817*100</f>
        <v>72.967140894217195</v>
      </c>
      <c r="O817" s="15" t="s">
        <v>231</v>
      </c>
      <c r="P817" s="15" t="s">
        <v>231</v>
      </c>
    </row>
    <row r="818" spans="3:16" s="21" customFormat="1" ht="15" customHeight="1">
      <c r="C818" s="146" t="s">
        <v>377</v>
      </c>
      <c r="D818" s="119" t="s">
        <v>455</v>
      </c>
      <c r="E818" s="116" t="s">
        <v>35</v>
      </c>
      <c r="F818" s="116" t="s">
        <v>376</v>
      </c>
      <c r="G818" s="128" t="s">
        <v>304</v>
      </c>
      <c r="H818" s="73" t="s">
        <v>107</v>
      </c>
      <c r="I818" s="55">
        <f>I819+I821+I823+I824</f>
        <v>1387241.3</v>
      </c>
      <c r="J818" s="55">
        <f>J819+J821</f>
        <v>442760.1</v>
      </c>
      <c r="K818" s="55">
        <f>K819+K821</f>
        <v>435323.3</v>
      </c>
      <c r="L818" s="55">
        <f>L819+L821</f>
        <v>334113.8</v>
      </c>
      <c r="M818" s="55">
        <f>M819+M821+M823+M824</f>
        <v>1002458.4</v>
      </c>
      <c r="N818" s="5">
        <f>M818/I818*100</f>
        <v>72.262727472142004</v>
      </c>
      <c r="O818" s="5">
        <f>L818/J818*100</f>
        <v>75.46158743753108</v>
      </c>
      <c r="P818" s="5">
        <f>L818/K818*100</f>
        <v>76.750727562710281</v>
      </c>
    </row>
    <row r="819" spans="3:16" s="21" customFormat="1">
      <c r="C819" s="147"/>
      <c r="D819" s="119"/>
      <c r="E819" s="117"/>
      <c r="F819" s="117"/>
      <c r="G819" s="129"/>
      <c r="H819" s="73" t="s">
        <v>108</v>
      </c>
      <c r="I819" s="15">
        <v>435956.1</v>
      </c>
      <c r="J819" s="15">
        <v>442760.1</v>
      </c>
      <c r="K819" s="15">
        <v>435323.3</v>
      </c>
      <c r="L819" s="55">
        <v>334113.8</v>
      </c>
      <c r="M819" s="55">
        <v>346099.4</v>
      </c>
      <c r="N819" s="5">
        <f t="shared" ref="N819:N824" si="68">M819/I819*100</f>
        <v>79.388589814433161</v>
      </c>
      <c r="O819" s="15">
        <f>L819/J819*100</f>
        <v>75.46158743753108</v>
      </c>
      <c r="P819" s="15">
        <f>L819/K819*100</f>
        <v>76.750727562710281</v>
      </c>
    </row>
    <row r="820" spans="3:16" s="21" customFormat="1" ht="30">
      <c r="C820" s="147"/>
      <c r="D820" s="119"/>
      <c r="E820" s="117"/>
      <c r="F820" s="117"/>
      <c r="G820" s="129"/>
      <c r="H820" s="73" t="s">
        <v>22</v>
      </c>
      <c r="I820" s="55">
        <v>0</v>
      </c>
      <c r="J820" s="55">
        <v>0</v>
      </c>
      <c r="K820" s="55">
        <v>0</v>
      </c>
      <c r="L820" s="55">
        <v>0</v>
      </c>
      <c r="M820" s="55">
        <v>0</v>
      </c>
      <c r="N820" s="55">
        <v>0</v>
      </c>
      <c r="O820" s="15">
        <v>0</v>
      </c>
      <c r="P820" s="15">
        <v>0</v>
      </c>
    </row>
    <row r="821" spans="3:16" s="21" customFormat="1">
      <c r="C821" s="147"/>
      <c r="D821" s="119"/>
      <c r="E821" s="117"/>
      <c r="F821" s="117"/>
      <c r="G821" s="129"/>
      <c r="H821" s="73" t="s">
        <v>233</v>
      </c>
      <c r="I821" s="55">
        <v>0</v>
      </c>
      <c r="J821" s="55">
        <v>0</v>
      </c>
      <c r="K821" s="55">
        <v>0</v>
      </c>
      <c r="L821" s="55">
        <v>0</v>
      </c>
      <c r="M821" s="55">
        <v>0</v>
      </c>
      <c r="N821" s="55">
        <v>0</v>
      </c>
      <c r="O821" s="15">
        <v>0</v>
      </c>
      <c r="P821" s="15">
        <v>0</v>
      </c>
    </row>
    <row r="822" spans="3:16" s="21" customFormat="1" ht="30">
      <c r="C822" s="147"/>
      <c r="D822" s="119"/>
      <c r="E822" s="117"/>
      <c r="F822" s="117"/>
      <c r="G822" s="129"/>
      <c r="H822" s="73" t="s">
        <v>23</v>
      </c>
      <c r="I822" s="55">
        <v>0</v>
      </c>
      <c r="J822" s="55">
        <v>0</v>
      </c>
      <c r="K822" s="55">
        <v>0</v>
      </c>
      <c r="L822" s="55">
        <v>0</v>
      </c>
      <c r="M822" s="55">
        <v>0</v>
      </c>
      <c r="N822" s="55">
        <v>0</v>
      </c>
      <c r="O822" s="15">
        <v>0</v>
      </c>
      <c r="P822" s="15">
        <v>0</v>
      </c>
    </row>
    <row r="823" spans="3:16" s="21" customFormat="1">
      <c r="C823" s="147"/>
      <c r="D823" s="119"/>
      <c r="E823" s="117"/>
      <c r="F823" s="117"/>
      <c r="G823" s="129"/>
      <c r="H823" s="73" t="s">
        <v>234</v>
      </c>
      <c r="I823" s="15">
        <v>930106.9</v>
      </c>
      <c r="J823" s="15">
        <v>930106.9</v>
      </c>
      <c r="K823" s="15" t="s">
        <v>231</v>
      </c>
      <c r="L823" s="15" t="s">
        <v>231</v>
      </c>
      <c r="M823" s="55">
        <v>640905.80000000005</v>
      </c>
      <c r="N823" s="5">
        <f t="shared" si="68"/>
        <v>68.906681586815452</v>
      </c>
      <c r="O823" s="15" t="s">
        <v>231</v>
      </c>
      <c r="P823" s="15" t="s">
        <v>231</v>
      </c>
    </row>
    <row r="824" spans="3:16" s="21" customFormat="1" ht="19.5" customHeight="1">
      <c r="C824" s="148"/>
      <c r="D824" s="119"/>
      <c r="E824" s="118"/>
      <c r="F824" s="118"/>
      <c r="G824" s="130"/>
      <c r="H824" s="73" t="s">
        <v>236</v>
      </c>
      <c r="I824" s="15">
        <v>21178.3</v>
      </c>
      <c r="J824" s="15">
        <v>21178.3</v>
      </c>
      <c r="K824" s="15" t="s">
        <v>231</v>
      </c>
      <c r="L824" s="15" t="s">
        <v>231</v>
      </c>
      <c r="M824" s="55">
        <v>15453.2</v>
      </c>
      <c r="N824" s="5">
        <f t="shared" si="68"/>
        <v>72.967140894217195</v>
      </c>
      <c r="O824" s="15" t="s">
        <v>231</v>
      </c>
      <c r="P824" s="15" t="s">
        <v>231</v>
      </c>
    </row>
    <row r="825" spans="3:16" s="21" customFormat="1" ht="15" hidden="1" customHeight="1">
      <c r="C825" s="146" t="s">
        <v>378</v>
      </c>
      <c r="D825" s="119" t="s">
        <v>379</v>
      </c>
      <c r="E825" s="116" t="s">
        <v>35</v>
      </c>
      <c r="F825" s="116"/>
      <c r="G825" s="116"/>
      <c r="H825" s="73" t="s">
        <v>107</v>
      </c>
      <c r="I825" s="55">
        <f>I826+I828+I830+I831</f>
        <v>0</v>
      </c>
      <c r="J825" s="55" t="s">
        <v>231</v>
      </c>
      <c r="K825" s="55" t="s">
        <v>231</v>
      </c>
      <c r="L825" s="55"/>
      <c r="M825" s="55"/>
      <c r="N825" s="15"/>
      <c r="O825" s="15" t="s">
        <v>231</v>
      </c>
      <c r="P825" s="15" t="s">
        <v>231</v>
      </c>
    </row>
    <row r="826" spans="3:16" s="21" customFormat="1" ht="18.75" hidden="1" customHeight="1">
      <c r="C826" s="147"/>
      <c r="D826" s="119"/>
      <c r="E826" s="117"/>
      <c r="F826" s="117"/>
      <c r="G826" s="117"/>
      <c r="H826" s="73" t="s">
        <v>108</v>
      </c>
      <c r="I826" s="15"/>
      <c r="J826" s="15"/>
      <c r="K826" s="15"/>
      <c r="L826" s="55"/>
      <c r="M826" s="55"/>
      <c r="N826" s="15"/>
      <c r="O826" s="15"/>
      <c r="P826" s="15"/>
    </row>
    <row r="827" spans="3:16" s="21" customFormat="1" ht="16.5" hidden="1" customHeight="1">
      <c r="C827" s="147"/>
      <c r="D827" s="119"/>
      <c r="E827" s="117"/>
      <c r="F827" s="117"/>
      <c r="G827" s="117"/>
      <c r="H827" s="73" t="s">
        <v>22</v>
      </c>
      <c r="I827" s="55"/>
      <c r="J827" s="55">
        <v>0</v>
      </c>
      <c r="K827" s="55">
        <v>0</v>
      </c>
      <c r="L827" s="55">
        <v>0</v>
      </c>
      <c r="M827" s="55">
        <v>0</v>
      </c>
      <c r="N827" s="15">
        <v>0</v>
      </c>
      <c r="O827" s="15">
        <v>0</v>
      </c>
      <c r="P827" s="15">
        <v>0</v>
      </c>
    </row>
    <row r="828" spans="3:16" s="21" customFormat="1" hidden="1">
      <c r="C828" s="147"/>
      <c r="D828" s="119"/>
      <c r="E828" s="117"/>
      <c r="F828" s="117"/>
      <c r="G828" s="117"/>
      <c r="H828" s="73" t="s">
        <v>233</v>
      </c>
      <c r="I828" s="55"/>
      <c r="J828" s="55">
        <v>0</v>
      </c>
      <c r="K828" s="55">
        <v>0</v>
      </c>
      <c r="L828" s="55">
        <v>0</v>
      </c>
      <c r="M828" s="55">
        <v>0</v>
      </c>
      <c r="N828" s="15">
        <v>0</v>
      </c>
      <c r="O828" s="15">
        <v>0</v>
      </c>
      <c r="P828" s="15">
        <v>0</v>
      </c>
    </row>
    <row r="829" spans="3:16" s="21" customFormat="1" ht="30" hidden="1">
      <c r="C829" s="147"/>
      <c r="D829" s="119"/>
      <c r="E829" s="117"/>
      <c r="F829" s="117"/>
      <c r="G829" s="117"/>
      <c r="H829" s="73" t="s">
        <v>23</v>
      </c>
      <c r="I829" s="55"/>
      <c r="J829" s="55">
        <v>0</v>
      </c>
      <c r="K829" s="55">
        <v>0</v>
      </c>
      <c r="L829" s="55">
        <v>0</v>
      </c>
      <c r="M829" s="55">
        <v>0</v>
      </c>
      <c r="N829" s="15">
        <v>0</v>
      </c>
      <c r="O829" s="15">
        <v>0</v>
      </c>
      <c r="P829" s="15">
        <v>0</v>
      </c>
    </row>
    <row r="830" spans="3:16" s="21" customFormat="1" hidden="1">
      <c r="C830" s="147"/>
      <c r="D830" s="119"/>
      <c r="E830" s="117"/>
      <c r="F830" s="117"/>
      <c r="G830" s="117"/>
      <c r="H830" s="73" t="s">
        <v>234</v>
      </c>
      <c r="I830" s="15"/>
      <c r="J830" s="15" t="s">
        <v>231</v>
      </c>
      <c r="K830" s="15" t="s">
        <v>231</v>
      </c>
      <c r="L830" s="15" t="s">
        <v>231</v>
      </c>
      <c r="M830" s="55"/>
      <c r="N830" s="15"/>
      <c r="O830" s="15" t="s">
        <v>231</v>
      </c>
      <c r="P830" s="15" t="s">
        <v>231</v>
      </c>
    </row>
    <row r="831" spans="3:16" s="21" customFormat="1" hidden="1">
      <c r="C831" s="148"/>
      <c r="D831" s="119"/>
      <c r="E831" s="118"/>
      <c r="F831" s="118"/>
      <c r="G831" s="118"/>
      <c r="H831" s="73" t="s">
        <v>236</v>
      </c>
      <c r="I831" s="15"/>
      <c r="J831" s="15" t="s">
        <v>231</v>
      </c>
      <c r="K831" s="15" t="s">
        <v>231</v>
      </c>
      <c r="L831" s="15" t="s">
        <v>231</v>
      </c>
      <c r="M831" s="55"/>
      <c r="N831" s="15"/>
      <c r="O831" s="15" t="s">
        <v>231</v>
      </c>
      <c r="P831" s="15" t="s">
        <v>231</v>
      </c>
    </row>
    <row r="832" spans="3:16" s="21" customFormat="1" ht="15" hidden="1" customHeight="1">
      <c r="C832" s="146" t="s">
        <v>380</v>
      </c>
      <c r="D832" s="119" t="s">
        <v>381</v>
      </c>
      <c r="E832" s="116" t="s">
        <v>35</v>
      </c>
      <c r="F832" s="116"/>
      <c r="G832" s="116"/>
      <c r="H832" s="73" t="s">
        <v>107</v>
      </c>
      <c r="I832" s="55">
        <f>I833+I835+I837+I838</f>
        <v>0</v>
      </c>
      <c r="J832" s="55" t="s">
        <v>231</v>
      </c>
      <c r="K832" s="55" t="s">
        <v>231</v>
      </c>
      <c r="L832" s="55"/>
      <c r="M832" s="55"/>
      <c r="N832" s="15"/>
      <c r="O832" s="15" t="s">
        <v>231</v>
      </c>
      <c r="P832" s="15" t="s">
        <v>231</v>
      </c>
    </row>
    <row r="833" spans="3:16" s="21" customFormat="1" ht="18" hidden="1" customHeight="1">
      <c r="C833" s="147"/>
      <c r="D833" s="119"/>
      <c r="E833" s="117"/>
      <c r="F833" s="117"/>
      <c r="G833" s="117"/>
      <c r="H833" s="73" t="s">
        <v>108</v>
      </c>
      <c r="I833" s="15"/>
      <c r="J833" s="15"/>
      <c r="K833" s="15"/>
      <c r="L833" s="55"/>
      <c r="M833" s="55"/>
      <c r="N833" s="15"/>
      <c r="O833" s="15"/>
      <c r="P833" s="15"/>
    </row>
    <row r="834" spans="3:16" s="21" customFormat="1" ht="17.25" hidden="1" customHeight="1">
      <c r="C834" s="147"/>
      <c r="D834" s="119"/>
      <c r="E834" s="117"/>
      <c r="F834" s="117"/>
      <c r="G834" s="117"/>
      <c r="H834" s="73" t="s">
        <v>22</v>
      </c>
      <c r="I834" s="55"/>
      <c r="J834" s="55">
        <v>0</v>
      </c>
      <c r="K834" s="55">
        <v>0</v>
      </c>
      <c r="L834" s="55">
        <v>0</v>
      </c>
      <c r="M834" s="55">
        <v>0</v>
      </c>
      <c r="N834" s="15">
        <v>0</v>
      </c>
      <c r="O834" s="15">
        <v>0</v>
      </c>
      <c r="P834" s="15">
        <v>0</v>
      </c>
    </row>
    <row r="835" spans="3:16" s="21" customFormat="1" ht="20.25" hidden="1" customHeight="1">
      <c r="C835" s="147"/>
      <c r="D835" s="119"/>
      <c r="E835" s="117"/>
      <c r="F835" s="117"/>
      <c r="G835" s="117"/>
      <c r="H835" s="73" t="s">
        <v>233</v>
      </c>
      <c r="I835" s="55"/>
      <c r="J835" s="55">
        <v>0</v>
      </c>
      <c r="K835" s="55">
        <v>0</v>
      </c>
      <c r="L835" s="55">
        <v>0</v>
      </c>
      <c r="M835" s="55">
        <v>0</v>
      </c>
      <c r="N835" s="15">
        <v>0</v>
      </c>
      <c r="O835" s="15">
        <v>0</v>
      </c>
      <c r="P835" s="15">
        <v>0</v>
      </c>
    </row>
    <row r="836" spans="3:16" s="21" customFormat="1" ht="30" hidden="1">
      <c r="C836" s="147"/>
      <c r="D836" s="119"/>
      <c r="E836" s="117"/>
      <c r="F836" s="117"/>
      <c r="G836" s="117"/>
      <c r="H836" s="73" t="s">
        <v>23</v>
      </c>
      <c r="I836" s="55"/>
      <c r="J836" s="55">
        <v>0</v>
      </c>
      <c r="K836" s="55">
        <v>0</v>
      </c>
      <c r="L836" s="55">
        <v>0</v>
      </c>
      <c r="M836" s="55">
        <v>0</v>
      </c>
      <c r="N836" s="15">
        <v>0</v>
      </c>
      <c r="O836" s="15">
        <v>0</v>
      </c>
      <c r="P836" s="15">
        <v>0</v>
      </c>
    </row>
    <row r="837" spans="3:16" s="21" customFormat="1" hidden="1">
      <c r="C837" s="147"/>
      <c r="D837" s="119"/>
      <c r="E837" s="117"/>
      <c r="F837" s="117"/>
      <c r="G837" s="117"/>
      <c r="H837" s="73" t="s">
        <v>234</v>
      </c>
      <c r="I837" s="15"/>
      <c r="J837" s="15" t="s">
        <v>231</v>
      </c>
      <c r="K837" s="15" t="s">
        <v>231</v>
      </c>
      <c r="L837" s="15" t="s">
        <v>231</v>
      </c>
      <c r="M837" s="55"/>
      <c r="N837" s="15"/>
      <c r="O837" s="15" t="s">
        <v>231</v>
      </c>
      <c r="P837" s="15" t="s">
        <v>231</v>
      </c>
    </row>
    <row r="838" spans="3:16" s="21" customFormat="1" ht="18" hidden="1" customHeight="1">
      <c r="C838" s="148"/>
      <c r="D838" s="119"/>
      <c r="E838" s="118"/>
      <c r="F838" s="118"/>
      <c r="G838" s="118"/>
      <c r="H838" s="73" t="s">
        <v>236</v>
      </c>
      <c r="I838" s="15"/>
      <c r="J838" s="15" t="s">
        <v>231</v>
      </c>
      <c r="K838" s="15" t="s">
        <v>231</v>
      </c>
      <c r="L838" s="15" t="s">
        <v>231</v>
      </c>
      <c r="M838" s="55"/>
      <c r="N838" s="15"/>
      <c r="O838" s="15" t="s">
        <v>231</v>
      </c>
      <c r="P838" s="15" t="s">
        <v>231</v>
      </c>
    </row>
    <row r="839" spans="3:16" s="21" customFormat="1" ht="15" hidden="1" customHeight="1">
      <c r="C839" s="146" t="s">
        <v>382</v>
      </c>
      <c r="D839" s="119" t="s">
        <v>383</v>
      </c>
      <c r="E839" s="116" t="s">
        <v>384</v>
      </c>
      <c r="F839" s="116" t="s">
        <v>385</v>
      </c>
      <c r="G839" s="128" t="s">
        <v>304</v>
      </c>
      <c r="H839" s="73" t="s">
        <v>107</v>
      </c>
      <c r="I839" s="55">
        <f>I840+I842+I844+I845</f>
        <v>0</v>
      </c>
      <c r="J839" s="55" t="s">
        <v>231</v>
      </c>
      <c r="K839" s="55" t="s">
        <v>231</v>
      </c>
      <c r="L839" s="55"/>
      <c r="M839" s="55"/>
      <c r="N839" s="15"/>
      <c r="O839" s="15" t="s">
        <v>231</v>
      </c>
      <c r="P839" s="15" t="s">
        <v>231</v>
      </c>
    </row>
    <row r="840" spans="3:16" s="21" customFormat="1" ht="16.5" hidden="1" customHeight="1">
      <c r="C840" s="147"/>
      <c r="D840" s="119"/>
      <c r="E840" s="117"/>
      <c r="F840" s="117"/>
      <c r="G840" s="129"/>
      <c r="H840" s="73" t="s">
        <v>108</v>
      </c>
      <c r="I840" s="15"/>
      <c r="J840" s="15"/>
      <c r="K840" s="15"/>
      <c r="L840" s="55"/>
      <c r="M840" s="55"/>
      <c r="N840" s="15"/>
      <c r="O840" s="15"/>
      <c r="P840" s="15"/>
    </row>
    <row r="841" spans="3:16" s="21" customFormat="1" ht="14.25" hidden="1" customHeight="1">
      <c r="C841" s="147"/>
      <c r="D841" s="119"/>
      <c r="E841" s="117"/>
      <c r="F841" s="117"/>
      <c r="G841" s="129"/>
      <c r="H841" s="73" t="s">
        <v>22</v>
      </c>
      <c r="I841" s="55"/>
      <c r="J841" s="55">
        <v>0</v>
      </c>
      <c r="K841" s="55">
        <v>0</v>
      </c>
      <c r="L841" s="55">
        <v>0</v>
      </c>
      <c r="M841" s="55">
        <v>0</v>
      </c>
      <c r="N841" s="15">
        <v>0</v>
      </c>
      <c r="O841" s="15">
        <v>0</v>
      </c>
      <c r="P841" s="15">
        <v>0</v>
      </c>
    </row>
    <row r="842" spans="3:16" s="21" customFormat="1" hidden="1">
      <c r="C842" s="147"/>
      <c r="D842" s="119"/>
      <c r="E842" s="117"/>
      <c r="F842" s="117"/>
      <c r="G842" s="129"/>
      <c r="H842" s="73" t="s">
        <v>233</v>
      </c>
      <c r="I842" s="55"/>
      <c r="J842" s="55">
        <v>0</v>
      </c>
      <c r="K842" s="55">
        <v>0</v>
      </c>
      <c r="L842" s="55">
        <v>0</v>
      </c>
      <c r="M842" s="55">
        <v>0</v>
      </c>
      <c r="N842" s="15">
        <v>0</v>
      </c>
      <c r="O842" s="15">
        <v>0</v>
      </c>
      <c r="P842" s="15">
        <v>0</v>
      </c>
    </row>
    <row r="843" spans="3:16" s="21" customFormat="1" ht="30" hidden="1">
      <c r="C843" s="147"/>
      <c r="D843" s="119"/>
      <c r="E843" s="117"/>
      <c r="F843" s="117"/>
      <c r="G843" s="129"/>
      <c r="H843" s="73" t="s">
        <v>23</v>
      </c>
      <c r="I843" s="55"/>
      <c r="J843" s="55">
        <v>0</v>
      </c>
      <c r="K843" s="55">
        <v>0</v>
      </c>
      <c r="L843" s="55">
        <v>0</v>
      </c>
      <c r="M843" s="55">
        <v>0</v>
      </c>
      <c r="N843" s="15">
        <v>0</v>
      </c>
      <c r="O843" s="15">
        <v>0</v>
      </c>
      <c r="P843" s="15">
        <v>0</v>
      </c>
    </row>
    <row r="844" spans="3:16" s="21" customFormat="1" hidden="1">
      <c r="C844" s="147"/>
      <c r="D844" s="119"/>
      <c r="E844" s="117"/>
      <c r="F844" s="117"/>
      <c r="G844" s="129"/>
      <c r="H844" s="73" t="s">
        <v>234</v>
      </c>
      <c r="I844" s="15"/>
      <c r="J844" s="15" t="s">
        <v>231</v>
      </c>
      <c r="K844" s="15" t="s">
        <v>231</v>
      </c>
      <c r="L844" s="15" t="s">
        <v>231</v>
      </c>
      <c r="M844" s="55"/>
      <c r="N844" s="15"/>
      <c r="O844" s="15" t="s">
        <v>231</v>
      </c>
      <c r="P844" s="15" t="s">
        <v>231</v>
      </c>
    </row>
    <row r="845" spans="3:16" s="21" customFormat="1" ht="17.25" hidden="1" customHeight="1">
      <c r="C845" s="148"/>
      <c r="D845" s="119"/>
      <c r="E845" s="118"/>
      <c r="F845" s="118"/>
      <c r="G845" s="130"/>
      <c r="H845" s="73" t="s">
        <v>236</v>
      </c>
      <c r="I845" s="15"/>
      <c r="J845" s="15" t="s">
        <v>231</v>
      </c>
      <c r="K845" s="15" t="s">
        <v>231</v>
      </c>
      <c r="L845" s="15" t="s">
        <v>231</v>
      </c>
      <c r="M845" s="55"/>
      <c r="N845" s="15"/>
      <c r="O845" s="15" t="s">
        <v>231</v>
      </c>
      <c r="P845" s="15" t="s">
        <v>231</v>
      </c>
    </row>
    <row r="846" spans="3:16" s="21" customFormat="1" ht="15" customHeight="1">
      <c r="C846" s="146" t="s">
        <v>386</v>
      </c>
      <c r="D846" s="119" t="s">
        <v>39</v>
      </c>
      <c r="E846" s="116" t="s">
        <v>35</v>
      </c>
      <c r="F846" s="116" t="s">
        <v>376</v>
      </c>
      <c r="G846" s="128" t="s">
        <v>304</v>
      </c>
      <c r="H846" s="73" t="s">
        <v>107</v>
      </c>
      <c r="I846" s="55">
        <f>I847+I849+I851+I852</f>
        <v>18116.3</v>
      </c>
      <c r="J846" s="55">
        <f>J847+J849</f>
        <v>18116.3</v>
      </c>
      <c r="K846" s="55">
        <f>K847+K849</f>
        <v>18116.3</v>
      </c>
      <c r="L846" s="55">
        <f>L847+L849</f>
        <v>10046</v>
      </c>
      <c r="M846" s="55">
        <f>M847+M849+M851+M852</f>
        <v>10046</v>
      </c>
      <c r="N846" s="5">
        <f>M846/I846*100</f>
        <v>55.452824252192777</v>
      </c>
      <c r="O846" s="5">
        <f>L846/J846*100</f>
        <v>55.452824252192777</v>
      </c>
      <c r="P846" s="5">
        <f>L846/K846*100</f>
        <v>55.452824252192777</v>
      </c>
    </row>
    <row r="847" spans="3:16" s="21" customFormat="1" ht="15.75" customHeight="1">
      <c r="C847" s="147"/>
      <c r="D847" s="119"/>
      <c r="E847" s="117"/>
      <c r="F847" s="117"/>
      <c r="G847" s="129"/>
      <c r="H847" s="73" t="s">
        <v>108</v>
      </c>
      <c r="I847" s="15">
        <v>18116.3</v>
      </c>
      <c r="J847" s="15">
        <v>18116.3</v>
      </c>
      <c r="K847" s="15">
        <v>18116.3</v>
      </c>
      <c r="L847" s="55">
        <v>10046</v>
      </c>
      <c r="M847" s="55">
        <v>10046</v>
      </c>
      <c r="N847" s="5">
        <f>M847/I847*100</f>
        <v>55.452824252192777</v>
      </c>
      <c r="O847" s="15">
        <f>L847/J847*100</f>
        <v>55.452824252192777</v>
      </c>
      <c r="P847" s="15">
        <f>L847/K847*100</f>
        <v>55.452824252192777</v>
      </c>
    </row>
    <row r="848" spans="3:16" s="21" customFormat="1" ht="16.5" customHeight="1">
      <c r="C848" s="147"/>
      <c r="D848" s="119"/>
      <c r="E848" s="117"/>
      <c r="F848" s="117"/>
      <c r="G848" s="129"/>
      <c r="H848" s="73" t="s">
        <v>22</v>
      </c>
      <c r="I848" s="55">
        <v>0</v>
      </c>
      <c r="J848" s="55">
        <v>0</v>
      </c>
      <c r="K848" s="55">
        <v>0</v>
      </c>
      <c r="L848" s="55">
        <v>0</v>
      </c>
      <c r="M848" s="55"/>
      <c r="N848" s="15">
        <v>0</v>
      </c>
      <c r="O848" s="15">
        <v>0</v>
      </c>
      <c r="P848" s="15">
        <v>0</v>
      </c>
    </row>
    <row r="849" spans="3:16" s="21" customFormat="1">
      <c r="C849" s="147"/>
      <c r="D849" s="119"/>
      <c r="E849" s="117"/>
      <c r="F849" s="117"/>
      <c r="G849" s="129"/>
      <c r="H849" s="73" t="s">
        <v>233</v>
      </c>
      <c r="I849" s="55">
        <v>0</v>
      </c>
      <c r="J849" s="55">
        <v>0</v>
      </c>
      <c r="K849" s="55">
        <v>0</v>
      </c>
      <c r="L849" s="55">
        <v>0</v>
      </c>
      <c r="M849" s="55"/>
      <c r="N849" s="15">
        <v>0</v>
      </c>
      <c r="O849" s="15">
        <v>0</v>
      </c>
      <c r="P849" s="15">
        <v>0</v>
      </c>
    </row>
    <row r="850" spans="3:16" s="21" customFormat="1" ht="30">
      <c r="C850" s="147"/>
      <c r="D850" s="119"/>
      <c r="E850" s="117"/>
      <c r="F850" s="117"/>
      <c r="G850" s="129"/>
      <c r="H850" s="73" t="s">
        <v>23</v>
      </c>
      <c r="I850" s="55">
        <v>0</v>
      </c>
      <c r="J850" s="55">
        <v>0</v>
      </c>
      <c r="K850" s="55">
        <v>0</v>
      </c>
      <c r="L850" s="55">
        <v>0</v>
      </c>
      <c r="M850" s="55"/>
      <c r="N850" s="15">
        <v>0</v>
      </c>
      <c r="O850" s="15">
        <v>0</v>
      </c>
      <c r="P850" s="15">
        <v>0</v>
      </c>
    </row>
    <row r="851" spans="3:16" s="21" customFormat="1">
      <c r="C851" s="147"/>
      <c r="D851" s="119"/>
      <c r="E851" s="117"/>
      <c r="F851" s="117"/>
      <c r="G851" s="129"/>
      <c r="H851" s="73" t="s">
        <v>234</v>
      </c>
      <c r="I851" s="15"/>
      <c r="J851" s="15" t="s">
        <v>231</v>
      </c>
      <c r="K851" s="15" t="s">
        <v>231</v>
      </c>
      <c r="L851" s="55"/>
      <c r="M851" s="55"/>
      <c r="N851" s="15">
        <v>0</v>
      </c>
      <c r="O851" s="15" t="s">
        <v>231</v>
      </c>
      <c r="P851" s="15" t="s">
        <v>231</v>
      </c>
    </row>
    <row r="852" spans="3:16" s="21" customFormat="1" ht="18.75" customHeight="1">
      <c r="C852" s="148"/>
      <c r="D852" s="119"/>
      <c r="E852" s="118"/>
      <c r="F852" s="118"/>
      <c r="G852" s="130"/>
      <c r="H852" s="73" t="s">
        <v>236</v>
      </c>
      <c r="I852" s="15"/>
      <c r="J852" s="15" t="s">
        <v>231</v>
      </c>
      <c r="K852" s="15" t="s">
        <v>231</v>
      </c>
      <c r="L852" s="55"/>
      <c r="M852" s="55"/>
      <c r="N852" s="15">
        <v>0</v>
      </c>
      <c r="O852" s="15" t="s">
        <v>231</v>
      </c>
      <c r="P852" s="15" t="s">
        <v>231</v>
      </c>
    </row>
    <row r="853" spans="3:16" s="20" customFormat="1" ht="17.25" customHeight="1">
      <c r="C853" s="164" t="s">
        <v>54</v>
      </c>
      <c r="D853" s="167" t="s">
        <v>9</v>
      </c>
      <c r="E853" s="156" t="s">
        <v>35</v>
      </c>
      <c r="F853" s="156">
        <v>2018</v>
      </c>
      <c r="G853" s="156">
        <v>2020</v>
      </c>
      <c r="H853" s="73" t="s">
        <v>107</v>
      </c>
      <c r="I853" s="9">
        <f>I854+I856+I858+I859</f>
        <v>1298147.6000000001</v>
      </c>
      <c r="J853" s="9">
        <f>J854+J856</f>
        <v>135756.9</v>
      </c>
      <c r="K853" s="9">
        <f>K854+K856</f>
        <v>135756.9</v>
      </c>
      <c r="L853" s="9">
        <f>L854+L856</f>
        <v>95256.3</v>
      </c>
      <c r="M853" s="9">
        <f>M854+M856+M858+M859</f>
        <v>889540.8</v>
      </c>
      <c r="N853" s="8">
        <f>M853/I853*100</f>
        <v>68.523856609217631</v>
      </c>
      <c r="O853" s="8">
        <f>L853/J853*100</f>
        <v>70.16682025002045</v>
      </c>
      <c r="P853" s="8">
        <f>L853/K853*100</f>
        <v>70.16682025002045</v>
      </c>
    </row>
    <row r="854" spans="3:16" s="20" customFormat="1" ht="17.25" customHeight="1">
      <c r="C854" s="165"/>
      <c r="D854" s="167"/>
      <c r="E854" s="157"/>
      <c r="F854" s="157"/>
      <c r="G854" s="157"/>
      <c r="H854" s="73" t="s">
        <v>108</v>
      </c>
      <c r="I854" s="15">
        <f>I861+I868+I945+I959+I973+I1008</f>
        <v>138378.1</v>
      </c>
      <c r="J854" s="15">
        <f>J861+J868+J945+J959+J973+J1008</f>
        <v>135756.9</v>
      </c>
      <c r="K854" s="15">
        <f>K861+K868+K945+K959+K973+K1008</f>
        <v>135756.9</v>
      </c>
      <c r="L854" s="15">
        <f>L861+L868+L945+L959+L973+L1008</f>
        <v>95256.3</v>
      </c>
      <c r="M854" s="15">
        <f>M861+M868+M945+M959+M973+M1008</f>
        <v>96612.200000000012</v>
      </c>
      <c r="N854" s="8">
        <f>M854/I854*100</f>
        <v>69.817550609525654</v>
      </c>
      <c r="O854" s="15">
        <f>L854/J854*100</f>
        <v>70.16682025002045</v>
      </c>
      <c r="P854" s="15">
        <f>L854/K854*100</f>
        <v>70.16682025002045</v>
      </c>
    </row>
    <row r="855" spans="3:16" s="20" customFormat="1" ht="30">
      <c r="C855" s="165"/>
      <c r="D855" s="167"/>
      <c r="E855" s="157"/>
      <c r="F855" s="157"/>
      <c r="G855" s="157"/>
      <c r="H855" s="73" t="s">
        <v>22</v>
      </c>
      <c r="I855" s="15">
        <f>I862+I869+I946+I960+I974+I1009</f>
        <v>0</v>
      </c>
      <c r="J855" s="55">
        <v>0</v>
      </c>
      <c r="K855" s="55">
        <v>0</v>
      </c>
      <c r="L855" s="15">
        <f t="shared" ref="L855:M857" si="69">L862+L869+L946+L960+L974+L1009</f>
        <v>0</v>
      </c>
      <c r="M855" s="15">
        <f t="shared" si="69"/>
        <v>0</v>
      </c>
      <c r="N855" s="15">
        <v>0</v>
      </c>
      <c r="O855" s="15">
        <v>0</v>
      </c>
      <c r="P855" s="15">
        <v>0</v>
      </c>
    </row>
    <row r="856" spans="3:16" s="20" customFormat="1">
      <c r="C856" s="165"/>
      <c r="D856" s="167"/>
      <c r="E856" s="157"/>
      <c r="F856" s="157"/>
      <c r="G856" s="157"/>
      <c r="H856" s="73" t="s">
        <v>233</v>
      </c>
      <c r="I856" s="15">
        <f>I863+I870+I947+I961+I975+I1010</f>
        <v>0</v>
      </c>
      <c r="J856" s="55">
        <v>0</v>
      </c>
      <c r="K856" s="55">
        <v>0</v>
      </c>
      <c r="L856" s="15">
        <f t="shared" si="69"/>
        <v>0</v>
      </c>
      <c r="M856" s="15">
        <f t="shared" si="69"/>
        <v>0</v>
      </c>
      <c r="N856" s="15">
        <v>0</v>
      </c>
      <c r="O856" s="15">
        <v>0</v>
      </c>
      <c r="P856" s="15">
        <v>0</v>
      </c>
    </row>
    <row r="857" spans="3:16" s="21" customFormat="1" ht="30">
      <c r="C857" s="165"/>
      <c r="D857" s="167"/>
      <c r="E857" s="157"/>
      <c r="F857" s="157"/>
      <c r="G857" s="157"/>
      <c r="H857" s="73" t="s">
        <v>23</v>
      </c>
      <c r="I857" s="15">
        <f>I864+I871+I948+I962+I976+I1011</f>
        <v>0</v>
      </c>
      <c r="J857" s="55">
        <v>0</v>
      </c>
      <c r="K857" s="55">
        <v>0</v>
      </c>
      <c r="L857" s="15">
        <f t="shared" si="69"/>
        <v>0</v>
      </c>
      <c r="M857" s="15">
        <f t="shared" si="69"/>
        <v>0</v>
      </c>
      <c r="N857" s="15">
        <v>0</v>
      </c>
      <c r="O857" s="15">
        <v>0</v>
      </c>
      <c r="P857" s="15">
        <v>0</v>
      </c>
    </row>
    <row r="858" spans="3:16" s="21" customFormat="1">
      <c r="C858" s="165"/>
      <c r="D858" s="167"/>
      <c r="E858" s="157"/>
      <c r="F858" s="157"/>
      <c r="G858" s="157"/>
      <c r="H858" s="73" t="s">
        <v>234</v>
      </c>
      <c r="I858" s="15">
        <f>I865+I872+I949+I963+I977+I1012</f>
        <v>1125780.8999999999</v>
      </c>
      <c r="J858" s="15" t="s">
        <v>231</v>
      </c>
      <c r="K858" s="15" t="s">
        <v>231</v>
      </c>
      <c r="L858" s="15" t="s">
        <v>231</v>
      </c>
      <c r="M858" s="15">
        <f>M865</f>
        <v>778835.8</v>
      </c>
      <c r="N858" s="8">
        <f>M858/I858*100</f>
        <v>69.18182747637664</v>
      </c>
      <c r="O858" s="15" t="s">
        <v>231</v>
      </c>
      <c r="P858" s="15" t="s">
        <v>231</v>
      </c>
    </row>
    <row r="859" spans="3:16" s="20" customFormat="1" ht="14.25" customHeight="1">
      <c r="C859" s="166"/>
      <c r="D859" s="167"/>
      <c r="E859" s="158"/>
      <c r="F859" s="158"/>
      <c r="G859" s="158"/>
      <c r="H859" s="73" t="s">
        <v>236</v>
      </c>
      <c r="I859" s="15">
        <f>I866+I873+I950+I964+I978+I1013</f>
        <v>33988.6</v>
      </c>
      <c r="J859" s="15" t="s">
        <v>231</v>
      </c>
      <c r="K859" s="15" t="s">
        <v>231</v>
      </c>
      <c r="L859" s="15" t="s">
        <v>231</v>
      </c>
      <c r="M859" s="15">
        <f>M866+M873+M950+M964+M978+M1013</f>
        <v>14092.8</v>
      </c>
      <c r="N859" s="8">
        <f>M859/I859*100</f>
        <v>41.463314170045251</v>
      </c>
      <c r="O859" s="15" t="s">
        <v>231</v>
      </c>
      <c r="P859" s="15" t="s">
        <v>231</v>
      </c>
    </row>
    <row r="860" spans="3:16" s="21" customFormat="1" ht="16.5" customHeight="1">
      <c r="C860" s="149" t="s">
        <v>55</v>
      </c>
      <c r="D860" s="119" t="s">
        <v>456</v>
      </c>
      <c r="E860" s="116" t="s">
        <v>35</v>
      </c>
      <c r="F860" s="116" t="s">
        <v>307</v>
      </c>
      <c r="G860" s="116" t="s">
        <v>309</v>
      </c>
      <c r="H860" s="73" t="s">
        <v>107</v>
      </c>
      <c r="I860" s="55">
        <f>I861+I863+I865+I866</f>
        <v>1288547.6000000001</v>
      </c>
      <c r="J860" s="55">
        <f>J861+J863</f>
        <v>127826.9</v>
      </c>
      <c r="K860" s="55">
        <f>K861+K863</f>
        <v>127826.9</v>
      </c>
      <c r="L860" s="55">
        <f>L861+L863</f>
        <v>94000.3</v>
      </c>
      <c r="M860" s="55">
        <f>M861+M863+M865+M866</f>
        <v>887490.90000000014</v>
      </c>
      <c r="N860" s="5">
        <f>M860/I860*100</f>
        <v>68.875290288073188</v>
      </c>
      <c r="O860" s="5">
        <f>L860/J860*100</f>
        <v>73.537181923366674</v>
      </c>
      <c r="P860" s="5">
        <f>L860/K860*100</f>
        <v>73.537181923366674</v>
      </c>
    </row>
    <row r="861" spans="3:16" s="21" customFormat="1" ht="22.5" customHeight="1">
      <c r="C861" s="150"/>
      <c r="D861" s="119"/>
      <c r="E861" s="117"/>
      <c r="F861" s="117"/>
      <c r="G861" s="117"/>
      <c r="H861" s="73" t="s">
        <v>108</v>
      </c>
      <c r="I861" s="15">
        <v>128778.1</v>
      </c>
      <c r="J861" s="15">
        <v>127826.9</v>
      </c>
      <c r="K861" s="15">
        <v>127826.9</v>
      </c>
      <c r="L861" s="55">
        <v>94000.3</v>
      </c>
      <c r="M861" s="55">
        <v>94562.3</v>
      </c>
      <c r="N861" s="5">
        <f>M861/I861*100</f>
        <v>73.430420234496395</v>
      </c>
      <c r="O861" s="15">
        <f>L861/J861*100</f>
        <v>73.537181923366674</v>
      </c>
      <c r="P861" s="15">
        <f>L861/K861*100</f>
        <v>73.537181923366674</v>
      </c>
    </row>
    <row r="862" spans="3:16" s="21" customFormat="1" ht="30">
      <c r="C862" s="150"/>
      <c r="D862" s="119"/>
      <c r="E862" s="117"/>
      <c r="F862" s="117"/>
      <c r="G862" s="117"/>
      <c r="H862" s="73" t="s">
        <v>22</v>
      </c>
      <c r="I862" s="55">
        <v>0</v>
      </c>
      <c r="J862" s="55">
        <v>0</v>
      </c>
      <c r="K862" s="55">
        <v>0</v>
      </c>
      <c r="L862" s="55">
        <v>0</v>
      </c>
      <c r="M862" s="55">
        <v>0</v>
      </c>
      <c r="N862" s="15">
        <v>0</v>
      </c>
      <c r="O862" s="15">
        <v>0</v>
      </c>
      <c r="P862" s="15">
        <v>0</v>
      </c>
    </row>
    <row r="863" spans="3:16" s="21" customFormat="1" ht="20.25" customHeight="1">
      <c r="C863" s="150"/>
      <c r="D863" s="119"/>
      <c r="E863" s="117"/>
      <c r="F863" s="117"/>
      <c r="G863" s="117"/>
      <c r="H863" s="73" t="s">
        <v>233</v>
      </c>
      <c r="I863" s="55">
        <v>0</v>
      </c>
      <c r="J863" s="55">
        <v>0</v>
      </c>
      <c r="K863" s="55">
        <v>0</v>
      </c>
      <c r="L863" s="55">
        <v>0</v>
      </c>
      <c r="M863" s="55">
        <v>0</v>
      </c>
      <c r="N863" s="15">
        <v>0</v>
      </c>
      <c r="O863" s="15">
        <v>0</v>
      </c>
      <c r="P863" s="15">
        <v>0</v>
      </c>
    </row>
    <row r="864" spans="3:16" s="21" customFormat="1" ht="30">
      <c r="C864" s="150"/>
      <c r="D864" s="119"/>
      <c r="E864" s="117"/>
      <c r="F864" s="117"/>
      <c r="G864" s="117"/>
      <c r="H864" s="73" t="s">
        <v>23</v>
      </c>
      <c r="I864" s="55">
        <v>0</v>
      </c>
      <c r="J864" s="55">
        <v>0</v>
      </c>
      <c r="K864" s="55">
        <v>0</v>
      </c>
      <c r="L864" s="55">
        <v>0</v>
      </c>
      <c r="M864" s="55">
        <v>0</v>
      </c>
      <c r="N864" s="15">
        <v>0</v>
      </c>
      <c r="O864" s="15">
        <v>0</v>
      </c>
      <c r="P864" s="15">
        <v>0</v>
      </c>
    </row>
    <row r="865" spans="3:16" s="21" customFormat="1">
      <c r="C865" s="150"/>
      <c r="D865" s="119"/>
      <c r="E865" s="117"/>
      <c r="F865" s="117"/>
      <c r="G865" s="117"/>
      <c r="H865" s="73" t="s">
        <v>234</v>
      </c>
      <c r="I865" s="15">
        <v>1125780.8999999999</v>
      </c>
      <c r="J865" s="15">
        <v>1125780.8999999999</v>
      </c>
      <c r="K865" s="15" t="s">
        <v>231</v>
      </c>
      <c r="L865" s="55"/>
      <c r="M865" s="55">
        <v>778835.8</v>
      </c>
      <c r="N865" s="5">
        <f>M865/I865*100</f>
        <v>69.18182747637664</v>
      </c>
      <c r="O865" s="15" t="s">
        <v>231</v>
      </c>
      <c r="P865" s="15" t="s">
        <v>231</v>
      </c>
    </row>
    <row r="866" spans="3:16" s="21" customFormat="1">
      <c r="C866" s="151"/>
      <c r="D866" s="119"/>
      <c r="E866" s="118"/>
      <c r="F866" s="118"/>
      <c r="G866" s="118"/>
      <c r="H866" s="73" t="s">
        <v>236</v>
      </c>
      <c r="I866" s="15">
        <v>33988.6</v>
      </c>
      <c r="J866" s="15">
        <v>33988.6</v>
      </c>
      <c r="K866" s="15" t="s">
        <v>231</v>
      </c>
      <c r="L866" s="55"/>
      <c r="M866" s="55">
        <v>14092.8</v>
      </c>
      <c r="N866" s="5">
        <f>M866/I866*100</f>
        <v>41.463314170045251</v>
      </c>
      <c r="O866" s="15" t="s">
        <v>231</v>
      </c>
      <c r="P866" s="15" t="s">
        <v>231</v>
      </c>
    </row>
    <row r="867" spans="3:16" s="21" customFormat="1" ht="15" customHeight="1">
      <c r="C867" s="149" t="s">
        <v>56</v>
      </c>
      <c r="D867" s="119" t="s">
        <v>10</v>
      </c>
      <c r="E867" s="116" t="s">
        <v>35</v>
      </c>
      <c r="F867" s="116">
        <v>2018</v>
      </c>
      <c r="G867" s="116">
        <v>2020</v>
      </c>
      <c r="H867" s="73" t="s">
        <v>107</v>
      </c>
      <c r="I867" s="55">
        <f>I868+I870+I872+I873</f>
        <v>6500</v>
      </c>
      <c r="J867" s="55">
        <f>J868+J870</f>
        <v>5050</v>
      </c>
      <c r="K867" s="55">
        <f>K868+K870</f>
        <v>5050</v>
      </c>
      <c r="L867" s="55">
        <f>L868+L870</f>
        <v>300</v>
      </c>
      <c r="M867" s="55">
        <f>M868+M870+M872+M873</f>
        <v>885.8</v>
      </c>
      <c r="N867" s="5">
        <f>M867/I867*100</f>
        <v>13.627692307692307</v>
      </c>
      <c r="O867" s="5">
        <f>L867/J867*100</f>
        <v>5.9405940594059405</v>
      </c>
      <c r="P867" s="5">
        <f>L867/K867*100</f>
        <v>5.9405940594059405</v>
      </c>
    </row>
    <row r="868" spans="3:16" s="21" customFormat="1" ht="15.75" customHeight="1">
      <c r="C868" s="150"/>
      <c r="D868" s="119"/>
      <c r="E868" s="117"/>
      <c r="F868" s="117"/>
      <c r="G868" s="117"/>
      <c r="H868" s="73" t="s">
        <v>108</v>
      </c>
      <c r="I868" s="15">
        <f>SUM(I875,I882,I889,I896,I903,I910,I917,I924,I931,I938)</f>
        <v>6500</v>
      </c>
      <c r="J868" s="15">
        <f>SUM(J875,J882,J889,J896,J903,J910,J917,J924,J931,J938)</f>
        <v>5050</v>
      </c>
      <c r="K868" s="15">
        <f t="shared" ref="K868:M868" si="70">SUM(K875,K882,K889,K896,K903,K910,K917,K924,K931,K938)</f>
        <v>5050</v>
      </c>
      <c r="L868" s="15">
        <f t="shared" si="70"/>
        <v>300</v>
      </c>
      <c r="M868" s="15">
        <f t="shared" si="70"/>
        <v>885.8</v>
      </c>
      <c r="N868" s="5">
        <f>M868/I868*100</f>
        <v>13.627692307692307</v>
      </c>
      <c r="O868" s="15">
        <f>L868/J868*100</f>
        <v>5.9405940594059405</v>
      </c>
      <c r="P868" s="15">
        <f>L868/K868*100</f>
        <v>5.9405940594059405</v>
      </c>
    </row>
    <row r="869" spans="3:16" s="21" customFormat="1" ht="15" customHeight="1">
      <c r="C869" s="150"/>
      <c r="D869" s="119"/>
      <c r="E869" s="117"/>
      <c r="F869" s="117"/>
      <c r="G869" s="117"/>
      <c r="H869" s="73" t="s">
        <v>22</v>
      </c>
      <c r="I869" s="55">
        <v>0</v>
      </c>
      <c r="J869" s="55">
        <v>0</v>
      </c>
      <c r="K869" s="55">
        <v>0</v>
      </c>
      <c r="L869" s="55">
        <v>0</v>
      </c>
      <c r="M869" s="55">
        <v>0</v>
      </c>
      <c r="N869" s="15">
        <v>0</v>
      </c>
      <c r="O869" s="15">
        <v>0</v>
      </c>
      <c r="P869" s="15">
        <v>0</v>
      </c>
    </row>
    <row r="870" spans="3:16" s="21" customFormat="1" ht="15" customHeight="1">
      <c r="C870" s="150"/>
      <c r="D870" s="119"/>
      <c r="E870" s="117"/>
      <c r="F870" s="117"/>
      <c r="G870" s="117"/>
      <c r="H870" s="73" t="s">
        <v>233</v>
      </c>
      <c r="I870" s="55">
        <v>0</v>
      </c>
      <c r="J870" s="55">
        <v>0</v>
      </c>
      <c r="K870" s="55">
        <v>0</v>
      </c>
      <c r="L870" s="55">
        <v>0</v>
      </c>
      <c r="M870" s="55">
        <v>0</v>
      </c>
      <c r="N870" s="15">
        <v>0</v>
      </c>
      <c r="O870" s="15">
        <v>0</v>
      </c>
      <c r="P870" s="15">
        <v>0</v>
      </c>
    </row>
    <row r="871" spans="3:16" s="21" customFormat="1" ht="30">
      <c r="C871" s="150"/>
      <c r="D871" s="119"/>
      <c r="E871" s="117"/>
      <c r="F871" s="117"/>
      <c r="G871" s="117"/>
      <c r="H871" s="73" t="s">
        <v>23</v>
      </c>
      <c r="I871" s="55">
        <v>0</v>
      </c>
      <c r="J871" s="55">
        <v>0</v>
      </c>
      <c r="K871" s="55">
        <v>0</v>
      </c>
      <c r="L871" s="55">
        <v>0</v>
      </c>
      <c r="M871" s="55">
        <v>0</v>
      </c>
      <c r="N871" s="15">
        <v>0</v>
      </c>
      <c r="O871" s="15">
        <v>0</v>
      </c>
      <c r="P871" s="15">
        <v>0</v>
      </c>
    </row>
    <row r="872" spans="3:16" s="21" customFormat="1">
      <c r="C872" s="150"/>
      <c r="D872" s="119"/>
      <c r="E872" s="117"/>
      <c r="F872" s="117"/>
      <c r="G872" s="117"/>
      <c r="H872" s="73" t="s">
        <v>234</v>
      </c>
      <c r="I872" s="15">
        <v>0</v>
      </c>
      <c r="J872" s="15" t="s">
        <v>231</v>
      </c>
      <c r="K872" s="15" t="s">
        <v>231</v>
      </c>
      <c r="L872" s="15" t="s">
        <v>231</v>
      </c>
      <c r="M872" s="55">
        <v>0</v>
      </c>
      <c r="N872" s="15">
        <v>0</v>
      </c>
      <c r="O872" s="15" t="s">
        <v>231</v>
      </c>
      <c r="P872" s="15" t="s">
        <v>231</v>
      </c>
    </row>
    <row r="873" spans="3:16" s="21" customFormat="1" ht="15" customHeight="1">
      <c r="C873" s="150"/>
      <c r="D873" s="119"/>
      <c r="E873" s="117"/>
      <c r="F873" s="117"/>
      <c r="G873" s="117"/>
      <c r="H873" s="73" t="s">
        <v>236</v>
      </c>
      <c r="I873" s="15">
        <v>0</v>
      </c>
      <c r="J873" s="15" t="s">
        <v>231</v>
      </c>
      <c r="K873" s="15" t="s">
        <v>231</v>
      </c>
      <c r="L873" s="15" t="s">
        <v>231</v>
      </c>
      <c r="M873" s="55">
        <v>0</v>
      </c>
      <c r="N873" s="15">
        <v>0</v>
      </c>
      <c r="O873" s="15" t="s">
        <v>231</v>
      </c>
      <c r="P873" s="15" t="s">
        <v>231</v>
      </c>
    </row>
    <row r="874" spans="3:16" s="21" customFormat="1" ht="15" customHeight="1">
      <c r="C874" s="45"/>
      <c r="D874" s="128" t="s">
        <v>628</v>
      </c>
      <c r="E874" s="121" t="s">
        <v>150</v>
      </c>
      <c r="F874" s="64"/>
      <c r="G874" s="64"/>
      <c r="H874" s="73" t="s">
        <v>107</v>
      </c>
      <c r="I874" s="55">
        <f>I875+I877+I879+I880</f>
        <v>150</v>
      </c>
      <c r="J874" s="55">
        <f>J875+J877</f>
        <v>135</v>
      </c>
      <c r="K874" s="55">
        <f t="shared" ref="K874:M874" si="71">K875+K877</f>
        <v>135</v>
      </c>
      <c r="L874" s="55">
        <f t="shared" si="71"/>
        <v>0</v>
      </c>
      <c r="M874" s="55">
        <f t="shared" si="71"/>
        <v>0</v>
      </c>
      <c r="N874" s="15"/>
      <c r="O874" s="15"/>
      <c r="P874" s="15"/>
    </row>
    <row r="875" spans="3:16" s="21" customFormat="1" ht="15" customHeight="1">
      <c r="C875" s="45"/>
      <c r="D875" s="129"/>
      <c r="E875" s="121"/>
      <c r="F875" s="64"/>
      <c r="G875" s="64"/>
      <c r="H875" s="73" t="s">
        <v>108</v>
      </c>
      <c r="I875" s="55">
        <v>150</v>
      </c>
      <c r="J875" s="55">
        <v>135</v>
      </c>
      <c r="K875" s="55">
        <v>135</v>
      </c>
      <c r="L875" s="55"/>
      <c r="M875" s="55"/>
      <c r="N875" s="15"/>
      <c r="O875" s="15"/>
      <c r="P875" s="15"/>
    </row>
    <row r="876" spans="3:16" s="21" customFormat="1" ht="15" customHeight="1">
      <c r="C876" s="45"/>
      <c r="D876" s="129"/>
      <c r="E876" s="121"/>
      <c r="F876" s="64"/>
      <c r="G876" s="64"/>
      <c r="H876" s="73" t="s">
        <v>22</v>
      </c>
      <c r="I876" s="55"/>
      <c r="J876" s="55"/>
      <c r="K876" s="55"/>
      <c r="L876" s="55"/>
      <c r="M876" s="55"/>
      <c r="N876" s="15"/>
      <c r="O876" s="15"/>
      <c r="P876" s="15"/>
    </row>
    <row r="877" spans="3:16" s="21" customFormat="1" ht="15" customHeight="1">
      <c r="C877" s="45"/>
      <c r="D877" s="129"/>
      <c r="E877" s="121"/>
      <c r="F877" s="64"/>
      <c r="G877" s="64"/>
      <c r="H877" s="73" t="s">
        <v>233</v>
      </c>
      <c r="I877" s="55"/>
      <c r="J877" s="55"/>
      <c r="K877" s="55"/>
      <c r="L877" s="55"/>
      <c r="M877" s="55"/>
      <c r="N877" s="15"/>
      <c r="O877" s="15"/>
      <c r="P877" s="15"/>
    </row>
    <row r="878" spans="3:16" s="21" customFormat="1" ht="15" customHeight="1">
      <c r="C878" s="45"/>
      <c r="D878" s="129"/>
      <c r="E878" s="121"/>
      <c r="F878" s="64"/>
      <c r="G878" s="64"/>
      <c r="H878" s="73" t="s">
        <v>23</v>
      </c>
      <c r="I878" s="55"/>
      <c r="J878" s="55"/>
      <c r="K878" s="55"/>
      <c r="L878" s="55"/>
      <c r="M878" s="55"/>
      <c r="N878" s="15"/>
      <c r="O878" s="15"/>
      <c r="P878" s="15"/>
    </row>
    <row r="879" spans="3:16" s="21" customFormat="1" ht="15" customHeight="1">
      <c r="C879" s="45"/>
      <c r="D879" s="129"/>
      <c r="E879" s="121"/>
      <c r="F879" s="64"/>
      <c r="G879" s="64"/>
      <c r="H879" s="73" t="s">
        <v>234</v>
      </c>
      <c r="I879" s="55"/>
      <c r="J879" s="55"/>
      <c r="K879" s="55"/>
      <c r="L879" s="55"/>
      <c r="M879" s="55"/>
      <c r="N879" s="15"/>
      <c r="O879" s="15"/>
      <c r="P879" s="15"/>
    </row>
    <row r="880" spans="3:16" s="21" customFormat="1" ht="15" customHeight="1">
      <c r="C880" s="45"/>
      <c r="D880" s="130"/>
      <c r="E880" s="121"/>
      <c r="F880" s="64"/>
      <c r="G880" s="64"/>
      <c r="H880" s="73" t="s">
        <v>236</v>
      </c>
      <c r="I880" s="55"/>
      <c r="J880" s="55"/>
      <c r="K880" s="55"/>
      <c r="L880" s="55"/>
      <c r="M880" s="55"/>
      <c r="N880" s="15"/>
      <c r="O880" s="15"/>
      <c r="P880" s="15"/>
    </row>
    <row r="881" spans="3:16" s="21" customFormat="1" ht="15" customHeight="1">
      <c r="C881" s="146" t="s">
        <v>57</v>
      </c>
      <c r="D881" s="119" t="s">
        <v>387</v>
      </c>
      <c r="E881" s="116" t="s">
        <v>150</v>
      </c>
      <c r="F881" s="116">
        <v>2018</v>
      </c>
      <c r="G881" s="116">
        <v>2020</v>
      </c>
      <c r="H881" s="73" t="s">
        <v>107</v>
      </c>
      <c r="I881" s="55">
        <f>I882+I884+I886+I887</f>
        <v>110</v>
      </c>
      <c r="J881" s="55">
        <f>J882+J884</f>
        <v>99</v>
      </c>
      <c r="K881" s="55">
        <f>K882+K884</f>
        <v>99</v>
      </c>
      <c r="L881" s="55">
        <f>L882+L884</f>
        <v>0</v>
      </c>
      <c r="M881" s="55">
        <f>M882+M884+M886+M887</f>
        <v>0</v>
      </c>
      <c r="N881" s="5">
        <f>M881/I881*100</f>
        <v>0</v>
      </c>
      <c r="O881" s="5">
        <f>L881/J881*100</f>
        <v>0</v>
      </c>
      <c r="P881" s="5">
        <f>L881/K881*100</f>
        <v>0</v>
      </c>
    </row>
    <row r="882" spans="3:16" s="21" customFormat="1" ht="17.25" customHeight="1">
      <c r="C882" s="147"/>
      <c r="D882" s="119"/>
      <c r="E882" s="117"/>
      <c r="F882" s="117"/>
      <c r="G882" s="117"/>
      <c r="H882" s="73" t="s">
        <v>108</v>
      </c>
      <c r="I882" s="15">
        <v>110</v>
      </c>
      <c r="J882" s="15">
        <v>99</v>
      </c>
      <c r="K882" s="15">
        <v>99</v>
      </c>
      <c r="L882" s="55">
        <v>0</v>
      </c>
      <c r="M882" s="55">
        <v>0</v>
      </c>
      <c r="N882" s="15">
        <f>L882/I882*100</f>
        <v>0</v>
      </c>
      <c r="O882" s="15">
        <f>L882/J882*100</f>
        <v>0</v>
      </c>
      <c r="P882" s="15">
        <f>L882/K882*100</f>
        <v>0</v>
      </c>
    </row>
    <row r="883" spans="3:16" s="21" customFormat="1" ht="30">
      <c r="C883" s="147"/>
      <c r="D883" s="119"/>
      <c r="E883" s="117"/>
      <c r="F883" s="117"/>
      <c r="G883" s="117"/>
      <c r="H883" s="73" t="s">
        <v>22</v>
      </c>
      <c r="I883" s="55">
        <v>0</v>
      </c>
      <c r="J883" s="55">
        <v>0</v>
      </c>
      <c r="K883" s="55">
        <v>0</v>
      </c>
      <c r="L883" s="55">
        <v>0</v>
      </c>
      <c r="M883" s="55">
        <v>0</v>
      </c>
      <c r="N883" s="15">
        <v>0</v>
      </c>
      <c r="O883" s="15">
        <v>0</v>
      </c>
      <c r="P883" s="15">
        <v>0</v>
      </c>
    </row>
    <row r="884" spans="3:16" s="21" customFormat="1">
      <c r="C884" s="147"/>
      <c r="D884" s="119"/>
      <c r="E884" s="117"/>
      <c r="F884" s="117"/>
      <c r="G884" s="117"/>
      <c r="H884" s="73" t="s">
        <v>233</v>
      </c>
      <c r="I884" s="55">
        <v>0</v>
      </c>
      <c r="J884" s="55">
        <v>0</v>
      </c>
      <c r="K884" s="55">
        <v>0</v>
      </c>
      <c r="L884" s="55">
        <v>0</v>
      </c>
      <c r="M884" s="55">
        <v>0</v>
      </c>
      <c r="N884" s="15">
        <v>0</v>
      </c>
      <c r="O884" s="15">
        <v>0</v>
      </c>
      <c r="P884" s="15">
        <v>0</v>
      </c>
    </row>
    <row r="885" spans="3:16" s="21" customFormat="1" ht="30">
      <c r="C885" s="147"/>
      <c r="D885" s="119"/>
      <c r="E885" s="117"/>
      <c r="F885" s="117"/>
      <c r="G885" s="117"/>
      <c r="H885" s="73" t="s">
        <v>23</v>
      </c>
      <c r="I885" s="55">
        <v>0</v>
      </c>
      <c r="J885" s="55">
        <v>0</v>
      </c>
      <c r="K885" s="55">
        <v>0</v>
      </c>
      <c r="L885" s="55">
        <v>0</v>
      </c>
      <c r="M885" s="55">
        <v>0</v>
      </c>
      <c r="N885" s="15">
        <v>0</v>
      </c>
      <c r="O885" s="15">
        <v>0</v>
      </c>
      <c r="P885" s="15">
        <v>0</v>
      </c>
    </row>
    <row r="886" spans="3:16" s="21" customFormat="1">
      <c r="C886" s="147"/>
      <c r="D886" s="119"/>
      <c r="E886" s="117"/>
      <c r="F886" s="117"/>
      <c r="G886" s="117"/>
      <c r="H886" s="73" t="s">
        <v>234</v>
      </c>
      <c r="I886" s="15">
        <v>0</v>
      </c>
      <c r="J886" s="15" t="s">
        <v>231</v>
      </c>
      <c r="K886" s="15" t="s">
        <v>231</v>
      </c>
      <c r="L886" s="15" t="s">
        <v>231</v>
      </c>
      <c r="M886" s="55">
        <v>0</v>
      </c>
      <c r="N886" s="15">
        <v>0</v>
      </c>
      <c r="O886" s="15" t="s">
        <v>231</v>
      </c>
      <c r="P886" s="15" t="s">
        <v>231</v>
      </c>
    </row>
    <row r="887" spans="3:16" s="21" customFormat="1">
      <c r="C887" s="148"/>
      <c r="D887" s="119"/>
      <c r="E887" s="118"/>
      <c r="F887" s="118"/>
      <c r="G887" s="118"/>
      <c r="H887" s="73" t="s">
        <v>236</v>
      </c>
      <c r="I887" s="15">
        <v>0</v>
      </c>
      <c r="J887" s="15" t="s">
        <v>231</v>
      </c>
      <c r="K887" s="15" t="s">
        <v>231</v>
      </c>
      <c r="L887" s="15" t="s">
        <v>231</v>
      </c>
      <c r="M887" s="55">
        <v>0</v>
      </c>
      <c r="N887" s="15">
        <v>0</v>
      </c>
      <c r="O887" s="15" t="s">
        <v>231</v>
      </c>
      <c r="P887" s="15" t="s">
        <v>231</v>
      </c>
    </row>
    <row r="888" spans="3:16" s="21" customFormat="1" ht="15" customHeight="1">
      <c r="C888" s="146" t="s">
        <v>58</v>
      </c>
      <c r="D888" s="119" t="s">
        <v>485</v>
      </c>
      <c r="E888" s="116" t="s">
        <v>11</v>
      </c>
      <c r="F888" s="116" t="s">
        <v>388</v>
      </c>
      <c r="G888" s="116" t="s">
        <v>389</v>
      </c>
      <c r="H888" s="73" t="s">
        <v>107</v>
      </c>
      <c r="I888" s="55">
        <f>I889+I891+I893+I894</f>
        <v>110</v>
      </c>
      <c r="J888" s="55">
        <f>J889+J891</f>
        <v>99</v>
      </c>
      <c r="K888" s="55">
        <f>K889+K891</f>
        <v>99</v>
      </c>
      <c r="L888" s="55">
        <f>L889+L891</f>
        <v>0</v>
      </c>
      <c r="M888" s="55">
        <f>M889+M891+M893+M894</f>
        <v>0</v>
      </c>
      <c r="N888" s="5">
        <f>M888/I888*100</f>
        <v>0</v>
      </c>
      <c r="O888" s="5">
        <f>L888/J888*100</f>
        <v>0</v>
      </c>
      <c r="P888" s="5">
        <f>L888/K888*100</f>
        <v>0</v>
      </c>
    </row>
    <row r="889" spans="3:16" s="21" customFormat="1" ht="18.75" customHeight="1">
      <c r="C889" s="147"/>
      <c r="D889" s="119"/>
      <c r="E889" s="117"/>
      <c r="F889" s="117"/>
      <c r="G889" s="117"/>
      <c r="H889" s="73" t="s">
        <v>108</v>
      </c>
      <c r="I889" s="15">
        <v>110</v>
      </c>
      <c r="J889" s="15">
        <v>99</v>
      </c>
      <c r="K889" s="15">
        <v>99</v>
      </c>
      <c r="L889" s="55">
        <v>0</v>
      </c>
      <c r="M889" s="55">
        <v>0</v>
      </c>
      <c r="N889" s="5">
        <f>M889/I889*100</f>
        <v>0</v>
      </c>
      <c r="O889" s="15">
        <f>L889/J889*100</f>
        <v>0</v>
      </c>
      <c r="P889" s="15">
        <f>L889/K889*100</f>
        <v>0</v>
      </c>
    </row>
    <row r="890" spans="3:16" s="21" customFormat="1" ht="15" customHeight="1">
      <c r="C890" s="147"/>
      <c r="D890" s="119"/>
      <c r="E890" s="117"/>
      <c r="F890" s="117"/>
      <c r="G890" s="117"/>
      <c r="H890" s="73" t="s">
        <v>22</v>
      </c>
      <c r="I890" s="55">
        <v>0</v>
      </c>
      <c r="J890" s="55">
        <v>0</v>
      </c>
      <c r="K890" s="55">
        <v>0</v>
      </c>
      <c r="L890" s="55">
        <v>0</v>
      </c>
      <c r="M890" s="55">
        <v>0</v>
      </c>
      <c r="N890" s="15">
        <v>0</v>
      </c>
      <c r="O890" s="15">
        <v>0</v>
      </c>
      <c r="P890" s="15">
        <v>0</v>
      </c>
    </row>
    <row r="891" spans="3:16" s="21" customFormat="1">
      <c r="C891" s="147"/>
      <c r="D891" s="119"/>
      <c r="E891" s="117"/>
      <c r="F891" s="117"/>
      <c r="G891" s="117"/>
      <c r="H891" s="73" t="s">
        <v>233</v>
      </c>
      <c r="I891" s="55">
        <v>0</v>
      </c>
      <c r="J891" s="55">
        <v>0</v>
      </c>
      <c r="K891" s="55">
        <v>0</v>
      </c>
      <c r="L891" s="55">
        <v>0</v>
      </c>
      <c r="M891" s="55">
        <v>0</v>
      </c>
      <c r="N891" s="15">
        <v>0</v>
      </c>
      <c r="O891" s="15">
        <v>0</v>
      </c>
      <c r="P891" s="15">
        <v>0</v>
      </c>
    </row>
    <row r="892" spans="3:16" s="21" customFormat="1" ht="30">
      <c r="C892" s="147"/>
      <c r="D892" s="119"/>
      <c r="E892" s="117"/>
      <c r="F892" s="117"/>
      <c r="G892" s="117"/>
      <c r="H892" s="73" t="s">
        <v>23</v>
      </c>
      <c r="I892" s="55">
        <v>0</v>
      </c>
      <c r="J892" s="55">
        <v>0</v>
      </c>
      <c r="K892" s="55">
        <v>0</v>
      </c>
      <c r="L892" s="55">
        <v>0</v>
      </c>
      <c r="M892" s="55">
        <v>0</v>
      </c>
      <c r="N892" s="15">
        <v>0</v>
      </c>
      <c r="O892" s="15">
        <v>0</v>
      </c>
      <c r="P892" s="15">
        <v>0</v>
      </c>
    </row>
    <row r="893" spans="3:16" s="21" customFormat="1" ht="15" customHeight="1">
      <c r="C893" s="147"/>
      <c r="D893" s="119"/>
      <c r="E893" s="117"/>
      <c r="F893" s="117"/>
      <c r="G893" s="117"/>
      <c r="H893" s="73" t="s">
        <v>234</v>
      </c>
      <c r="I893" s="15">
        <v>0</v>
      </c>
      <c r="J893" s="15" t="s">
        <v>231</v>
      </c>
      <c r="K893" s="15" t="s">
        <v>231</v>
      </c>
      <c r="L893" s="15" t="s">
        <v>231</v>
      </c>
      <c r="M893" s="55">
        <v>0</v>
      </c>
      <c r="N893" s="15">
        <v>0</v>
      </c>
      <c r="O893" s="15" t="s">
        <v>231</v>
      </c>
      <c r="P893" s="15" t="s">
        <v>231</v>
      </c>
    </row>
    <row r="894" spans="3:16" s="21" customFormat="1" ht="14.25" customHeight="1">
      <c r="C894" s="147"/>
      <c r="D894" s="119"/>
      <c r="E894" s="117"/>
      <c r="F894" s="117"/>
      <c r="G894" s="117"/>
      <c r="H894" s="73" t="s">
        <v>236</v>
      </c>
      <c r="I894" s="15">
        <v>0</v>
      </c>
      <c r="J894" s="15" t="s">
        <v>231</v>
      </c>
      <c r="K894" s="15" t="s">
        <v>231</v>
      </c>
      <c r="L894" s="15" t="s">
        <v>231</v>
      </c>
      <c r="M894" s="55">
        <v>0</v>
      </c>
      <c r="N894" s="15">
        <v>0</v>
      </c>
      <c r="O894" s="15" t="s">
        <v>231</v>
      </c>
      <c r="P894" s="15" t="s">
        <v>231</v>
      </c>
    </row>
    <row r="895" spans="3:16" s="21" customFormat="1" ht="18.75" customHeight="1">
      <c r="C895" s="146" t="s">
        <v>59</v>
      </c>
      <c r="D895" s="119" t="s">
        <v>486</v>
      </c>
      <c r="E895" s="116" t="s">
        <v>11</v>
      </c>
      <c r="F895" s="116" t="s">
        <v>390</v>
      </c>
      <c r="G895" s="116" t="s">
        <v>389</v>
      </c>
      <c r="H895" s="73" t="s">
        <v>107</v>
      </c>
      <c r="I895" s="55">
        <f>I896+I898+I900+I901</f>
        <v>100</v>
      </c>
      <c r="J895" s="55">
        <f>J896+J898</f>
        <v>90</v>
      </c>
      <c r="K895" s="55">
        <f>K896+K898</f>
        <v>90</v>
      </c>
      <c r="L895" s="55">
        <f>L896+L898</f>
        <v>0</v>
      </c>
      <c r="M895" s="55">
        <f>M896+M898+M900+M901</f>
        <v>0</v>
      </c>
      <c r="N895" s="5">
        <f>M895/I895*100</f>
        <v>0</v>
      </c>
      <c r="O895" s="5">
        <f>L895/J895*100</f>
        <v>0</v>
      </c>
      <c r="P895" s="5">
        <f>L895/K895*100</f>
        <v>0</v>
      </c>
    </row>
    <row r="896" spans="3:16" s="21" customFormat="1">
      <c r="C896" s="147"/>
      <c r="D896" s="119"/>
      <c r="E896" s="117"/>
      <c r="F896" s="117"/>
      <c r="G896" s="117"/>
      <c r="H896" s="73" t="s">
        <v>108</v>
      </c>
      <c r="I896" s="15">
        <v>100</v>
      </c>
      <c r="J896" s="15">
        <v>90</v>
      </c>
      <c r="K896" s="15">
        <v>90</v>
      </c>
      <c r="L896" s="55">
        <v>0</v>
      </c>
      <c r="M896" s="55">
        <v>0</v>
      </c>
      <c r="N896" s="5">
        <f>M896/I896*100</f>
        <v>0</v>
      </c>
      <c r="O896" s="15">
        <f>L896/J896*100</f>
        <v>0</v>
      </c>
      <c r="P896" s="15">
        <f>L896/K896*100</f>
        <v>0</v>
      </c>
    </row>
    <row r="897" spans="3:16" s="21" customFormat="1" ht="15.75" customHeight="1">
      <c r="C897" s="147"/>
      <c r="D897" s="119"/>
      <c r="E897" s="117"/>
      <c r="F897" s="117"/>
      <c r="G897" s="117"/>
      <c r="H897" s="73" t="s">
        <v>22</v>
      </c>
      <c r="I897" s="55">
        <v>0</v>
      </c>
      <c r="J897" s="55">
        <v>0</v>
      </c>
      <c r="K897" s="55">
        <v>0</v>
      </c>
      <c r="L897" s="55">
        <v>0</v>
      </c>
      <c r="M897" s="55">
        <v>0</v>
      </c>
      <c r="N897" s="15">
        <v>0</v>
      </c>
      <c r="O897" s="15">
        <v>0</v>
      </c>
      <c r="P897" s="15">
        <v>0</v>
      </c>
    </row>
    <row r="898" spans="3:16" s="21" customFormat="1">
      <c r="C898" s="147"/>
      <c r="D898" s="119"/>
      <c r="E898" s="117"/>
      <c r="F898" s="117"/>
      <c r="G898" s="117"/>
      <c r="H898" s="73" t="s">
        <v>233</v>
      </c>
      <c r="I898" s="55">
        <v>0</v>
      </c>
      <c r="J898" s="55">
        <v>0</v>
      </c>
      <c r="K898" s="55">
        <v>0</v>
      </c>
      <c r="L898" s="55">
        <v>0</v>
      </c>
      <c r="M898" s="55">
        <v>0</v>
      </c>
      <c r="N898" s="15">
        <v>0</v>
      </c>
      <c r="O898" s="15">
        <v>0</v>
      </c>
      <c r="P898" s="15">
        <v>0</v>
      </c>
    </row>
    <row r="899" spans="3:16" s="21" customFormat="1" ht="30">
      <c r="C899" s="147"/>
      <c r="D899" s="119"/>
      <c r="E899" s="117"/>
      <c r="F899" s="117"/>
      <c r="G899" s="117"/>
      <c r="H899" s="73" t="s">
        <v>23</v>
      </c>
      <c r="I899" s="55">
        <v>0</v>
      </c>
      <c r="J899" s="55">
        <v>0</v>
      </c>
      <c r="K899" s="55">
        <v>0</v>
      </c>
      <c r="L899" s="55">
        <v>0</v>
      </c>
      <c r="M899" s="55">
        <v>0</v>
      </c>
      <c r="N899" s="15">
        <v>0</v>
      </c>
      <c r="O899" s="15">
        <v>0</v>
      </c>
      <c r="P899" s="15">
        <v>0</v>
      </c>
    </row>
    <row r="900" spans="3:16" s="21" customFormat="1">
      <c r="C900" s="147"/>
      <c r="D900" s="119"/>
      <c r="E900" s="117"/>
      <c r="F900" s="117"/>
      <c r="G900" s="117"/>
      <c r="H900" s="73" t="s">
        <v>234</v>
      </c>
      <c r="I900" s="15">
        <v>0</v>
      </c>
      <c r="J900" s="15" t="s">
        <v>231</v>
      </c>
      <c r="K900" s="15" t="s">
        <v>231</v>
      </c>
      <c r="L900" s="15" t="s">
        <v>231</v>
      </c>
      <c r="M900" s="55">
        <v>0</v>
      </c>
      <c r="N900" s="15">
        <v>0</v>
      </c>
      <c r="O900" s="15" t="s">
        <v>231</v>
      </c>
      <c r="P900" s="15" t="s">
        <v>231</v>
      </c>
    </row>
    <row r="901" spans="3:16" s="21" customFormat="1" ht="18" customHeight="1">
      <c r="C901" s="148"/>
      <c r="D901" s="119"/>
      <c r="E901" s="118"/>
      <c r="F901" s="118"/>
      <c r="G901" s="118"/>
      <c r="H901" s="73" t="s">
        <v>236</v>
      </c>
      <c r="I901" s="15">
        <v>0</v>
      </c>
      <c r="J901" s="15" t="s">
        <v>231</v>
      </c>
      <c r="K901" s="15" t="s">
        <v>231</v>
      </c>
      <c r="L901" s="15" t="s">
        <v>231</v>
      </c>
      <c r="M901" s="55">
        <v>0</v>
      </c>
      <c r="N901" s="15">
        <v>0</v>
      </c>
      <c r="O901" s="15" t="s">
        <v>231</v>
      </c>
      <c r="P901" s="15" t="s">
        <v>231</v>
      </c>
    </row>
    <row r="902" spans="3:16" s="21" customFormat="1" ht="16.5" customHeight="1">
      <c r="C902" s="146" t="s">
        <v>60</v>
      </c>
      <c r="D902" s="119" t="s">
        <v>487</v>
      </c>
      <c r="E902" s="116" t="s">
        <v>11</v>
      </c>
      <c r="F902" s="116" t="s">
        <v>360</v>
      </c>
      <c r="G902" s="116" t="s">
        <v>360</v>
      </c>
      <c r="H902" s="73" t="s">
        <v>107</v>
      </c>
      <c r="I902" s="55">
        <f>I903+I905+I907+I908</f>
        <v>100</v>
      </c>
      <c r="J902" s="55">
        <f>J903+J905</f>
        <v>90</v>
      </c>
      <c r="K902" s="55">
        <f>K903+K905</f>
        <v>90</v>
      </c>
      <c r="L902" s="55">
        <f>L903+L905</f>
        <v>0</v>
      </c>
      <c r="M902" s="55">
        <f>M903+M905+M907+M908</f>
        <v>0</v>
      </c>
      <c r="N902" s="5">
        <f>M902/I902*100</f>
        <v>0</v>
      </c>
      <c r="O902" s="5">
        <f>L902/J902*100</f>
        <v>0</v>
      </c>
      <c r="P902" s="5">
        <f>L902/K902*100</f>
        <v>0</v>
      </c>
    </row>
    <row r="903" spans="3:16" s="21" customFormat="1" ht="16.5" customHeight="1">
      <c r="C903" s="147"/>
      <c r="D903" s="119"/>
      <c r="E903" s="117"/>
      <c r="F903" s="117"/>
      <c r="G903" s="117"/>
      <c r="H903" s="73" t="s">
        <v>108</v>
      </c>
      <c r="I903" s="15">
        <v>100</v>
      </c>
      <c r="J903" s="15">
        <v>90</v>
      </c>
      <c r="K903" s="15">
        <v>90</v>
      </c>
      <c r="L903" s="55">
        <v>0</v>
      </c>
      <c r="M903" s="55">
        <v>0</v>
      </c>
      <c r="N903" s="15">
        <f>L903/I903*100</f>
        <v>0</v>
      </c>
      <c r="O903" s="15">
        <f>L903/J903*100</f>
        <v>0</v>
      </c>
      <c r="P903" s="15">
        <f>L903/K903*100</f>
        <v>0</v>
      </c>
    </row>
    <row r="904" spans="3:16" s="21" customFormat="1" ht="16.5" customHeight="1">
      <c r="C904" s="147"/>
      <c r="D904" s="119"/>
      <c r="E904" s="117"/>
      <c r="F904" s="117"/>
      <c r="G904" s="117"/>
      <c r="H904" s="73" t="s">
        <v>22</v>
      </c>
      <c r="I904" s="55">
        <v>0</v>
      </c>
      <c r="J904" s="55">
        <v>0</v>
      </c>
      <c r="K904" s="55">
        <v>0</v>
      </c>
      <c r="L904" s="55">
        <v>0</v>
      </c>
      <c r="M904" s="55">
        <v>0</v>
      </c>
      <c r="N904" s="15">
        <v>0</v>
      </c>
      <c r="O904" s="15">
        <v>0</v>
      </c>
      <c r="P904" s="15">
        <v>0</v>
      </c>
    </row>
    <row r="905" spans="3:16" s="21" customFormat="1" ht="16.5" customHeight="1">
      <c r="C905" s="147"/>
      <c r="D905" s="119"/>
      <c r="E905" s="117"/>
      <c r="F905" s="117"/>
      <c r="G905" s="117"/>
      <c r="H905" s="73" t="s">
        <v>233</v>
      </c>
      <c r="I905" s="55">
        <v>0</v>
      </c>
      <c r="J905" s="55">
        <v>0</v>
      </c>
      <c r="K905" s="55">
        <v>0</v>
      </c>
      <c r="L905" s="55">
        <v>0</v>
      </c>
      <c r="M905" s="55">
        <v>0</v>
      </c>
      <c r="N905" s="15">
        <v>0</v>
      </c>
      <c r="O905" s="15">
        <v>0</v>
      </c>
      <c r="P905" s="15">
        <v>0</v>
      </c>
    </row>
    <row r="906" spans="3:16" s="21" customFormat="1" ht="30">
      <c r="C906" s="147"/>
      <c r="D906" s="119"/>
      <c r="E906" s="117"/>
      <c r="F906" s="117"/>
      <c r="G906" s="117"/>
      <c r="H906" s="73" t="s">
        <v>23</v>
      </c>
      <c r="I906" s="55">
        <v>0</v>
      </c>
      <c r="J906" s="55">
        <v>0</v>
      </c>
      <c r="K906" s="55">
        <v>0</v>
      </c>
      <c r="L906" s="55">
        <v>0</v>
      </c>
      <c r="M906" s="55">
        <v>0</v>
      </c>
      <c r="N906" s="15">
        <v>0</v>
      </c>
      <c r="O906" s="15">
        <v>0</v>
      </c>
      <c r="P906" s="15">
        <v>0</v>
      </c>
    </row>
    <row r="907" spans="3:16" s="21" customFormat="1">
      <c r="C907" s="147"/>
      <c r="D907" s="119"/>
      <c r="E907" s="117"/>
      <c r="F907" s="117"/>
      <c r="G907" s="117"/>
      <c r="H907" s="73" t="s">
        <v>234</v>
      </c>
      <c r="I907" s="15">
        <v>0</v>
      </c>
      <c r="J907" s="15" t="s">
        <v>231</v>
      </c>
      <c r="K907" s="15" t="s">
        <v>231</v>
      </c>
      <c r="L907" s="15" t="s">
        <v>231</v>
      </c>
      <c r="M907" s="55">
        <v>0</v>
      </c>
      <c r="N907" s="15">
        <v>0</v>
      </c>
      <c r="O907" s="15" t="s">
        <v>231</v>
      </c>
      <c r="P907" s="15" t="s">
        <v>231</v>
      </c>
    </row>
    <row r="908" spans="3:16" s="21" customFormat="1" ht="16.5" customHeight="1">
      <c r="C908" s="148"/>
      <c r="D908" s="119"/>
      <c r="E908" s="118"/>
      <c r="F908" s="118"/>
      <c r="G908" s="118"/>
      <c r="H908" s="73" t="s">
        <v>236</v>
      </c>
      <c r="I908" s="15">
        <v>0</v>
      </c>
      <c r="J908" s="15" t="s">
        <v>231</v>
      </c>
      <c r="K908" s="15" t="s">
        <v>231</v>
      </c>
      <c r="L908" s="15" t="s">
        <v>231</v>
      </c>
      <c r="M908" s="55">
        <v>0</v>
      </c>
      <c r="N908" s="15">
        <v>0</v>
      </c>
      <c r="O908" s="15" t="s">
        <v>231</v>
      </c>
      <c r="P908" s="15" t="s">
        <v>231</v>
      </c>
    </row>
    <row r="909" spans="3:16" s="21" customFormat="1" ht="16.5" customHeight="1">
      <c r="C909" s="47"/>
      <c r="D909" s="128" t="s">
        <v>629</v>
      </c>
      <c r="E909" s="121" t="s">
        <v>488</v>
      </c>
      <c r="F909" s="64"/>
      <c r="G909" s="65"/>
      <c r="H909" s="73" t="s">
        <v>107</v>
      </c>
      <c r="I909" s="55">
        <f>I910+I912+I914+I915</f>
        <v>1445</v>
      </c>
      <c r="J909" s="55">
        <f>J910+J912</f>
        <v>1300.5</v>
      </c>
      <c r="K909" s="55">
        <f t="shared" ref="K909:M909" si="72">K910+K912</f>
        <v>1300.5</v>
      </c>
      <c r="L909" s="55">
        <f t="shared" si="72"/>
        <v>0</v>
      </c>
      <c r="M909" s="55">
        <f t="shared" si="72"/>
        <v>0</v>
      </c>
      <c r="N909" s="15">
        <v>0</v>
      </c>
      <c r="O909" s="5">
        <f>L909/J909*100</f>
        <v>0</v>
      </c>
      <c r="P909" s="5">
        <f>L909/K909*100</f>
        <v>0</v>
      </c>
    </row>
    <row r="910" spans="3:16" s="21" customFormat="1" ht="16.5" customHeight="1">
      <c r="C910" s="47"/>
      <c r="D910" s="129"/>
      <c r="E910" s="121"/>
      <c r="F910" s="64"/>
      <c r="G910" s="65"/>
      <c r="H910" s="73" t="s">
        <v>108</v>
      </c>
      <c r="I910" s="15">
        <v>1445</v>
      </c>
      <c r="J910" s="15">
        <v>1300.5</v>
      </c>
      <c r="K910" s="55">
        <v>1300.5</v>
      </c>
      <c r="L910" s="55"/>
      <c r="M910" s="55"/>
      <c r="N910" s="15">
        <v>0</v>
      </c>
      <c r="O910" s="15">
        <f>L910/J910*100</f>
        <v>0</v>
      </c>
      <c r="P910" s="15">
        <f>L910/K910*100</f>
        <v>0</v>
      </c>
    </row>
    <row r="911" spans="3:16" s="21" customFormat="1" ht="16.5" customHeight="1">
      <c r="C911" s="47"/>
      <c r="D911" s="129"/>
      <c r="E911" s="121"/>
      <c r="F911" s="64"/>
      <c r="G911" s="65"/>
      <c r="H911" s="73" t="s">
        <v>22</v>
      </c>
      <c r="I911" s="55"/>
      <c r="J911" s="55"/>
      <c r="K911" s="55"/>
      <c r="L911" s="55"/>
      <c r="M911" s="55"/>
      <c r="N911" s="15">
        <v>0</v>
      </c>
      <c r="O911" s="15"/>
      <c r="P911" s="15"/>
    </row>
    <row r="912" spans="3:16" s="21" customFormat="1" ht="16.5" customHeight="1">
      <c r="C912" s="47"/>
      <c r="D912" s="129"/>
      <c r="E912" s="121"/>
      <c r="F912" s="64"/>
      <c r="G912" s="65"/>
      <c r="H912" s="73" t="s">
        <v>233</v>
      </c>
      <c r="I912" s="55"/>
      <c r="J912" s="55"/>
      <c r="K912" s="55"/>
      <c r="L912" s="55"/>
      <c r="M912" s="55"/>
      <c r="N912" s="15">
        <v>0</v>
      </c>
      <c r="O912" s="15"/>
      <c r="P912" s="15"/>
    </row>
    <row r="913" spans="3:16" s="21" customFormat="1" ht="16.5" customHeight="1">
      <c r="C913" s="47"/>
      <c r="D913" s="129"/>
      <c r="E913" s="121"/>
      <c r="F913" s="64"/>
      <c r="G913" s="65"/>
      <c r="H913" s="73" t="s">
        <v>23</v>
      </c>
      <c r="I913" s="55"/>
      <c r="J913" s="55"/>
      <c r="K913" s="55"/>
      <c r="L913" s="55"/>
      <c r="M913" s="55"/>
      <c r="N913" s="15">
        <v>0</v>
      </c>
      <c r="O913" s="15"/>
      <c r="P913" s="15"/>
    </row>
    <row r="914" spans="3:16" s="21" customFormat="1" ht="16.5" customHeight="1">
      <c r="C914" s="47"/>
      <c r="D914" s="129"/>
      <c r="E914" s="121"/>
      <c r="F914" s="64"/>
      <c r="G914" s="65"/>
      <c r="H914" s="73" t="s">
        <v>234</v>
      </c>
      <c r="I914" s="55"/>
      <c r="J914" s="55"/>
      <c r="K914" s="55"/>
      <c r="L914" s="55"/>
      <c r="M914" s="55"/>
      <c r="N914" s="15">
        <v>0</v>
      </c>
      <c r="O914" s="15"/>
      <c r="P914" s="15"/>
    </row>
    <row r="915" spans="3:16" s="21" customFormat="1" ht="16.5" customHeight="1">
      <c r="C915" s="47"/>
      <c r="D915" s="130"/>
      <c r="E915" s="121"/>
      <c r="F915" s="64"/>
      <c r="G915" s="65"/>
      <c r="H915" s="73" t="s">
        <v>236</v>
      </c>
      <c r="I915" s="55"/>
      <c r="J915" s="55"/>
      <c r="K915" s="55"/>
      <c r="L915" s="55"/>
      <c r="M915" s="55"/>
      <c r="N915" s="15">
        <v>0</v>
      </c>
      <c r="O915" s="15"/>
      <c r="P915" s="15"/>
    </row>
    <row r="916" spans="3:16" s="21" customFormat="1" ht="16.5" customHeight="1">
      <c r="C916" s="149" t="s">
        <v>392</v>
      </c>
      <c r="D916" s="119" t="s">
        <v>630</v>
      </c>
      <c r="E916" s="116" t="s">
        <v>391</v>
      </c>
      <c r="F916" s="116" t="s">
        <v>393</v>
      </c>
      <c r="G916" s="121" t="s">
        <v>394</v>
      </c>
      <c r="H916" s="73" t="s">
        <v>107</v>
      </c>
      <c r="I916" s="55">
        <f>I917+I919+I921+I922</f>
        <v>235</v>
      </c>
      <c r="J916" s="55">
        <f>J917+J919</f>
        <v>211.5</v>
      </c>
      <c r="K916" s="55">
        <f>K917+K919</f>
        <v>211.5</v>
      </c>
      <c r="L916" s="55">
        <f>L917+L919</f>
        <v>0</v>
      </c>
      <c r="M916" s="55">
        <f>M917+M919+M921+M922</f>
        <v>0</v>
      </c>
      <c r="N916" s="5">
        <f>M916/I916*100</f>
        <v>0</v>
      </c>
      <c r="O916" s="5">
        <f>L916/J916*100</f>
        <v>0</v>
      </c>
      <c r="P916" s="5">
        <f>L916/K916*100</f>
        <v>0</v>
      </c>
    </row>
    <row r="917" spans="3:16" s="21" customFormat="1" ht="16.5" customHeight="1">
      <c r="C917" s="150"/>
      <c r="D917" s="119"/>
      <c r="E917" s="117"/>
      <c r="F917" s="117"/>
      <c r="G917" s="121"/>
      <c r="H917" s="73" t="s">
        <v>108</v>
      </c>
      <c r="I917" s="15">
        <v>235</v>
      </c>
      <c r="J917" s="15">
        <v>211.5</v>
      </c>
      <c r="K917" s="15">
        <v>211.5</v>
      </c>
      <c r="L917" s="55">
        <v>0</v>
      </c>
      <c r="M917" s="55">
        <v>0</v>
      </c>
      <c r="N917" s="15">
        <f>L917/I917*100</f>
        <v>0</v>
      </c>
      <c r="O917" s="15">
        <f>L917/J917*100</f>
        <v>0</v>
      </c>
      <c r="P917" s="15">
        <f>L917/K917*100</f>
        <v>0</v>
      </c>
    </row>
    <row r="918" spans="3:16" s="21" customFormat="1" ht="16.5" customHeight="1">
      <c r="C918" s="150"/>
      <c r="D918" s="119"/>
      <c r="E918" s="117"/>
      <c r="F918" s="117"/>
      <c r="G918" s="121"/>
      <c r="H918" s="73" t="s">
        <v>22</v>
      </c>
      <c r="I918" s="55">
        <v>0</v>
      </c>
      <c r="J918" s="55">
        <v>0</v>
      </c>
      <c r="K918" s="55">
        <v>0</v>
      </c>
      <c r="L918" s="55">
        <v>0</v>
      </c>
      <c r="M918" s="55">
        <v>0</v>
      </c>
      <c r="N918" s="15">
        <v>0</v>
      </c>
      <c r="O918" s="15">
        <v>0</v>
      </c>
      <c r="P918" s="15">
        <v>0</v>
      </c>
    </row>
    <row r="919" spans="3:16" s="21" customFormat="1" ht="16.5" customHeight="1">
      <c r="C919" s="150"/>
      <c r="D919" s="119"/>
      <c r="E919" s="117"/>
      <c r="F919" s="117"/>
      <c r="G919" s="121"/>
      <c r="H919" s="73" t="s">
        <v>233</v>
      </c>
      <c r="I919" s="55">
        <v>0</v>
      </c>
      <c r="J919" s="55">
        <v>0</v>
      </c>
      <c r="K919" s="55">
        <v>0</v>
      </c>
      <c r="L919" s="55">
        <v>0</v>
      </c>
      <c r="M919" s="55">
        <v>0</v>
      </c>
      <c r="N919" s="15">
        <v>0</v>
      </c>
      <c r="O919" s="15">
        <v>0</v>
      </c>
      <c r="P919" s="15">
        <v>0</v>
      </c>
    </row>
    <row r="920" spans="3:16" s="21" customFormat="1" ht="30">
      <c r="C920" s="150"/>
      <c r="D920" s="119"/>
      <c r="E920" s="117"/>
      <c r="F920" s="117"/>
      <c r="G920" s="121"/>
      <c r="H920" s="73" t="s">
        <v>23</v>
      </c>
      <c r="I920" s="55">
        <v>0</v>
      </c>
      <c r="J920" s="55">
        <v>0</v>
      </c>
      <c r="K920" s="55">
        <v>0</v>
      </c>
      <c r="L920" s="55">
        <v>0</v>
      </c>
      <c r="M920" s="55">
        <v>0</v>
      </c>
      <c r="N920" s="15">
        <v>0</v>
      </c>
      <c r="O920" s="15">
        <v>0</v>
      </c>
      <c r="P920" s="15">
        <v>0</v>
      </c>
    </row>
    <row r="921" spans="3:16" s="21" customFormat="1">
      <c r="C921" s="150"/>
      <c r="D921" s="119"/>
      <c r="E921" s="117"/>
      <c r="F921" s="117"/>
      <c r="G921" s="121"/>
      <c r="H921" s="73" t="s">
        <v>234</v>
      </c>
      <c r="I921" s="15">
        <v>0</v>
      </c>
      <c r="J921" s="15" t="s">
        <v>231</v>
      </c>
      <c r="K921" s="15" t="s">
        <v>231</v>
      </c>
      <c r="L921" s="15" t="s">
        <v>231</v>
      </c>
      <c r="M921" s="55">
        <v>0</v>
      </c>
      <c r="N921" s="15">
        <v>0</v>
      </c>
      <c r="O921" s="15" t="s">
        <v>231</v>
      </c>
      <c r="P921" s="15" t="s">
        <v>231</v>
      </c>
    </row>
    <row r="922" spans="3:16" s="21" customFormat="1">
      <c r="C922" s="151"/>
      <c r="D922" s="119"/>
      <c r="E922" s="118"/>
      <c r="F922" s="118"/>
      <c r="G922" s="121"/>
      <c r="H922" s="73" t="s">
        <v>236</v>
      </c>
      <c r="I922" s="15">
        <v>0</v>
      </c>
      <c r="J922" s="15" t="s">
        <v>231</v>
      </c>
      <c r="K922" s="15" t="s">
        <v>231</v>
      </c>
      <c r="L922" s="15" t="s">
        <v>231</v>
      </c>
      <c r="M922" s="55">
        <v>0</v>
      </c>
      <c r="N922" s="15">
        <v>0</v>
      </c>
      <c r="O922" s="15" t="s">
        <v>231</v>
      </c>
      <c r="P922" s="15" t="s">
        <v>231</v>
      </c>
    </row>
    <row r="923" spans="3:16" s="23" customFormat="1" ht="15" customHeight="1">
      <c r="C923" s="146" t="s">
        <v>395</v>
      </c>
      <c r="D923" s="119" t="s">
        <v>631</v>
      </c>
      <c r="E923" s="116" t="s">
        <v>632</v>
      </c>
      <c r="F923" s="116">
        <v>2018</v>
      </c>
      <c r="G923" s="116">
        <v>2020</v>
      </c>
      <c r="H923" s="73" t="s">
        <v>107</v>
      </c>
      <c r="I923" s="55">
        <f>I924+I926+I928+I929</f>
        <v>750</v>
      </c>
      <c r="J923" s="55">
        <f>J924+J926</f>
        <v>675</v>
      </c>
      <c r="K923" s="55">
        <f>K924+K926</f>
        <v>675</v>
      </c>
      <c r="L923" s="55">
        <f>L924+L926</f>
        <v>300</v>
      </c>
      <c r="M923" s="55">
        <f>M924+M926+M928+M929</f>
        <v>675</v>
      </c>
      <c r="N923" s="5">
        <f>M923/I923*100</f>
        <v>90</v>
      </c>
      <c r="O923" s="5">
        <f>L923/J923*100</f>
        <v>44.444444444444443</v>
      </c>
      <c r="P923" s="5">
        <f>L923/K923*100</f>
        <v>44.444444444444443</v>
      </c>
    </row>
    <row r="924" spans="3:16" s="23" customFormat="1">
      <c r="C924" s="147"/>
      <c r="D924" s="119"/>
      <c r="E924" s="117"/>
      <c r="F924" s="117"/>
      <c r="G924" s="117"/>
      <c r="H924" s="73" t="s">
        <v>108</v>
      </c>
      <c r="I924" s="15">
        <v>750</v>
      </c>
      <c r="J924" s="15">
        <v>675</v>
      </c>
      <c r="K924" s="15">
        <v>675</v>
      </c>
      <c r="L924" s="55">
        <v>300</v>
      </c>
      <c r="M924" s="55">
        <v>675</v>
      </c>
      <c r="N924" s="15">
        <f>L924/I924*100</f>
        <v>40</v>
      </c>
      <c r="O924" s="15">
        <f>L924/J924*100</f>
        <v>44.444444444444443</v>
      </c>
      <c r="P924" s="15">
        <f>L924/K924*100</f>
        <v>44.444444444444443</v>
      </c>
    </row>
    <row r="925" spans="3:16" s="23" customFormat="1" ht="30">
      <c r="C925" s="147"/>
      <c r="D925" s="119"/>
      <c r="E925" s="117"/>
      <c r="F925" s="117"/>
      <c r="G925" s="117"/>
      <c r="H925" s="73" t="s">
        <v>22</v>
      </c>
      <c r="I925" s="55">
        <v>0</v>
      </c>
      <c r="J925" s="55">
        <v>0</v>
      </c>
      <c r="K925" s="55">
        <v>0</v>
      </c>
      <c r="L925" s="55">
        <v>0</v>
      </c>
      <c r="M925" s="55">
        <v>0</v>
      </c>
      <c r="N925" s="15">
        <v>0</v>
      </c>
      <c r="O925" s="15">
        <v>0</v>
      </c>
      <c r="P925" s="15">
        <v>0</v>
      </c>
    </row>
    <row r="926" spans="3:16" s="23" customFormat="1" ht="15.75" customHeight="1">
      <c r="C926" s="147"/>
      <c r="D926" s="119"/>
      <c r="E926" s="117"/>
      <c r="F926" s="117"/>
      <c r="G926" s="117"/>
      <c r="H926" s="73" t="s">
        <v>233</v>
      </c>
      <c r="I926" s="55">
        <v>0</v>
      </c>
      <c r="J926" s="55">
        <v>0</v>
      </c>
      <c r="K926" s="55">
        <v>0</v>
      </c>
      <c r="L926" s="55">
        <v>0</v>
      </c>
      <c r="M926" s="55">
        <v>0</v>
      </c>
      <c r="N926" s="15">
        <v>0</v>
      </c>
      <c r="O926" s="15">
        <v>0</v>
      </c>
      <c r="P926" s="15">
        <v>0</v>
      </c>
    </row>
    <row r="927" spans="3:16" s="21" customFormat="1" ht="30">
      <c r="C927" s="147"/>
      <c r="D927" s="119"/>
      <c r="E927" s="117"/>
      <c r="F927" s="117"/>
      <c r="G927" s="117"/>
      <c r="H927" s="73" t="s">
        <v>23</v>
      </c>
      <c r="I927" s="55">
        <v>0</v>
      </c>
      <c r="J927" s="55">
        <v>0</v>
      </c>
      <c r="K927" s="55">
        <v>0</v>
      </c>
      <c r="L927" s="55">
        <v>0</v>
      </c>
      <c r="M927" s="55">
        <v>0</v>
      </c>
      <c r="N927" s="15">
        <v>0</v>
      </c>
      <c r="O927" s="15">
        <v>0</v>
      </c>
      <c r="P927" s="15">
        <v>0</v>
      </c>
    </row>
    <row r="928" spans="3:16" s="21" customFormat="1">
      <c r="C928" s="147"/>
      <c r="D928" s="119"/>
      <c r="E928" s="117"/>
      <c r="F928" s="117"/>
      <c r="G928" s="117"/>
      <c r="H928" s="73" t="s">
        <v>234</v>
      </c>
      <c r="I928" s="15">
        <v>0</v>
      </c>
      <c r="J928" s="15" t="s">
        <v>231</v>
      </c>
      <c r="K928" s="15" t="s">
        <v>231</v>
      </c>
      <c r="L928" s="15" t="s">
        <v>231</v>
      </c>
      <c r="M928" s="55">
        <v>0</v>
      </c>
      <c r="N928" s="15">
        <v>0</v>
      </c>
      <c r="O928" s="15" t="s">
        <v>231</v>
      </c>
      <c r="P928" s="15" t="s">
        <v>231</v>
      </c>
    </row>
    <row r="929" spans="3:16" s="23" customFormat="1" ht="19.5" customHeight="1">
      <c r="C929" s="148"/>
      <c r="D929" s="119"/>
      <c r="E929" s="118"/>
      <c r="F929" s="118"/>
      <c r="G929" s="118"/>
      <c r="H929" s="73" t="s">
        <v>236</v>
      </c>
      <c r="I929" s="15">
        <v>0</v>
      </c>
      <c r="J929" s="15" t="s">
        <v>231</v>
      </c>
      <c r="K929" s="15" t="s">
        <v>231</v>
      </c>
      <c r="L929" s="15" t="s">
        <v>231</v>
      </c>
      <c r="M929" s="55">
        <v>0</v>
      </c>
      <c r="N929" s="15">
        <v>0</v>
      </c>
      <c r="O929" s="15" t="s">
        <v>231</v>
      </c>
      <c r="P929" s="15" t="s">
        <v>231</v>
      </c>
    </row>
    <row r="930" spans="3:16" s="21" customFormat="1" ht="15" customHeight="1">
      <c r="C930" s="149" t="s">
        <v>396</v>
      </c>
      <c r="D930" s="119" t="s">
        <v>633</v>
      </c>
      <c r="E930" s="116" t="s">
        <v>123</v>
      </c>
      <c r="F930" s="116">
        <v>2018</v>
      </c>
      <c r="G930" s="116">
        <v>2020</v>
      </c>
      <c r="H930" s="73" t="s">
        <v>107</v>
      </c>
      <c r="I930" s="55">
        <f>I931+I933+I935+I936</f>
        <v>3040</v>
      </c>
      <c r="J930" s="55">
        <f>J931+J933</f>
        <v>1936</v>
      </c>
      <c r="K930" s="55">
        <f>K931+K933</f>
        <v>1936</v>
      </c>
      <c r="L930" s="55">
        <f>L931+L933</f>
        <v>0</v>
      </c>
      <c r="M930" s="55">
        <f>M931+M933+M935+M936</f>
        <v>210.8</v>
      </c>
      <c r="N930" s="5">
        <f>M930/I930*100</f>
        <v>6.9342105263157903</v>
      </c>
      <c r="O930" s="5">
        <f>L930/J930*100</f>
        <v>0</v>
      </c>
      <c r="P930" s="5">
        <f>L930/K930*100</f>
        <v>0</v>
      </c>
    </row>
    <row r="931" spans="3:16" s="21" customFormat="1">
      <c r="C931" s="150"/>
      <c r="D931" s="119"/>
      <c r="E931" s="117"/>
      <c r="F931" s="117"/>
      <c r="G931" s="117"/>
      <c r="H931" s="73" t="s">
        <v>108</v>
      </c>
      <c r="I931" s="15">
        <v>3040</v>
      </c>
      <c r="J931" s="15">
        <v>1936</v>
      </c>
      <c r="K931" s="15">
        <v>1936</v>
      </c>
      <c r="L931" s="55">
        <v>0</v>
      </c>
      <c r="M931" s="55">
        <v>210.8</v>
      </c>
      <c r="N931" s="5">
        <f>M931/I931*100</f>
        <v>6.9342105263157903</v>
      </c>
      <c r="O931" s="15">
        <f>L931/J931*100</f>
        <v>0</v>
      </c>
      <c r="P931" s="15">
        <f>L931/K931*100</f>
        <v>0</v>
      </c>
    </row>
    <row r="932" spans="3:16" s="21" customFormat="1" ht="18" customHeight="1">
      <c r="C932" s="150"/>
      <c r="D932" s="119"/>
      <c r="E932" s="117"/>
      <c r="F932" s="117"/>
      <c r="G932" s="117"/>
      <c r="H932" s="73" t="s">
        <v>22</v>
      </c>
      <c r="I932" s="55">
        <v>0</v>
      </c>
      <c r="J932" s="55">
        <v>0</v>
      </c>
      <c r="K932" s="55">
        <v>0</v>
      </c>
      <c r="L932" s="55">
        <v>0</v>
      </c>
      <c r="M932" s="55">
        <v>0</v>
      </c>
      <c r="N932" s="15">
        <v>0</v>
      </c>
      <c r="O932" s="15">
        <v>0</v>
      </c>
      <c r="P932" s="15">
        <v>0</v>
      </c>
    </row>
    <row r="933" spans="3:16" s="21" customFormat="1" ht="15" customHeight="1">
      <c r="C933" s="150"/>
      <c r="D933" s="119"/>
      <c r="E933" s="117"/>
      <c r="F933" s="117"/>
      <c r="G933" s="117"/>
      <c r="H933" s="73" t="s">
        <v>233</v>
      </c>
      <c r="I933" s="55">
        <v>0</v>
      </c>
      <c r="J933" s="55">
        <v>0</v>
      </c>
      <c r="K933" s="55">
        <v>0</v>
      </c>
      <c r="L933" s="55">
        <v>0</v>
      </c>
      <c r="M933" s="55">
        <v>0</v>
      </c>
      <c r="N933" s="15">
        <v>0</v>
      </c>
      <c r="O933" s="15">
        <v>0</v>
      </c>
      <c r="P933" s="15">
        <v>0</v>
      </c>
    </row>
    <row r="934" spans="3:16" s="21" customFormat="1" ht="30">
      <c r="C934" s="150"/>
      <c r="D934" s="119"/>
      <c r="E934" s="117"/>
      <c r="F934" s="117"/>
      <c r="G934" s="117"/>
      <c r="H934" s="73" t="s">
        <v>23</v>
      </c>
      <c r="I934" s="55">
        <v>0</v>
      </c>
      <c r="J934" s="55">
        <v>0</v>
      </c>
      <c r="K934" s="55">
        <v>0</v>
      </c>
      <c r="L934" s="55">
        <v>0</v>
      </c>
      <c r="M934" s="55">
        <v>0</v>
      </c>
      <c r="N934" s="15">
        <v>0</v>
      </c>
      <c r="O934" s="15">
        <v>0</v>
      </c>
      <c r="P934" s="15">
        <v>0</v>
      </c>
    </row>
    <row r="935" spans="3:16" s="21" customFormat="1">
      <c r="C935" s="150"/>
      <c r="D935" s="119"/>
      <c r="E935" s="117"/>
      <c r="F935" s="117"/>
      <c r="G935" s="117"/>
      <c r="H935" s="73" t="s">
        <v>234</v>
      </c>
      <c r="I935" s="15">
        <v>0</v>
      </c>
      <c r="J935" s="15" t="s">
        <v>231</v>
      </c>
      <c r="K935" s="15" t="s">
        <v>231</v>
      </c>
      <c r="L935" s="15" t="s">
        <v>231</v>
      </c>
      <c r="M935" s="55">
        <v>0</v>
      </c>
      <c r="N935" s="15">
        <v>0</v>
      </c>
      <c r="O935" s="15" t="s">
        <v>231</v>
      </c>
      <c r="P935" s="15" t="s">
        <v>231</v>
      </c>
    </row>
    <row r="936" spans="3:16" s="21" customFormat="1" ht="19.5" customHeight="1">
      <c r="C936" s="151"/>
      <c r="D936" s="119"/>
      <c r="E936" s="118"/>
      <c r="F936" s="118"/>
      <c r="G936" s="118"/>
      <c r="H936" s="73" t="s">
        <v>236</v>
      </c>
      <c r="I936" s="15">
        <v>0</v>
      </c>
      <c r="J936" s="15" t="s">
        <v>231</v>
      </c>
      <c r="K936" s="15" t="s">
        <v>231</v>
      </c>
      <c r="L936" s="15" t="s">
        <v>231</v>
      </c>
      <c r="M936" s="55">
        <v>0</v>
      </c>
      <c r="N936" s="15">
        <v>0</v>
      </c>
      <c r="O936" s="15" t="s">
        <v>231</v>
      </c>
      <c r="P936" s="15" t="s">
        <v>231</v>
      </c>
    </row>
    <row r="937" spans="3:16" s="21" customFormat="1" ht="15" customHeight="1">
      <c r="C937" s="149" t="s">
        <v>396</v>
      </c>
      <c r="D937" s="119" t="s">
        <v>634</v>
      </c>
      <c r="E937" s="116" t="s">
        <v>123</v>
      </c>
      <c r="F937" s="116">
        <v>2018</v>
      </c>
      <c r="G937" s="116">
        <v>2020</v>
      </c>
      <c r="H937" s="73" t="s">
        <v>107</v>
      </c>
      <c r="I937" s="55">
        <f>I938+I940+I942+I943</f>
        <v>460</v>
      </c>
      <c r="J937" s="55">
        <f>J938+J940</f>
        <v>414</v>
      </c>
      <c r="K937" s="55">
        <f>K938+K940</f>
        <v>414</v>
      </c>
      <c r="L937" s="55">
        <f>L938+L940</f>
        <v>0</v>
      </c>
      <c r="M937" s="55">
        <f>M938+M940+M942+M943</f>
        <v>0</v>
      </c>
      <c r="N937" s="5">
        <f>M937/I937*100</f>
        <v>0</v>
      </c>
      <c r="O937" s="5">
        <f>L937/J937*100</f>
        <v>0</v>
      </c>
      <c r="P937" s="5">
        <f>L937/K937*100</f>
        <v>0</v>
      </c>
    </row>
    <row r="938" spans="3:16" s="21" customFormat="1">
      <c r="C938" s="150"/>
      <c r="D938" s="119"/>
      <c r="E938" s="117"/>
      <c r="F938" s="117"/>
      <c r="G938" s="117"/>
      <c r="H938" s="73" t="s">
        <v>108</v>
      </c>
      <c r="I938" s="15">
        <v>460</v>
      </c>
      <c r="J938" s="15">
        <v>414</v>
      </c>
      <c r="K938" s="15">
        <v>414</v>
      </c>
      <c r="L938" s="55">
        <v>0</v>
      </c>
      <c r="M938" s="55">
        <v>0</v>
      </c>
      <c r="N938" s="15">
        <f>L938/I938*100</f>
        <v>0</v>
      </c>
      <c r="O938" s="15">
        <f>L938/J938*100</f>
        <v>0</v>
      </c>
      <c r="P938" s="15">
        <f>L938/K938*100</f>
        <v>0</v>
      </c>
    </row>
    <row r="939" spans="3:16" s="21" customFormat="1" ht="18" customHeight="1">
      <c r="C939" s="150"/>
      <c r="D939" s="119"/>
      <c r="E939" s="117"/>
      <c r="F939" s="117"/>
      <c r="G939" s="117"/>
      <c r="H939" s="73" t="s">
        <v>22</v>
      </c>
      <c r="I939" s="55">
        <v>0</v>
      </c>
      <c r="J939" s="55">
        <v>0</v>
      </c>
      <c r="K939" s="55">
        <v>0</v>
      </c>
      <c r="L939" s="55">
        <v>0</v>
      </c>
      <c r="M939" s="55">
        <v>0</v>
      </c>
      <c r="N939" s="15">
        <v>0</v>
      </c>
      <c r="O939" s="15">
        <v>0</v>
      </c>
      <c r="P939" s="15">
        <v>0</v>
      </c>
    </row>
    <row r="940" spans="3:16" s="21" customFormat="1" ht="15" customHeight="1">
      <c r="C940" s="150"/>
      <c r="D940" s="119"/>
      <c r="E940" s="117"/>
      <c r="F940" s="117"/>
      <c r="G940" s="117"/>
      <c r="H940" s="73" t="s">
        <v>233</v>
      </c>
      <c r="I940" s="55">
        <v>0</v>
      </c>
      <c r="J940" s="55">
        <v>0</v>
      </c>
      <c r="K940" s="55">
        <v>0</v>
      </c>
      <c r="L940" s="55">
        <v>0</v>
      </c>
      <c r="M940" s="55">
        <v>0</v>
      </c>
      <c r="N940" s="15">
        <v>0</v>
      </c>
      <c r="O940" s="15">
        <v>0</v>
      </c>
      <c r="P940" s="15">
        <v>0</v>
      </c>
    </row>
    <row r="941" spans="3:16" s="21" customFormat="1" ht="30">
      <c r="C941" s="150"/>
      <c r="D941" s="119"/>
      <c r="E941" s="117"/>
      <c r="F941" s="117"/>
      <c r="G941" s="117"/>
      <c r="H941" s="73" t="s">
        <v>23</v>
      </c>
      <c r="I941" s="55">
        <v>0</v>
      </c>
      <c r="J941" s="55">
        <v>0</v>
      </c>
      <c r="K941" s="55">
        <v>0</v>
      </c>
      <c r="L941" s="55">
        <v>0</v>
      </c>
      <c r="M941" s="55">
        <v>0</v>
      </c>
      <c r="N941" s="15">
        <v>0</v>
      </c>
      <c r="O941" s="15">
        <v>0</v>
      </c>
      <c r="P941" s="15">
        <v>0</v>
      </c>
    </row>
    <row r="942" spans="3:16" s="21" customFormat="1">
      <c r="C942" s="150"/>
      <c r="D942" s="119"/>
      <c r="E942" s="117"/>
      <c r="F942" s="117"/>
      <c r="G942" s="117"/>
      <c r="H942" s="73" t="s">
        <v>234</v>
      </c>
      <c r="I942" s="15">
        <v>0</v>
      </c>
      <c r="J942" s="15" t="s">
        <v>231</v>
      </c>
      <c r="K942" s="15" t="s">
        <v>231</v>
      </c>
      <c r="L942" s="15" t="s">
        <v>231</v>
      </c>
      <c r="M942" s="55">
        <v>0</v>
      </c>
      <c r="N942" s="15">
        <v>0</v>
      </c>
      <c r="O942" s="15" t="s">
        <v>231</v>
      </c>
      <c r="P942" s="15" t="s">
        <v>231</v>
      </c>
    </row>
    <row r="943" spans="3:16" s="21" customFormat="1" ht="19.5" customHeight="1">
      <c r="C943" s="151"/>
      <c r="D943" s="119"/>
      <c r="E943" s="118"/>
      <c r="F943" s="118"/>
      <c r="G943" s="118"/>
      <c r="H943" s="73" t="s">
        <v>236</v>
      </c>
      <c r="I943" s="15">
        <v>0</v>
      </c>
      <c r="J943" s="15" t="s">
        <v>231</v>
      </c>
      <c r="K943" s="15" t="s">
        <v>231</v>
      </c>
      <c r="L943" s="15" t="s">
        <v>231</v>
      </c>
      <c r="M943" s="55">
        <v>0</v>
      </c>
      <c r="N943" s="15">
        <v>0</v>
      </c>
      <c r="O943" s="15" t="s">
        <v>231</v>
      </c>
      <c r="P943" s="15" t="s">
        <v>231</v>
      </c>
    </row>
    <row r="944" spans="3:16" s="21" customFormat="1" ht="15" customHeight="1">
      <c r="C944" s="122" t="s">
        <v>397</v>
      </c>
      <c r="D944" s="119" t="s">
        <v>635</v>
      </c>
      <c r="E944" s="121" t="s">
        <v>35</v>
      </c>
      <c r="F944" s="159">
        <v>2018</v>
      </c>
      <c r="G944" s="121">
        <v>2020</v>
      </c>
      <c r="H944" s="73" t="s">
        <v>107</v>
      </c>
      <c r="I944" s="55">
        <f>I945+I947+I949+I950</f>
        <v>200</v>
      </c>
      <c r="J944" s="55">
        <f>J945+J947</f>
        <v>180</v>
      </c>
      <c r="K944" s="55">
        <f>K945+K947</f>
        <v>180</v>
      </c>
      <c r="L944" s="55">
        <f>L945+L947</f>
        <v>0</v>
      </c>
      <c r="M944" s="55">
        <f>M945+M947+M949+M950</f>
        <v>0</v>
      </c>
      <c r="N944" s="5">
        <f>M944/I944*100</f>
        <v>0</v>
      </c>
      <c r="O944" s="5">
        <f>L944/J944*100</f>
        <v>0</v>
      </c>
      <c r="P944" s="5">
        <f>L944/K944*100</f>
        <v>0</v>
      </c>
    </row>
    <row r="945" spans="3:16" s="21" customFormat="1" ht="18.75" customHeight="1">
      <c r="C945" s="122"/>
      <c r="D945" s="119"/>
      <c r="E945" s="121"/>
      <c r="F945" s="159"/>
      <c r="G945" s="121"/>
      <c r="H945" s="73" t="s">
        <v>108</v>
      </c>
      <c r="I945" s="15">
        <f>I952</f>
        <v>200</v>
      </c>
      <c r="J945" s="15">
        <f>J952</f>
        <v>180</v>
      </c>
      <c r="K945" s="15">
        <f>K952</f>
        <v>180</v>
      </c>
      <c r="L945" s="15">
        <f>L952</f>
        <v>0</v>
      </c>
      <c r="M945" s="15">
        <f>M952</f>
        <v>0</v>
      </c>
      <c r="N945" s="15">
        <f>L945/I945*100</f>
        <v>0</v>
      </c>
      <c r="O945" s="15">
        <f>L945/J945*100</f>
        <v>0</v>
      </c>
      <c r="P945" s="15">
        <f>L945/K945*100</f>
        <v>0</v>
      </c>
    </row>
    <row r="946" spans="3:16" s="21" customFormat="1" ht="19.5" customHeight="1">
      <c r="C946" s="122"/>
      <c r="D946" s="119"/>
      <c r="E946" s="121"/>
      <c r="F946" s="159"/>
      <c r="G946" s="121"/>
      <c r="H946" s="73" t="s">
        <v>22</v>
      </c>
      <c r="I946" s="55">
        <v>0</v>
      </c>
      <c r="J946" s="55">
        <v>0</v>
      </c>
      <c r="K946" s="55">
        <v>0</v>
      </c>
      <c r="L946" s="55">
        <v>0</v>
      </c>
      <c r="M946" s="55">
        <v>0</v>
      </c>
      <c r="N946" s="15">
        <v>0</v>
      </c>
      <c r="O946" s="15">
        <v>0</v>
      </c>
      <c r="P946" s="15">
        <v>0</v>
      </c>
    </row>
    <row r="947" spans="3:16" s="21" customFormat="1" ht="19.5" customHeight="1">
      <c r="C947" s="122"/>
      <c r="D947" s="119"/>
      <c r="E947" s="121"/>
      <c r="F947" s="159"/>
      <c r="G947" s="121"/>
      <c r="H947" s="73" t="s">
        <v>233</v>
      </c>
      <c r="I947" s="55">
        <v>0</v>
      </c>
      <c r="J947" s="55">
        <v>0</v>
      </c>
      <c r="K947" s="55">
        <v>0</v>
      </c>
      <c r="L947" s="55">
        <v>0</v>
      </c>
      <c r="M947" s="55">
        <v>0</v>
      </c>
      <c r="N947" s="15">
        <v>0</v>
      </c>
      <c r="O947" s="15">
        <v>0</v>
      </c>
      <c r="P947" s="15">
        <v>0</v>
      </c>
    </row>
    <row r="948" spans="3:16" s="21" customFormat="1" ht="30">
      <c r="C948" s="122"/>
      <c r="D948" s="119"/>
      <c r="E948" s="121"/>
      <c r="F948" s="159"/>
      <c r="G948" s="121"/>
      <c r="H948" s="73" t="s">
        <v>23</v>
      </c>
      <c r="I948" s="55">
        <v>0</v>
      </c>
      <c r="J948" s="55">
        <v>0</v>
      </c>
      <c r="K948" s="55">
        <v>0</v>
      </c>
      <c r="L948" s="55">
        <v>0</v>
      </c>
      <c r="M948" s="55">
        <v>0</v>
      </c>
      <c r="N948" s="15">
        <v>0</v>
      </c>
      <c r="O948" s="15">
        <v>0</v>
      </c>
      <c r="P948" s="15">
        <v>0</v>
      </c>
    </row>
    <row r="949" spans="3:16" s="21" customFormat="1">
      <c r="C949" s="122"/>
      <c r="D949" s="119"/>
      <c r="E949" s="121"/>
      <c r="F949" s="159"/>
      <c r="G949" s="121"/>
      <c r="H949" s="73" t="s">
        <v>234</v>
      </c>
      <c r="I949" s="15">
        <v>0</v>
      </c>
      <c r="J949" s="15" t="s">
        <v>231</v>
      </c>
      <c r="K949" s="15" t="s">
        <v>231</v>
      </c>
      <c r="L949" s="15" t="s">
        <v>231</v>
      </c>
      <c r="M949" s="55">
        <v>0</v>
      </c>
      <c r="N949" s="15">
        <v>0</v>
      </c>
      <c r="O949" s="15" t="s">
        <v>231</v>
      </c>
      <c r="P949" s="15" t="s">
        <v>231</v>
      </c>
    </row>
    <row r="950" spans="3:16" s="21" customFormat="1" ht="22.5" customHeight="1">
      <c r="C950" s="122"/>
      <c r="D950" s="119"/>
      <c r="E950" s="121"/>
      <c r="F950" s="159"/>
      <c r="G950" s="121"/>
      <c r="H950" s="73" t="s">
        <v>236</v>
      </c>
      <c r="I950" s="15">
        <v>0</v>
      </c>
      <c r="J950" s="15" t="s">
        <v>231</v>
      </c>
      <c r="K950" s="15" t="s">
        <v>231</v>
      </c>
      <c r="L950" s="15" t="s">
        <v>231</v>
      </c>
      <c r="M950" s="55">
        <v>0</v>
      </c>
      <c r="N950" s="15">
        <v>0</v>
      </c>
      <c r="O950" s="15" t="s">
        <v>231</v>
      </c>
      <c r="P950" s="15" t="s">
        <v>231</v>
      </c>
    </row>
    <row r="951" spans="3:16" s="21" customFormat="1" ht="15" customHeight="1">
      <c r="C951" s="149" t="s">
        <v>398</v>
      </c>
      <c r="D951" s="119" t="s">
        <v>124</v>
      </c>
      <c r="E951" s="121" t="s">
        <v>399</v>
      </c>
      <c r="F951" s="116">
        <v>2018</v>
      </c>
      <c r="G951" s="121">
        <v>2020</v>
      </c>
      <c r="H951" s="73" t="s">
        <v>107</v>
      </c>
      <c r="I951" s="55">
        <f>I952+I954+I956+I957</f>
        <v>200</v>
      </c>
      <c r="J951" s="55">
        <f>J952+J954</f>
        <v>180</v>
      </c>
      <c r="K951" s="55">
        <f>K952+K954</f>
        <v>180</v>
      </c>
      <c r="L951" s="55">
        <f>L952+L954</f>
        <v>0</v>
      </c>
      <c r="M951" s="55">
        <f>M952+M954+M956+M957</f>
        <v>0</v>
      </c>
      <c r="N951" s="5">
        <f>M951/I951*100</f>
        <v>0</v>
      </c>
      <c r="O951" s="5">
        <f>L951/J951*100</f>
        <v>0</v>
      </c>
      <c r="P951" s="5">
        <f>L951/K951*100</f>
        <v>0</v>
      </c>
    </row>
    <row r="952" spans="3:16" s="21" customFormat="1" ht="18.75" customHeight="1">
      <c r="C952" s="150"/>
      <c r="D952" s="119"/>
      <c r="E952" s="121"/>
      <c r="F952" s="117"/>
      <c r="G952" s="121"/>
      <c r="H952" s="73" t="s">
        <v>108</v>
      </c>
      <c r="I952" s="15">
        <v>200</v>
      </c>
      <c r="J952" s="15">
        <v>180</v>
      </c>
      <c r="K952" s="15">
        <v>180</v>
      </c>
      <c r="L952" s="55">
        <v>0</v>
      </c>
      <c r="M952" s="55">
        <v>0</v>
      </c>
      <c r="N952" s="15">
        <f>L952/I952*100</f>
        <v>0</v>
      </c>
      <c r="O952" s="15">
        <f>L952/J952*100</f>
        <v>0</v>
      </c>
      <c r="P952" s="15">
        <f>L952/K952*100</f>
        <v>0</v>
      </c>
    </row>
    <row r="953" spans="3:16" s="21" customFormat="1" ht="19.5" customHeight="1">
      <c r="C953" s="150"/>
      <c r="D953" s="119"/>
      <c r="E953" s="121"/>
      <c r="F953" s="117"/>
      <c r="G953" s="121"/>
      <c r="H953" s="73" t="s">
        <v>22</v>
      </c>
      <c r="I953" s="55">
        <v>0</v>
      </c>
      <c r="J953" s="55">
        <v>0</v>
      </c>
      <c r="K953" s="55">
        <v>0</v>
      </c>
      <c r="L953" s="55">
        <v>0</v>
      </c>
      <c r="M953" s="55">
        <v>0</v>
      </c>
      <c r="N953" s="15">
        <v>0</v>
      </c>
      <c r="O953" s="15">
        <v>0</v>
      </c>
      <c r="P953" s="15">
        <v>0</v>
      </c>
    </row>
    <row r="954" spans="3:16" s="21" customFormat="1" ht="19.5" customHeight="1">
      <c r="C954" s="150"/>
      <c r="D954" s="119"/>
      <c r="E954" s="121"/>
      <c r="F954" s="117"/>
      <c r="G954" s="121"/>
      <c r="H954" s="73" t="s">
        <v>233</v>
      </c>
      <c r="I954" s="55">
        <v>0</v>
      </c>
      <c r="J954" s="55">
        <v>0</v>
      </c>
      <c r="K954" s="55">
        <v>0</v>
      </c>
      <c r="L954" s="55">
        <v>0</v>
      </c>
      <c r="M954" s="55">
        <v>0</v>
      </c>
      <c r="N954" s="15">
        <v>0</v>
      </c>
      <c r="O954" s="15">
        <v>0</v>
      </c>
      <c r="P954" s="15">
        <v>0</v>
      </c>
    </row>
    <row r="955" spans="3:16" s="21" customFormat="1" ht="30">
      <c r="C955" s="150"/>
      <c r="D955" s="119"/>
      <c r="E955" s="121"/>
      <c r="F955" s="117"/>
      <c r="G955" s="121"/>
      <c r="H955" s="73" t="s">
        <v>23</v>
      </c>
      <c r="I955" s="55">
        <v>0</v>
      </c>
      <c r="J955" s="55">
        <v>0</v>
      </c>
      <c r="K955" s="55">
        <v>0</v>
      </c>
      <c r="L955" s="55">
        <v>0</v>
      </c>
      <c r="M955" s="55">
        <v>0</v>
      </c>
      <c r="N955" s="15">
        <v>0</v>
      </c>
      <c r="O955" s="15">
        <v>0</v>
      </c>
      <c r="P955" s="15">
        <v>0</v>
      </c>
    </row>
    <row r="956" spans="3:16" s="21" customFormat="1">
      <c r="C956" s="150"/>
      <c r="D956" s="119"/>
      <c r="E956" s="121"/>
      <c r="F956" s="117"/>
      <c r="G956" s="121"/>
      <c r="H956" s="73" t="s">
        <v>234</v>
      </c>
      <c r="I956" s="15">
        <v>0</v>
      </c>
      <c r="J956" s="15" t="s">
        <v>231</v>
      </c>
      <c r="K956" s="15" t="s">
        <v>231</v>
      </c>
      <c r="L956" s="15" t="s">
        <v>231</v>
      </c>
      <c r="M956" s="55">
        <v>0</v>
      </c>
      <c r="N956" s="15">
        <v>0</v>
      </c>
      <c r="O956" s="15" t="s">
        <v>231</v>
      </c>
      <c r="P956" s="15" t="s">
        <v>231</v>
      </c>
    </row>
    <row r="957" spans="3:16" s="21" customFormat="1" ht="22.5" customHeight="1">
      <c r="C957" s="151"/>
      <c r="D957" s="119"/>
      <c r="E957" s="121"/>
      <c r="F957" s="118"/>
      <c r="G957" s="121"/>
      <c r="H957" s="73" t="s">
        <v>236</v>
      </c>
      <c r="I957" s="15">
        <v>0</v>
      </c>
      <c r="J957" s="15" t="s">
        <v>231</v>
      </c>
      <c r="K957" s="15" t="s">
        <v>231</v>
      </c>
      <c r="L957" s="15" t="s">
        <v>231</v>
      </c>
      <c r="M957" s="55">
        <v>0</v>
      </c>
      <c r="N957" s="15">
        <v>0</v>
      </c>
      <c r="O957" s="15" t="s">
        <v>231</v>
      </c>
      <c r="P957" s="15" t="s">
        <v>231</v>
      </c>
    </row>
    <row r="958" spans="3:16" s="21" customFormat="1" ht="16.5" customHeight="1">
      <c r="C958" s="122" t="s">
        <v>61</v>
      </c>
      <c r="D958" s="119" t="s">
        <v>125</v>
      </c>
      <c r="E958" s="121" t="s">
        <v>35</v>
      </c>
      <c r="F958" s="121">
        <v>2018</v>
      </c>
      <c r="G958" s="121">
        <v>2020</v>
      </c>
      <c r="H958" s="73" t="s">
        <v>107</v>
      </c>
      <c r="I958" s="55">
        <f>I959+I961+I963+I964</f>
        <v>200</v>
      </c>
      <c r="J958" s="55">
        <f>J959+J961</f>
        <v>0</v>
      </c>
      <c r="K958" s="55">
        <f>K959+K961</f>
        <v>0</v>
      </c>
      <c r="L958" s="55">
        <f>L959+L961</f>
        <v>0</v>
      </c>
      <c r="M958" s="55">
        <f>M959+M961+M963+M964</f>
        <v>0</v>
      </c>
      <c r="N958" s="5">
        <f>M958/I958*100</f>
        <v>0</v>
      </c>
      <c r="O958" s="15">
        <v>0</v>
      </c>
      <c r="P958" s="15">
        <v>0</v>
      </c>
    </row>
    <row r="959" spans="3:16" s="21" customFormat="1">
      <c r="C959" s="122"/>
      <c r="D959" s="119"/>
      <c r="E959" s="121"/>
      <c r="F959" s="121"/>
      <c r="G959" s="121"/>
      <c r="H959" s="73" t="s">
        <v>108</v>
      </c>
      <c r="I959" s="15">
        <f>I966</f>
        <v>200</v>
      </c>
      <c r="J959" s="15">
        <f>J966</f>
        <v>0</v>
      </c>
      <c r="K959" s="15">
        <f>K966</f>
        <v>0</v>
      </c>
      <c r="L959" s="15">
        <f>L966</f>
        <v>0</v>
      </c>
      <c r="M959" s="15">
        <f>M966</f>
        <v>0</v>
      </c>
      <c r="N959" s="15">
        <f>L959/I959*100</f>
        <v>0</v>
      </c>
      <c r="O959" s="15">
        <v>0</v>
      </c>
      <c r="P959" s="15">
        <v>0</v>
      </c>
    </row>
    <row r="960" spans="3:16" s="21" customFormat="1" ht="20.25" customHeight="1">
      <c r="C960" s="122"/>
      <c r="D960" s="119"/>
      <c r="E960" s="121"/>
      <c r="F960" s="121"/>
      <c r="G960" s="121"/>
      <c r="H960" s="73" t="s">
        <v>22</v>
      </c>
      <c r="I960" s="55">
        <v>0</v>
      </c>
      <c r="J960" s="55">
        <v>0</v>
      </c>
      <c r="K960" s="55">
        <v>0</v>
      </c>
      <c r="L960" s="55">
        <v>0</v>
      </c>
      <c r="M960" s="55">
        <v>0</v>
      </c>
      <c r="N960" s="15">
        <v>0</v>
      </c>
      <c r="O960" s="15">
        <v>0</v>
      </c>
      <c r="P960" s="15">
        <v>0</v>
      </c>
    </row>
    <row r="961" spans="3:16" s="21" customFormat="1">
      <c r="C961" s="122"/>
      <c r="D961" s="119"/>
      <c r="E961" s="121"/>
      <c r="F961" s="121"/>
      <c r="G961" s="121"/>
      <c r="H961" s="73" t="s">
        <v>233</v>
      </c>
      <c r="I961" s="55">
        <v>0</v>
      </c>
      <c r="J961" s="55">
        <v>0</v>
      </c>
      <c r="K961" s="55">
        <v>0</v>
      </c>
      <c r="L961" s="55">
        <v>0</v>
      </c>
      <c r="M961" s="55">
        <v>0</v>
      </c>
      <c r="N961" s="15">
        <v>0</v>
      </c>
      <c r="O961" s="15">
        <v>0</v>
      </c>
      <c r="P961" s="15">
        <v>0</v>
      </c>
    </row>
    <row r="962" spans="3:16" s="21" customFormat="1" ht="30">
      <c r="C962" s="122"/>
      <c r="D962" s="119"/>
      <c r="E962" s="121"/>
      <c r="F962" s="121"/>
      <c r="G962" s="121"/>
      <c r="H962" s="73" t="s">
        <v>23</v>
      </c>
      <c r="I962" s="55">
        <v>0</v>
      </c>
      <c r="J962" s="55">
        <v>0</v>
      </c>
      <c r="K962" s="55">
        <v>0</v>
      </c>
      <c r="L962" s="55">
        <v>0</v>
      </c>
      <c r="M962" s="55">
        <v>0</v>
      </c>
      <c r="N962" s="15">
        <v>0</v>
      </c>
      <c r="O962" s="15">
        <v>0</v>
      </c>
      <c r="P962" s="15">
        <v>0</v>
      </c>
    </row>
    <row r="963" spans="3:16" s="21" customFormat="1">
      <c r="C963" s="122"/>
      <c r="D963" s="119"/>
      <c r="E963" s="121"/>
      <c r="F963" s="121"/>
      <c r="G963" s="121"/>
      <c r="H963" s="73" t="s">
        <v>234</v>
      </c>
      <c r="I963" s="15">
        <v>0</v>
      </c>
      <c r="J963" s="15" t="s">
        <v>231</v>
      </c>
      <c r="K963" s="15" t="s">
        <v>231</v>
      </c>
      <c r="L963" s="15" t="s">
        <v>231</v>
      </c>
      <c r="M963" s="55">
        <v>0</v>
      </c>
      <c r="N963" s="15">
        <v>0</v>
      </c>
      <c r="O963" s="15" t="s">
        <v>231</v>
      </c>
      <c r="P963" s="15" t="s">
        <v>231</v>
      </c>
    </row>
    <row r="964" spans="3:16" s="21" customFormat="1" ht="16.5" customHeight="1">
      <c r="C964" s="122"/>
      <c r="D964" s="119"/>
      <c r="E964" s="121"/>
      <c r="F964" s="121"/>
      <c r="G964" s="121"/>
      <c r="H964" s="73" t="s">
        <v>236</v>
      </c>
      <c r="I964" s="15">
        <v>0</v>
      </c>
      <c r="J964" s="15" t="s">
        <v>231</v>
      </c>
      <c r="K964" s="15" t="s">
        <v>231</v>
      </c>
      <c r="L964" s="15" t="s">
        <v>231</v>
      </c>
      <c r="M964" s="55">
        <v>0</v>
      </c>
      <c r="N964" s="15">
        <v>0</v>
      </c>
      <c r="O964" s="15" t="s">
        <v>231</v>
      </c>
      <c r="P964" s="15" t="s">
        <v>231</v>
      </c>
    </row>
    <row r="965" spans="3:16" s="21" customFormat="1" ht="22.5" customHeight="1">
      <c r="C965" s="122" t="s">
        <v>62</v>
      </c>
      <c r="D965" s="119" t="s">
        <v>126</v>
      </c>
      <c r="E965" s="121" t="s">
        <v>12</v>
      </c>
      <c r="F965" s="121" t="s">
        <v>385</v>
      </c>
      <c r="G965" s="121" t="s">
        <v>304</v>
      </c>
      <c r="H965" s="73" t="s">
        <v>107</v>
      </c>
      <c r="I965" s="55">
        <f>I966+I968+I970+I971</f>
        <v>200</v>
      </c>
      <c r="J965" s="55">
        <f>J966+J968</f>
        <v>0</v>
      </c>
      <c r="K965" s="55">
        <f>K966+K968</f>
        <v>0</v>
      </c>
      <c r="L965" s="55">
        <f>L966+L968</f>
        <v>0</v>
      </c>
      <c r="M965" s="55">
        <f>M966+M968+M970+M971</f>
        <v>0</v>
      </c>
      <c r="N965" s="5">
        <f>M965/I965*100</f>
        <v>0</v>
      </c>
      <c r="O965" s="15">
        <v>0</v>
      </c>
      <c r="P965" s="15">
        <v>0</v>
      </c>
    </row>
    <row r="966" spans="3:16" s="21" customFormat="1" ht="22.5" customHeight="1">
      <c r="C966" s="122"/>
      <c r="D966" s="119"/>
      <c r="E966" s="121"/>
      <c r="F966" s="121"/>
      <c r="G966" s="121"/>
      <c r="H966" s="73" t="s">
        <v>108</v>
      </c>
      <c r="I966" s="15">
        <v>200</v>
      </c>
      <c r="J966" s="15"/>
      <c r="K966" s="15"/>
      <c r="L966" s="55">
        <v>0</v>
      </c>
      <c r="M966" s="55">
        <v>0</v>
      </c>
      <c r="N966" s="5">
        <f>M966/I966*100</f>
        <v>0</v>
      </c>
      <c r="O966" s="15">
        <v>0</v>
      </c>
      <c r="P966" s="15">
        <v>0</v>
      </c>
    </row>
    <row r="967" spans="3:16" s="21" customFormat="1" ht="30">
      <c r="C967" s="122"/>
      <c r="D967" s="119"/>
      <c r="E967" s="121"/>
      <c r="F967" s="121"/>
      <c r="G967" s="121"/>
      <c r="H967" s="73" t="s">
        <v>22</v>
      </c>
      <c r="I967" s="55">
        <v>0</v>
      </c>
      <c r="J967" s="55">
        <v>0</v>
      </c>
      <c r="K967" s="55">
        <v>0</v>
      </c>
      <c r="L967" s="55">
        <v>0</v>
      </c>
      <c r="M967" s="55">
        <v>0</v>
      </c>
      <c r="N967" s="15">
        <v>0</v>
      </c>
      <c r="O967" s="15">
        <v>0</v>
      </c>
      <c r="P967" s="15">
        <v>0</v>
      </c>
    </row>
    <row r="968" spans="3:16" s="21" customFormat="1" ht="18" customHeight="1">
      <c r="C968" s="122"/>
      <c r="D968" s="119"/>
      <c r="E968" s="121"/>
      <c r="F968" s="121"/>
      <c r="G968" s="121"/>
      <c r="H968" s="73" t="s">
        <v>233</v>
      </c>
      <c r="I968" s="55">
        <v>0</v>
      </c>
      <c r="J968" s="55">
        <v>0</v>
      </c>
      <c r="K968" s="55">
        <v>0</v>
      </c>
      <c r="L968" s="55">
        <v>0</v>
      </c>
      <c r="M968" s="55">
        <v>0</v>
      </c>
      <c r="N968" s="15">
        <v>0</v>
      </c>
      <c r="O968" s="15">
        <v>0</v>
      </c>
      <c r="P968" s="15">
        <v>0</v>
      </c>
    </row>
    <row r="969" spans="3:16" s="21" customFormat="1" ht="30">
      <c r="C969" s="122"/>
      <c r="D969" s="119"/>
      <c r="E969" s="121"/>
      <c r="F969" s="121"/>
      <c r="G969" s="121"/>
      <c r="H969" s="73" t="s">
        <v>23</v>
      </c>
      <c r="I969" s="55">
        <v>0</v>
      </c>
      <c r="J969" s="55">
        <v>0</v>
      </c>
      <c r="K969" s="55">
        <v>0</v>
      </c>
      <c r="L969" s="55">
        <v>0</v>
      </c>
      <c r="M969" s="55">
        <v>0</v>
      </c>
      <c r="N969" s="15">
        <v>0</v>
      </c>
      <c r="O969" s="15">
        <v>0</v>
      </c>
      <c r="P969" s="15">
        <v>0</v>
      </c>
    </row>
    <row r="970" spans="3:16" s="21" customFormat="1">
      <c r="C970" s="122"/>
      <c r="D970" s="119"/>
      <c r="E970" s="121"/>
      <c r="F970" s="121"/>
      <c r="G970" s="121"/>
      <c r="H970" s="73" t="s">
        <v>234</v>
      </c>
      <c r="I970" s="15">
        <v>0</v>
      </c>
      <c r="J970" s="15" t="s">
        <v>231</v>
      </c>
      <c r="K970" s="15" t="s">
        <v>231</v>
      </c>
      <c r="L970" s="15" t="s">
        <v>231</v>
      </c>
      <c r="M970" s="55">
        <v>0</v>
      </c>
      <c r="N970" s="15">
        <v>0</v>
      </c>
      <c r="O970" s="15" t="s">
        <v>231</v>
      </c>
      <c r="P970" s="15" t="s">
        <v>231</v>
      </c>
    </row>
    <row r="971" spans="3:16" s="21" customFormat="1" ht="14.25" customHeight="1">
      <c r="C971" s="122"/>
      <c r="D971" s="119"/>
      <c r="E971" s="121"/>
      <c r="F971" s="121"/>
      <c r="G971" s="121"/>
      <c r="H971" s="73" t="s">
        <v>236</v>
      </c>
      <c r="I971" s="15">
        <v>0</v>
      </c>
      <c r="J971" s="15" t="s">
        <v>231</v>
      </c>
      <c r="K971" s="15" t="s">
        <v>231</v>
      </c>
      <c r="L971" s="15" t="s">
        <v>231</v>
      </c>
      <c r="M971" s="55">
        <v>0</v>
      </c>
      <c r="N971" s="15">
        <v>0</v>
      </c>
      <c r="O971" s="15" t="s">
        <v>231</v>
      </c>
      <c r="P971" s="15" t="s">
        <v>231</v>
      </c>
    </row>
    <row r="972" spans="3:16" s="21" customFormat="1">
      <c r="C972" s="131" t="s">
        <v>63</v>
      </c>
      <c r="D972" s="119" t="s">
        <v>636</v>
      </c>
      <c r="E972" s="121" t="s">
        <v>35</v>
      </c>
      <c r="F972" s="121">
        <v>2018</v>
      </c>
      <c r="G972" s="121">
        <v>2020</v>
      </c>
      <c r="H972" s="73" t="s">
        <v>107</v>
      </c>
      <c r="I972" s="55">
        <f>I973+I975+I977+I978</f>
        <v>1500</v>
      </c>
      <c r="J972" s="55">
        <f>J973+J975</f>
        <v>1620</v>
      </c>
      <c r="K972" s="55">
        <f>K973+K975</f>
        <v>1620</v>
      </c>
      <c r="L972" s="55">
        <f>L973+L975</f>
        <v>940</v>
      </c>
      <c r="M972" s="55">
        <f>M973+M975+M977+M978</f>
        <v>1148.0999999999999</v>
      </c>
      <c r="N972" s="5">
        <f>M972/I972*100</f>
        <v>76.539999999999992</v>
      </c>
      <c r="O972" s="5">
        <f>L972/J972*100</f>
        <v>58.024691358024697</v>
      </c>
      <c r="P972" s="5">
        <f>L972/K972*100</f>
        <v>58.024691358024697</v>
      </c>
    </row>
    <row r="973" spans="3:16" s="21" customFormat="1" ht="17.25" customHeight="1">
      <c r="C973" s="131"/>
      <c r="D973" s="119"/>
      <c r="E973" s="121"/>
      <c r="F973" s="121"/>
      <c r="G973" s="121"/>
      <c r="H973" s="73" t="s">
        <v>108</v>
      </c>
      <c r="I973" s="15">
        <f>I980+I987+I994+I1001</f>
        <v>1500</v>
      </c>
      <c r="J973" s="15">
        <f>J980+J987+J994+J1001</f>
        <v>1620</v>
      </c>
      <c r="K973" s="15">
        <f>K980+K987+K994+K1001</f>
        <v>1620</v>
      </c>
      <c r="L973" s="15">
        <f>L980+L987+L994+L1001</f>
        <v>940</v>
      </c>
      <c r="M973" s="15">
        <f>M980+M987+M994+M1001</f>
        <v>1148.0999999999999</v>
      </c>
      <c r="N973" s="15">
        <f>L973/I973*100</f>
        <v>62.666666666666671</v>
      </c>
      <c r="O973" s="15">
        <f>L973/J973*100</f>
        <v>58.024691358024697</v>
      </c>
      <c r="P973" s="15">
        <f>L973/K973*100</f>
        <v>58.024691358024697</v>
      </c>
    </row>
    <row r="974" spans="3:16" s="21" customFormat="1" ht="30">
      <c r="C974" s="131"/>
      <c r="D974" s="119"/>
      <c r="E974" s="121"/>
      <c r="F974" s="121"/>
      <c r="G974" s="121"/>
      <c r="H974" s="73" t="s">
        <v>22</v>
      </c>
      <c r="I974" s="55">
        <v>0</v>
      </c>
      <c r="J974" s="55">
        <v>0</v>
      </c>
      <c r="K974" s="55">
        <v>0</v>
      </c>
      <c r="L974" s="55">
        <v>0</v>
      </c>
      <c r="M974" s="55">
        <v>0</v>
      </c>
      <c r="N974" s="15">
        <v>0</v>
      </c>
      <c r="O974" s="15">
        <v>0</v>
      </c>
      <c r="P974" s="15">
        <v>0</v>
      </c>
    </row>
    <row r="975" spans="3:16" s="21" customFormat="1" ht="18.75" customHeight="1">
      <c r="C975" s="131"/>
      <c r="D975" s="119"/>
      <c r="E975" s="121"/>
      <c r="F975" s="121"/>
      <c r="G975" s="121"/>
      <c r="H975" s="73" t="s">
        <v>233</v>
      </c>
      <c r="I975" s="55">
        <v>0</v>
      </c>
      <c r="J975" s="55">
        <v>0</v>
      </c>
      <c r="K975" s="55">
        <v>0</v>
      </c>
      <c r="L975" s="55">
        <v>0</v>
      </c>
      <c r="M975" s="55">
        <v>0</v>
      </c>
      <c r="N975" s="15">
        <v>0</v>
      </c>
      <c r="O975" s="15">
        <v>0</v>
      </c>
      <c r="P975" s="15">
        <v>0</v>
      </c>
    </row>
    <row r="976" spans="3:16" s="21" customFormat="1" ht="30">
      <c r="C976" s="131"/>
      <c r="D976" s="119"/>
      <c r="E976" s="121"/>
      <c r="F976" s="121"/>
      <c r="G976" s="121"/>
      <c r="H976" s="73" t="s">
        <v>23</v>
      </c>
      <c r="I976" s="55">
        <v>0</v>
      </c>
      <c r="J976" s="55">
        <v>0</v>
      </c>
      <c r="K976" s="55">
        <v>0</v>
      </c>
      <c r="L976" s="55">
        <v>0</v>
      </c>
      <c r="M976" s="55">
        <v>0</v>
      </c>
      <c r="N976" s="15">
        <v>0</v>
      </c>
      <c r="O976" s="15">
        <v>0</v>
      </c>
      <c r="P976" s="15">
        <v>0</v>
      </c>
    </row>
    <row r="977" spans="3:16" s="21" customFormat="1">
      <c r="C977" s="131"/>
      <c r="D977" s="119"/>
      <c r="E977" s="121"/>
      <c r="F977" s="121"/>
      <c r="G977" s="121"/>
      <c r="H977" s="73" t="s">
        <v>234</v>
      </c>
      <c r="I977" s="15">
        <v>0</v>
      </c>
      <c r="J977" s="15" t="s">
        <v>231</v>
      </c>
      <c r="K977" s="15" t="s">
        <v>231</v>
      </c>
      <c r="L977" s="15" t="s">
        <v>231</v>
      </c>
      <c r="M977" s="55">
        <v>0</v>
      </c>
      <c r="N977" s="15">
        <v>0</v>
      </c>
      <c r="O977" s="15" t="s">
        <v>231</v>
      </c>
      <c r="P977" s="15" t="s">
        <v>231</v>
      </c>
    </row>
    <row r="978" spans="3:16" s="21" customFormat="1" ht="21" customHeight="1">
      <c r="C978" s="131"/>
      <c r="D978" s="119"/>
      <c r="E978" s="121"/>
      <c r="F978" s="121"/>
      <c r="G978" s="121"/>
      <c r="H978" s="73" t="s">
        <v>236</v>
      </c>
      <c r="I978" s="15">
        <v>0</v>
      </c>
      <c r="J978" s="15" t="s">
        <v>231</v>
      </c>
      <c r="K978" s="15" t="s">
        <v>231</v>
      </c>
      <c r="L978" s="15" t="s">
        <v>231</v>
      </c>
      <c r="M978" s="55">
        <v>0</v>
      </c>
      <c r="N978" s="15">
        <v>0</v>
      </c>
      <c r="O978" s="15" t="s">
        <v>231</v>
      </c>
      <c r="P978" s="15" t="s">
        <v>231</v>
      </c>
    </row>
    <row r="979" spans="3:16" s="21" customFormat="1" ht="19.5" customHeight="1">
      <c r="C979" s="122" t="s">
        <v>64</v>
      </c>
      <c r="D979" s="119" t="s">
        <v>400</v>
      </c>
      <c r="E979" s="121" t="s">
        <v>12</v>
      </c>
      <c r="F979" s="121" t="s">
        <v>359</v>
      </c>
      <c r="G979" s="121" t="s">
        <v>401</v>
      </c>
      <c r="H979" s="73" t="s">
        <v>107</v>
      </c>
      <c r="I979" s="55">
        <f>I980+I982+I984+I985</f>
        <v>450</v>
      </c>
      <c r="J979" s="55">
        <f>J980+J982</f>
        <v>495</v>
      </c>
      <c r="K979" s="55">
        <f>K980+K982</f>
        <v>495</v>
      </c>
      <c r="L979" s="55">
        <f>L980+L982</f>
        <v>0</v>
      </c>
      <c r="M979" s="55">
        <f>M980+M982+M984+M985</f>
        <v>157.80000000000001</v>
      </c>
      <c r="N979" s="5">
        <f>M979/I979*100</f>
        <v>35.06666666666667</v>
      </c>
      <c r="O979" s="5">
        <f>L979/J979*100</f>
        <v>0</v>
      </c>
      <c r="P979" s="5">
        <f>L979/K979*100</f>
        <v>0</v>
      </c>
    </row>
    <row r="980" spans="3:16" s="21" customFormat="1" ht="15" customHeight="1">
      <c r="C980" s="122"/>
      <c r="D980" s="119"/>
      <c r="E980" s="121"/>
      <c r="F980" s="121"/>
      <c r="G980" s="121"/>
      <c r="H980" s="73" t="s">
        <v>108</v>
      </c>
      <c r="I980" s="15">
        <v>450</v>
      </c>
      <c r="J980" s="15">
        <v>495</v>
      </c>
      <c r="K980" s="15">
        <v>495</v>
      </c>
      <c r="L980" s="55">
        <v>0</v>
      </c>
      <c r="M980" s="55">
        <v>157.80000000000001</v>
      </c>
      <c r="N980" s="5">
        <f>M980/I980*100</f>
        <v>35.06666666666667</v>
      </c>
      <c r="O980" s="15">
        <f>L980/J980*100</f>
        <v>0</v>
      </c>
      <c r="P980" s="15">
        <f>L980/K980*100</f>
        <v>0</v>
      </c>
    </row>
    <row r="981" spans="3:16" s="21" customFormat="1" ht="17.25" customHeight="1">
      <c r="C981" s="122"/>
      <c r="D981" s="119"/>
      <c r="E981" s="121"/>
      <c r="F981" s="121"/>
      <c r="G981" s="121"/>
      <c r="H981" s="73" t="s">
        <v>22</v>
      </c>
      <c r="I981" s="55">
        <v>0</v>
      </c>
      <c r="J981" s="55">
        <v>0</v>
      </c>
      <c r="K981" s="55">
        <v>0</v>
      </c>
      <c r="L981" s="55">
        <v>0</v>
      </c>
      <c r="M981" s="55">
        <v>0</v>
      </c>
      <c r="N981" s="15">
        <v>0</v>
      </c>
      <c r="O981" s="15">
        <v>0</v>
      </c>
      <c r="P981" s="15">
        <v>0</v>
      </c>
    </row>
    <row r="982" spans="3:16" s="21" customFormat="1">
      <c r="C982" s="122"/>
      <c r="D982" s="119"/>
      <c r="E982" s="121"/>
      <c r="F982" s="121"/>
      <c r="G982" s="121"/>
      <c r="H982" s="73" t="s">
        <v>233</v>
      </c>
      <c r="I982" s="55">
        <v>0</v>
      </c>
      <c r="J982" s="55">
        <v>0</v>
      </c>
      <c r="K982" s="55">
        <v>0</v>
      </c>
      <c r="L982" s="55">
        <v>0</v>
      </c>
      <c r="M982" s="55">
        <v>0</v>
      </c>
      <c r="N982" s="15">
        <v>0</v>
      </c>
      <c r="O982" s="15">
        <v>0</v>
      </c>
      <c r="P982" s="15">
        <v>0</v>
      </c>
    </row>
    <row r="983" spans="3:16" s="21" customFormat="1" ht="30">
      <c r="C983" s="122"/>
      <c r="D983" s="119"/>
      <c r="E983" s="121"/>
      <c r="F983" s="121"/>
      <c r="G983" s="121"/>
      <c r="H983" s="73" t="s">
        <v>23</v>
      </c>
      <c r="I983" s="55">
        <v>0</v>
      </c>
      <c r="J983" s="55">
        <v>0</v>
      </c>
      <c r="K983" s="55">
        <v>0</v>
      </c>
      <c r="L983" s="55">
        <v>0</v>
      </c>
      <c r="M983" s="55">
        <v>0</v>
      </c>
      <c r="N983" s="15">
        <v>0</v>
      </c>
      <c r="O983" s="15">
        <v>0</v>
      </c>
      <c r="P983" s="15">
        <v>0</v>
      </c>
    </row>
    <row r="984" spans="3:16" s="21" customFormat="1" ht="16.5" customHeight="1">
      <c r="C984" s="122"/>
      <c r="D984" s="119"/>
      <c r="E984" s="121"/>
      <c r="F984" s="121"/>
      <c r="G984" s="121"/>
      <c r="H984" s="73" t="s">
        <v>234</v>
      </c>
      <c r="I984" s="15">
        <v>0</v>
      </c>
      <c r="J984" s="15" t="s">
        <v>231</v>
      </c>
      <c r="K984" s="15" t="s">
        <v>231</v>
      </c>
      <c r="L984" s="15" t="s">
        <v>231</v>
      </c>
      <c r="M984" s="55">
        <v>0</v>
      </c>
      <c r="N984" s="15">
        <v>0</v>
      </c>
      <c r="O984" s="15" t="s">
        <v>231</v>
      </c>
      <c r="P984" s="15" t="s">
        <v>231</v>
      </c>
    </row>
    <row r="985" spans="3:16" s="21" customFormat="1" ht="17.25" customHeight="1">
      <c r="C985" s="122"/>
      <c r="D985" s="119"/>
      <c r="E985" s="121"/>
      <c r="F985" s="121"/>
      <c r="G985" s="121"/>
      <c r="H985" s="73" t="s">
        <v>236</v>
      </c>
      <c r="I985" s="15">
        <v>0</v>
      </c>
      <c r="J985" s="15" t="s">
        <v>231</v>
      </c>
      <c r="K985" s="15" t="s">
        <v>231</v>
      </c>
      <c r="L985" s="15" t="s">
        <v>231</v>
      </c>
      <c r="M985" s="55">
        <v>0</v>
      </c>
      <c r="N985" s="15">
        <v>0</v>
      </c>
      <c r="O985" s="15" t="s">
        <v>231</v>
      </c>
      <c r="P985" s="15" t="s">
        <v>231</v>
      </c>
    </row>
    <row r="986" spans="3:16" s="21" customFormat="1" ht="16.5" customHeight="1">
      <c r="C986" s="122" t="s">
        <v>65</v>
      </c>
      <c r="D986" s="119" t="s">
        <v>402</v>
      </c>
      <c r="E986" s="121" t="s">
        <v>12</v>
      </c>
      <c r="F986" s="121" t="s">
        <v>359</v>
      </c>
      <c r="G986" s="121" t="s">
        <v>401</v>
      </c>
      <c r="H986" s="73" t="s">
        <v>107</v>
      </c>
      <c r="I986" s="55">
        <f>I987+I989+I991+I992</f>
        <v>100</v>
      </c>
      <c r="J986" s="55">
        <f>J987+J989</f>
        <v>225</v>
      </c>
      <c r="K986" s="55">
        <f>K987+K989</f>
        <v>225</v>
      </c>
      <c r="L986" s="55">
        <f>L987+L989</f>
        <v>40</v>
      </c>
      <c r="M986" s="55">
        <f>M987+M989+M991+M992</f>
        <v>90.3</v>
      </c>
      <c r="N986" s="5">
        <f>M986/I986*100</f>
        <v>90.3</v>
      </c>
      <c r="O986" s="5">
        <f>L986/J986*100</f>
        <v>17.777777777777779</v>
      </c>
      <c r="P986" s="5">
        <f>L986/K986*100</f>
        <v>17.777777777777779</v>
      </c>
    </row>
    <row r="987" spans="3:16" s="21" customFormat="1" ht="18" customHeight="1">
      <c r="C987" s="122"/>
      <c r="D987" s="119"/>
      <c r="E987" s="121"/>
      <c r="F987" s="121"/>
      <c r="G987" s="121"/>
      <c r="H987" s="73" t="s">
        <v>108</v>
      </c>
      <c r="I987" s="15">
        <v>100</v>
      </c>
      <c r="J987" s="15">
        <v>225</v>
      </c>
      <c r="K987" s="15">
        <v>225</v>
      </c>
      <c r="L987" s="55">
        <v>40</v>
      </c>
      <c r="M987" s="55">
        <v>90.3</v>
      </c>
      <c r="N987" s="15">
        <f>L987/I987*100</f>
        <v>40</v>
      </c>
      <c r="O987" s="15">
        <f>L987/J987*100</f>
        <v>17.777777777777779</v>
      </c>
      <c r="P987" s="15">
        <f>L987/K987*100</f>
        <v>17.777777777777779</v>
      </c>
    </row>
    <row r="988" spans="3:16" s="21" customFormat="1" ht="16.5" customHeight="1">
      <c r="C988" s="122"/>
      <c r="D988" s="119"/>
      <c r="E988" s="121"/>
      <c r="F988" s="121"/>
      <c r="G988" s="121"/>
      <c r="H988" s="73" t="s">
        <v>22</v>
      </c>
      <c r="I988" s="55">
        <v>0</v>
      </c>
      <c r="J988" s="55">
        <v>0</v>
      </c>
      <c r="K988" s="55">
        <v>0</v>
      </c>
      <c r="L988" s="55">
        <v>0</v>
      </c>
      <c r="M988" s="55">
        <v>0</v>
      </c>
      <c r="N988" s="15">
        <v>0</v>
      </c>
      <c r="O988" s="15">
        <v>0</v>
      </c>
      <c r="P988" s="15">
        <v>0</v>
      </c>
    </row>
    <row r="989" spans="3:16" s="21" customFormat="1" ht="16.5" customHeight="1">
      <c r="C989" s="122"/>
      <c r="D989" s="119"/>
      <c r="E989" s="121"/>
      <c r="F989" s="121"/>
      <c r="G989" s="121"/>
      <c r="H989" s="73" t="s">
        <v>233</v>
      </c>
      <c r="I989" s="55">
        <v>0</v>
      </c>
      <c r="J989" s="55">
        <v>0</v>
      </c>
      <c r="K989" s="55">
        <v>0</v>
      </c>
      <c r="L989" s="55">
        <v>0</v>
      </c>
      <c r="M989" s="55">
        <v>0</v>
      </c>
      <c r="N989" s="15">
        <v>0</v>
      </c>
      <c r="O989" s="15">
        <v>0</v>
      </c>
      <c r="P989" s="15">
        <v>0</v>
      </c>
    </row>
    <row r="990" spans="3:16" s="21" customFormat="1" ht="30">
      <c r="C990" s="122"/>
      <c r="D990" s="119"/>
      <c r="E990" s="121"/>
      <c r="F990" s="121"/>
      <c r="G990" s="121"/>
      <c r="H990" s="73" t="s">
        <v>23</v>
      </c>
      <c r="I990" s="55">
        <v>0</v>
      </c>
      <c r="J990" s="55">
        <v>0</v>
      </c>
      <c r="K990" s="55">
        <v>0</v>
      </c>
      <c r="L990" s="55">
        <v>0</v>
      </c>
      <c r="M990" s="55">
        <v>0</v>
      </c>
      <c r="N990" s="15">
        <v>0</v>
      </c>
      <c r="O990" s="15">
        <v>0</v>
      </c>
      <c r="P990" s="15">
        <v>0</v>
      </c>
    </row>
    <row r="991" spans="3:16" s="21" customFormat="1">
      <c r="C991" s="122"/>
      <c r="D991" s="119"/>
      <c r="E991" s="121"/>
      <c r="F991" s="121"/>
      <c r="G991" s="121"/>
      <c r="H991" s="73" t="s">
        <v>234</v>
      </c>
      <c r="I991" s="15">
        <v>0</v>
      </c>
      <c r="J991" s="15" t="s">
        <v>231</v>
      </c>
      <c r="K991" s="15" t="s">
        <v>231</v>
      </c>
      <c r="L991" s="15" t="s">
        <v>231</v>
      </c>
      <c r="M991" s="55">
        <v>0</v>
      </c>
      <c r="N991" s="15">
        <v>0</v>
      </c>
      <c r="O991" s="15" t="s">
        <v>231</v>
      </c>
      <c r="P991" s="15" t="s">
        <v>231</v>
      </c>
    </row>
    <row r="992" spans="3:16" s="21" customFormat="1" ht="17.25" customHeight="1">
      <c r="C992" s="122"/>
      <c r="D992" s="119"/>
      <c r="E992" s="121"/>
      <c r="F992" s="121"/>
      <c r="G992" s="121"/>
      <c r="H992" s="73" t="s">
        <v>236</v>
      </c>
      <c r="I992" s="15">
        <v>0</v>
      </c>
      <c r="J992" s="15" t="s">
        <v>231</v>
      </c>
      <c r="K992" s="15" t="s">
        <v>231</v>
      </c>
      <c r="L992" s="15" t="s">
        <v>231</v>
      </c>
      <c r="M992" s="55">
        <v>0</v>
      </c>
      <c r="N992" s="15">
        <v>0</v>
      </c>
      <c r="O992" s="15" t="s">
        <v>231</v>
      </c>
      <c r="P992" s="15" t="s">
        <v>231</v>
      </c>
    </row>
    <row r="993" spans="3:16" s="21" customFormat="1" ht="16.5" customHeight="1">
      <c r="C993" s="122" t="s">
        <v>65</v>
      </c>
      <c r="D993" s="119" t="s">
        <v>637</v>
      </c>
      <c r="E993" s="121" t="s">
        <v>12</v>
      </c>
      <c r="F993" s="121" t="s">
        <v>359</v>
      </c>
      <c r="G993" s="121" t="s">
        <v>401</v>
      </c>
      <c r="H993" s="73" t="s">
        <v>107</v>
      </c>
      <c r="I993" s="55">
        <f>I994+I996+I998+I999</f>
        <v>50</v>
      </c>
      <c r="J993" s="55">
        <f>J994+J996</f>
        <v>0</v>
      </c>
      <c r="K993" s="55">
        <f>K994+K996</f>
        <v>0</v>
      </c>
      <c r="L993" s="55">
        <f>L994+L996</f>
        <v>0</v>
      </c>
      <c r="M993" s="55">
        <f>M994+M996+M998+M999</f>
        <v>0</v>
      </c>
      <c r="N993" s="5">
        <f>M993/I993*100</f>
        <v>0</v>
      </c>
      <c r="O993" s="15">
        <v>0</v>
      </c>
      <c r="P993" s="15">
        <v>0</v>
      </c>
    </row>
    <row r="994" spans="3:16" s="21" customFormat="1" ht="18" customHeight="1">
      <c r="C994" s="122"/>
      <c r="D994" s="119"/>
      <c r="E994" s="121"/>
      <c r="F994" s="121"/>
      <c r="G994" s="121"/>
      <c r="H994" s="73" t="s">
        <v>108</v>
      </c>
      <c r="I994" s="15">
        <v>50</v>
      </c>
      <c r="J994" s="15"/>
      <c r="K994" s="15"/>
      <c r="L994" s="55">
        <v>0</v>
      </c>
      <c r="M994" s="55">
        <v>0</v>
      </c>
      <c r="N994" s="15">
        <f>L994/I994*100</f>
        <v>0</v>
      </c>
      <c r="O994" s="15">
        <v>0</v>
      </c>
      <c r="P994" s="15">
        <v>0</v>
      </c>
    </row>
    <row r="995" spans="3:16" s="21" customFormat="1" ht="16.5" customHeight="1">
      <c r="C995" s="122"/>
      <c r="D995" s="119"/>
      <c r="E995" s="121"/>
      <c r="F995" s="121"/>
      <c r="G995" s="121"/>
      <c r="H995" s="73" t="s">
        <v>22</v>
      </c>
      <c r="I995" s="55">
        <v>0</v>
      </c>
      <c r="J995" s="55">
        <v>0</v>
      </c>
      <c r="K995" s="55">
        <v>0</v>
      </c>
      <c r="L995" s="55">
        <v>0</v>
      </c>
      <c r="M995" s="55">
        <v>0</v>
      </c>
      <c r="N995" s="15">
        <v>0</v>
      </c>
      <c r="O995" s="15">
        <v>0</v>
      </c>
      <c r="P995" s="15">
        <v>0</v>
      </c>
    </row>
    <row r="996" spans="3:16" s="21" customFormat="1" ht="16.5" customHeight="1">
      <c r="C996" s="122"/>
      <c r="D996" s="119"/>
      <c r="E996" s="121"/>
      <c r="F996" s="121"/>
      <c r="G996" s="121"/>
      <c r="H996" s="73" t="s">
        <v>233</v>
      </c>
      <c r="I996" s="55">
        <v>0</v>
      </c>
      <c r="J996" s="55">
        <v>0</v>
      </c>
      <c r="K996" s="55">
        <v>0</v>
      </c>
      <c r="L996" s="55">
        <v>0</v>
      </c>
      <c r="M996" s="55">
        <v>0</v>
      </c>
      <c r="N996" s="15">
        <v>0</v>
      </c>
      <c r="O996" s="15">
        <v>0</v>
      </c>
      <c r="P996" s="15">
        <v>0</v>
      </c>
    </row>
    <row r="997" spans="3:16" s="21" customFormat="1" ht="30">
      <c r="C997" s="122"/>
      <c r="D997" s="119"/>
      <c r="E997" s="121"/>
      <c r="F997" s="121"/>
      <c r="G997" s="121"/>
      <c r="H997" s="73" t="s">
        <v>23</v>
      </c>
      <c r="I997" s="55">
        <v>0</v>
      </c>
      <c r="J997" s="55">
        <v>0</v>
      </c>
      <c r="K997" s="55">
        <v>0</v>
      </c>
      <c r="L997" s="55">
        <v>0</v>
      </c>
      <c r="M997" s="55">
        <v>0</v>
      </c>
      <c r="N997" s="15">
        <v>0</v>
      </c>
      <c r="O997" s="15">
        <v>0</v>
      </c>
      <c r="P997" s="15">
        <v>0</v>
      </c>
    </row>
    <row r="998" spans="3:16" s="21" customFormat="1">
      <c r="C998" s="122"/>
      <c r="D998" s="119"/>
      <c r="E998" s="121"/>
      <c r="F998" s="121"/>
      <c r="G998" s="121"/>
      <c r="H998" s="73" t="s">
        <v>234</v>
      </c>
      <c r="I998" s="15">
        <v>0</v>
      </c>
      <c r="J998" s="15" t="s">
        <v>231</v>
      </c>
      <c r="K998" s="15" t="s">
        <v>231</v>
      </c>
      <c r="L998" s="15" t="s">
        <v>231</v>
      </c>
      <c r="M998" s="55">
        <v>0</v>
      </c>
      <c r="N998" s="15">
        <v>0</v>
      </c>
      <c r="O998" s="15" t="s">
        <v>231</v>
      </c>
      <c r="P998" s="15" t="s">
        <v>231</v>
      </c>
    </row>
    <row r="999" spans="3:16" s="21" customFormat="1" ht="17.25" customHeight="1">
      <c r="C999" s="122"/>
      <c r="D999" s="119"/>
      <c r="E999" s="121"/>
      <c r="F999" s="121"/>
      <c r="G999" s="121"/>
      <c r="H999" s="73" t="s">
        <v>236</v>
      </c>
      <c r="I999" s="15">
        <v>0</v>
      </c>
      <c r="J999" s="15" t="s">
        <v>231</v>
      </c>
      <c r="K999" s="15" t="s">
        <v>231</v>
      </c>
      <c r="L999" s="15" t="s">
        <v>231</v>
      </c>
      <c r="M999" s="55">
        <v>0</v>
      </c>
      <c r="N999" s="15">
        <v>0</v>
      </c>
      <c r="O999" s="15" t="s">
        <v>231</v>
      </c>
      <c r="P999" s="15" t="s">
        <v>231</v>
      </c>
    </row>
    <row r="1000" spans="3:16" s="21" customFormat="1" ht="18" customHeight="1">
      <c r="C1000" s="149" t="s">
        <v>66</v>
      </c>
      <c r="D1000" s="128" t="s">
        <v>638</v>
      </c>
      <c r="E1000" s="116" t="s">
        <v>271</v>
      </c>
      <c r="F1000" s="116" t="s">
        <v>403</v>
      </c>
      <c r="G1000" s="116" t="s">
        <v>404</v>
      </c>
      <c r="H1000" s="73" t="s">
        <v>107</v>
      </c>
      <c r="I1000" s="55">
        <f>I1001+I1003+I1005+I1006</f>
        <v>900</v>
      </c>
      <c r="J1000" s="55">
        <f>J1001+J1003</f>
        <v>900</v>
      </c>
      <c r="K1000" s="55">
        <f>K1001+K1003</f>
        <v>900</v>
      </c>
      <c r="L1000" s="55">
        <f>L1001+L1003</f>
        <v>900</v>
      </c>
      <c r="M1000" s="55">
        <f>M1001+M1003+M1005+M1006</f>
        <v>900</v>
      </c>
      <c r="N1000" s="5">
        <f>M1000/I1000*100</f>
        <v>100</v>
      </c>
      <c r="O1000" s="5">
        <f>L1000/J1000*100</f>
        <v>100</v>
      </c>
      <c r="P1000" s="5">
        <f>L1000/K1000*100</f>
        <v>100</v>
      </c>
    </row>
    <row r="1001" spans="3:16" s="21" customFormat="1" ht="16.5" customHeight="1">
      <c r="C1001" s="150"/>
      <c r="D1001" s="129"/>
      <c r="E1001" s="117"/>
      <c r="F1001" s="117"/>
      <c r="G1001" s="117"/>
      <c r="H1001" s="73" t="s">
        <v>108</v>
      </c>
      <c r="I1001" s="15">
        <v>900</v>
      </c>
      <c r="J1001" s="15">
        <v>900</v>
      </c>
      <c r="K1001" s="15">
        <v>900</v>
      </c>
      <c r="L1001" s="55">
        <v>900</v>
      </c>
      <c r="M1001" s="55">
        <v>900</v>
      </c>
      <c r="N1001" s="5">
        <f>M1001/I1001*100</f>
        <v>100</v>
      </c>
      <c r="O1001" s="15">
        <f>L1001/J1001*100</f>
        <v>100</v>
      </c>
      <c r="P1001" s="15">
        <f>L1001/K1001*100</f>
        <v>100</v>
      </c>
    </row>
    <row r="1002" spans="3:16" s="21" customFormat="1" ht="24" customHeight="1">
      <c r="C1002" s="150"/>
      <c r="D1002" s="129"/>
      <c r="E1002" s="117"/>
      <c r="F1002" s="117"/>
      <c r="G1002" s="117"/>
      <c r="H1002" s="73" t="s">
        <v>22</v>
      </c>
      <c r="I1002" s="55">
        <v>0</v>
      </c>
      <c r="J1002" s="55">
        <v>0</v>
      </c>
      <c r="K1002" s="55">
        <v>0</v>
      </c>
      <c r="L1002" s="55">
        <v>0</v>
      </c>
      <c r="M1002" s="55">
        <v>0</v>
      </c>
      <c r="N1002" s="15">
        <v>0</v>
      </c>
      <c r="O1002" s="15">
        <v>0</v>
      </c>
      <c r="P1002" s="15">
        <v>0</v>
      </c>
    </row>
    <row r="1003" spans="3:16" s="21" customFormat="1" ht="19.5" customHeight="1">
      <c r="C1003" s="150"/>
      <c r="D1003" s="129"/>
      <c r="E1003" s="117"/>
      <c r="F1003" s="117"/>
      <c r="G1003" s="117"/>
      <c r="H1003" s="73" t="s">
        <v>233</v>
      </c>
      <c r="I1003" s="55">
        <v>0</v>
      </c>
      <c r="J1003" s="55">
        <v>0</v>
      </c>
      <c r="K1003" s="55">
        <v>0</v>
      </c>
      <c r="L1003" s="55">
        <v>0</v>
      </c>
      <c r="M1003" s="55">
        <v>0</v>
      </c>
      <c r="N1003" s="15">
        <v>0</v>
      </c>
      <c r="O1003" s="15">
        <v>0</v>
      </c>
      <c r="P1003" s="15">
        <v>0</v>
      </c>
    </row>
    <row r="1004" spans="3:16" s="21" customFormat="1" ht="30">
      <c r="C1004" s="150"/>
      <c r="D1004" s="129"/>
      <c r="E1004" s="117"/>
      <c r="F1004" s="117"/>
      <c r="G1004" s="117"/>
      <c r="H1004" s="73" t="s">
        <v>23</v>
      </c>
      <c r="I1004" s="55">
        <v>0</v>
      </c>
      <c r="J1004" s="55">
        <v>0</v>
      </c>
      <c r="K1004" s="55">
        <v>0</v>
      </c>
      <c r="L1004" s="55">
        <v>0</v>
      </c>
      <c r="M1004" s="55">
        <v>0</v>
      </c>
      <c r="N1004" s="15">
        <v>0</v>
      </c>
      <c r="O1004" s="15">
        <v>0</v>
      </c>
      <c r="P1004" s="15">
        <v>0</v>
      </c>
    </row>
    <row r="1005" spans="3:16" s="21" customFormat="1" ht="17.25" customHeight="1">
      <c r="C1005" s="150"/>
      <c r="D1005" s="129"/>
      <c r="E1005" s="117"/>
      <c r="F1005" s="117"/>
      <c r="G1005" s="117"/>
      <c r="H1005" s="73" t="s">
        <v>234</v>
      </c>
      <c r="I1005" s="15">
        <v>0</v>
      </c>
      <c r="J1005" s="15" t="s">
        <v>231</v>
      </c>
      <c r="K1005" s="15" t="s">
        <v>231</v>
      </c>
      <c r="L1005" s="15" t="s">
        <v>231</v>
      </c>
      <c r="M1005" s="55">
        <v>0</v>
      </c>
      <c r="N1005" s="15">
        <v>0</v>
      </c>
      <c r="O1005" s="15" t="s">
        <v>231</v>
      </c>
      <c r="P1005" s="15" t="s">
        <v>231</v>
      </c>
    </row>
    <row r="1006" spans="3:16" s="21" customFormat="1" ht="17.25" customHeight="1">
      <c r="C1006" s="151"/>
      <c r="D1006" s="130"/>
      <c r="E1006" s="118"/>
      <c r="F1006" s="118"/>
      <c r="G1006" s="118"/>
      <c r="H1006" s="73" t="s">
        <v>236</v>
      </c>
      <c r="I1006" s="15">
        <v>0</v>
      </c>
      <c r="J1006" s="15" t="s">
        <v>231</v>
      </c>
      <c r="K1006" s="15" t="s">
        <v>231</v>
      </c>
      <c r="L1006" s="15" t="s">
        <v>231</v>
      </c>
      <c r="M1006" s="55">
        <v>0</v>
      </c>
      <c r="N1006" s="15">
        <v>0</v>
      </c>
      <c r="O1006" s="15" t="s">
        <v>231</v>
      </c>
      <c r="P1006" s="15" t="s">
        <v>231</v>
      </c>
    </row>
    <row r="1007" spans="3:16" s="21" customFormat="1" ht="18.75" customHeight="1">
      <c r="C1007" s="122" t="s">
        <v>67</v>
      </c>
      <c r="D1007" s="119" t="s">
        <v>13</v>
      </c>
      <c r="E1007" s="121" t="s">
        <v>35</v>
      </c>
      <c r="F1007" s="121">
        <v>2018</v>
      </c>
      <c r="G1007" s="121">
        <v>2020</v>
      </c>
      <c r="H1007" s="73" t="s">
        <v>107</v>
      </c>
      <c r="I1007" s="55">
        <f>I1008+I1010+I1012+I1013</f>
        <v>1200</v>
      </c>
      <c r="J1007" s="55">
        <f>J1008+J1010</f>
        <v>1080</v>
      </c>
      <c r="K1007" s="55">
        <f>K1008+K1010</f>
        <v>1080</v>
      </c>
      <c r="L1007" s="55">
        <f>L1008+L1010</f>
        <v>16</v>
      </c>
      <c r="M1007" s="55">
        <f>M1008+M1010+M1012+M1013</f>
        <v>16</v>
      </c>
      <c r="N1007" s="5">
        <f>M1007/I1007*100</f>
        <v>1.3333333333333335</v>
      </c>
      <c r="O1007" s="5">
        <f>L1007/J1007*100</f>
        <v>1.4814814814814816</v>
      </c>
      <c r="P1007" s="5">
        <f>L1007/K1007*100</f>
        <v>1.4814814814814816</v>
      </c>
    </row>
    <row r="1008" spans="3:16" s="21" customFormat="1" ht="15.75" customHeight="1">
      <c r="C1008" s="122"/>
      <c r="D1008" s="119"/>
      <c r="E1008" s="121"/>
      <c r="F1008" s="121"/>
      <c r="G1008" s="121"/>
      <c r="H1008" s="73" t="s">
        <v>108</v>
      </c>
      <c r="I1008" s="15">
        <f>SUM(I1015,I1022,I1029,I1036,I1043,I1050,I1057,I1064)</f>
        <v>1200</v>
      </c>
      <c r="J1008" s="15">
        <f>SUM(J1015,J1022,J1029,J1036,J1043,J1050,J1057,J1064)</f>
        <v>1080</v>
      </c>
      <c r="K1008" s="15">
        <f t="shared" ref="K1008:M1008" si="73">SUM(K1015,K1022,K1029,K1036,K1043,K1050,K1057,K1064)</f>
        <v>1080</v>
      </c>
      <c r="L1008" s="15">
        <f t="shared" si="73"/>
        <v>16</v>
      </c>
      <c r="M1008" s="15">
        <f t="shared" si="73"/>
        <v>16</v>
      </c>
      <c r="N1008" s="5">
        <f>M1008/I1008*100</f>
        <v>1.3333333333333335</v>
      </c>
      <c r="O1008" s="15">
        <f>L1008/J1008*100</f>
        <v>1.4814814814814816</v>
      </c>
      <c r="P1008" s="15">
        <f>L1008/K1008*100</f>
        <v>1.4814814814814816</v>
      </c>
    </row>
    <row r="1009" spans="3:16" s="21" customFormat="1" ht="30">
      <c r="C1009" s="122"/>
      <c r="D1009" s="119"/>
      <c r="E1009" s="121"/>
      <c r="F1009" s="121"/>
      <c r="G1009" s="121"/>
      <c r="H1009" s="73" t="s">
        <v>22</v>
      </c>
      <c r="I1009" s="55">
        <v>0</v>
      </c>
      <c r="J1009" s="55">
        <v>0</v>
      </c>
      <c r="K1009" s="55">
        <v>0</v>
      </c>
      <c r="L1009" s="55">
        <v>0</v>
      </c>
      <c r="M1009" s="55">
        <v>0</v>
      </c>
      <c r="N1009" s="15">
        <v>0</v>
      </c>
      <c r="O1009" s="15">
        <v>0</v>
      </c>
      <c r="P1009" s="15">
        <v>0</v>
      </c>
    </row>
    <row r="1010" spans="3:16" s="21" customFormat="1" ht="17.25" customHeight="1">
      <c r="C1010" s="122"/>
      <c r="D1010" s="119"/>
      <c r="E1010" s="121"/>
      <c r="F1010" s="121"/>
      <c r="G1010" s="121"/>
      <c r="H1010" s="73" t="s">
        <v>233</v>
      </c>
      <c r="I1010" s="55">
        <v>0</v>
      </c>
      <c r="J1010" s="55">
        <v>0</v>
      </c>
      <c r="K1010" s="55">
        <v>0</v>
      </c>
      <c r="L1010" s="55">
        <v>0</v>
      </c>
      <c r="M1010" s="55">
        <v>0</v>
      </c>
      <c r="N1010" s="15">
        <v>0</v>
      </c>
      <c r="O1010" s="15">
        <v>0</v>
      </c>
      <c r="P1010" s="15">
        <v>0</v>
      </c>
    </row>
    <row r="1011" spans="3:16" s="21" customFormat="1" ht="30">
      <c r="C1011" s="122"/>
      <c r="D1011" s="119"/>
      <c r="E1011" s="121"/>
      <c r="F1011" s="121"/>
      <c r="G1011" s="121"/>
      <c r="H1011" s="73" t="s">
        <v>23</v>
      </c>
      <c r="I1011" s="55">
        <v>0</v>
      </c>
      <c r="J1011" s="55">
        <v>0</v>
      </c>
      <c r="K1011" s="55">
        <v>0</v>
      </c>
      <c r="L1011" s="55">
        <v>0</v>
      </c>
      <c r="M1011" s="55">
        <v>0</v>
      </c>
      <c r="N1011" s="15">
        <v>0</v>
      </c>
      <c r="O1011" s="15">
        <v>0</v>
      </c>
      <c r="P1011" s="15">
        <v>0</v>
      </c>
    </row>
    <row r="1012" spans="3:16" s="21" customFormat="1">
      <c r="C1012" s="122"/>
      <c r="D1012" s="119"/>
      <c r="E1012" s="121"/>
      <c r="F1012" s="121"/>
      <c r="G1012" s="121"/>
      <c r="H1012" s="73" t="s">
        <v>234</v>
      </c>
      <c r="I1012" s="15">
        <v>0</v>
      </c>
      <c r="J1012" s="15" t="s">
        <v>231</v>
      </c>
      <c r="K1012" s="15" t="s">
        <v>231</v>
      </c>
      <c r="L1012" s="15" t="s">
        <v>231</v>
      </c>
      <c r="M1012" s="55">
        <v>0</v>
      </c>
      <c r="N1012" s="15">
        <v>0</v>
      </c>
      <c r="O1012" s="15" t="s">
        <v>231</v>
      </c>
      <c r="P1012" s="15" t="s">
        <v>231</v>
      </c>
    </row>
    <row r="1013" spans="3:16" s="21" customFormat="1" ht="16.5" customHeight="1">
      <c r="C1013" s="122"/>
      <c r="D1013" s="119"/>
      <c r="E1013" s="121"/>
      <c r="F1013" s="121"/>
      <c r="G1013" s="121"/>
      <c r="H1013" s="73" t="s">
        <v>236</v>
      </c>
      <c r="I1013" s="15">
        <v>0</v>
      </c>
      <c r="J1013" s="15" t="s">
        <v>231</v>
      </c>
      <c r="K1013" s="15" t="s">
        <v>231</v>
      </c>
      <c r="L1013" s="15" t="s">
        <v>231</v>
      </c>
      <c r="M1013" s="55">
        <v>0</v>
      </c>
      <c r="N1013" s="15">
        <v>0</v>
      </c>
      <c r="O1013" s="15" t="s">
        <v>231</v>
      </c>
      <c r="P1013" s="15" t="s">
        <v>231</v>
      </c>
    </row>
    <row r="1014" spans="3:16" s="21" customFormat="1" ht="16.5" customHeight="1">
      <c r="C1014" s="131" t="s">
        <v>68</v>
      </c>
      <c r="D1014" s="119" t="s">
        <v>639</v>
      </c>
      <c r="E1014" s="121" t="s">
        <v>151</v>
      </c>
      <c r="F1014" s="116" t="s">
        <v>312</v>
      </c>
      <c r="G1014" s="121" t="s">
        <v>548</v>
      </c>
      <c r="H1014" s="73" t="s">
        <v>107</v>
      </c>
      <c r="I1014" s="55">
        <f>I1015+I1017+I1019+I1020</f>
        <v>670</v>
      </c>
      <c r="J1014" s="55">
        <f>J1015+J1017</f>
        <v>603</v>
      </c>
      <c r="K1014" s="55">
        <f>K1015+K1017</f>
        <v>603</v>
      </c>
      <c r="L1014" s="55">
        <f>L1015+L1017</f>
        <v>0</v>
      </c>
      <c r="M1014" s="55">
        <f>M1015+M1017+M1019+M1020</f>
        <v>0</v>
      </c>
      <c r="N1014" s="5">
        <f>M1014/I1014*100</f>
        <v>0</v>
      </c>
      <c r="O1014" s="5">
        <f>L1014/J1014*100</f>
        <v>0</v>
      </c>
      <c r="P1014" s="5">
        <f>L1014/K1014*100</f>
        <v>0</v>
      </c>
    </row>
    <row r="1015" spans="3:16" s="21" customFormat="1" ht="16.5" customHeight="1">
      <c r="C1015" s="131"/>
      <c r="D1015" s="119"/>
      <c r="E1015" s="121"/>
      <c r="F1015" s="117"/>
      <c r="G1015" s="121"/>
      <c r="H1015" s="73" t="s">
        <v>108</v>
      </c>
      <c r="I1015" s="15">
        <v>670</v>
      </c>
      <c r="J1015" s="15">
        <v>603</v>
      </c>
      <c r="K1015" s="15">
        <v>603</v>
      </c>
      <c r="L1015" s="55"/>
      <c r="M1015" s="55"/>
      <c r="N1015" s="15">
        <f>L1015/I1015*100</f>
        <v>0</v>
      </c>
      <c r="O1015" s="15">
        <f>L1015/J1015*100</f>
        <v>0</v>
      </c>
      <c r="P1015" s="15">
        <f>L1015/K1015*100</f>
        <v>0</v>
      </c>
    </row>
    <row r="1016" spans="3:16" s="21" customFormat="1" ht="20.25" customHeight="1">
      <c r="C1016" s="131"/>
      <c r="D1016" s="119"/>
      <c r="E1016" s="121"/>
      <c r="F1016" s="117"/>
      <c r="G1016" s="121"/>
      <c r="H1016" s="73" t="s">
        <v>22</v>
      </c>
      <c r="I1016" s="55">
        <v>0</v>
      </c>
      <c r="J1016" s="55">
        <v>0</v>
      </c>
      <c r="K1016" s="55">
        <v>0</v>
      </c>
      <c r="L1016" s="55">
        <v>0</v>
      </c>
      <c r="M1016" s="55">
        <v>0</v>
      </c>
      <c r="N1016" s="15">
        <v>0</v>
      </c>
      <c r="O1016" s="15">
        <v>0</v>
      </c>
      <c r="P1016" s="15">
        <v>0</v>
      </c>
    </row>
    <row r="1017" spans="3:16" s="21" customFormat="1" ht="17.25" customHeight="1">
      <c r="C1017" s="131"/>
      <c r="D1017" s="119"/>
      <c r="E1017" s="121"/>
      <c r="F1017" s="117"/>
      <c r="G1017" s="121"/>
      <c r="H1017" s="73" t="s">
        <v>233</v>
      </c>
      <c r="I1017" s="55">
        <v>0</v>
      </c>
      <c r="J1017" s="55">
        <v>0</v>
      </c>
      <c r="K1017" s="55">
        <v>0</v>
      </c>
      <c r="L1017" s="55">
        <v>0</v>
      </c>
      <c r="M1017" s="55">
        <v>0</v>
      </c>
      <c r="N1017" s="15">
        <v>0</v>
      </c>
      <c r="O1017" s="15">
        <v>0</v>
      </c>
      <c r="P1017" s="15">
        <v>0</v>
      </c>
    </row>
    <row r="1018" spans="3:16" s="21" customFormat="1" ht="30">
      <c r="C1018" s="131"/>
      <c r="D1018" s="119"/>
      <c r="E1018" s="121"/>
      <c r="F1018" s="117"/>
      <c r="G1018" s="121"/>
      <c r="H1018" s="73" t="s">
        <v>23</v>
      </c>
      <c r="I1018" s="55">
        <v>0</v>
      </c>
      <c r="J1018" s="55">
        <v>0</v>
      </c>
      <c r="K1018" s="55">
        <v>0</v>
      </c>
      <c r="L1018" s="55">
        <v>0</v>
      </c>
      <c r="M1018" s="55">
        <v>0</v>
      </c>
      <c r="N1018" s="15">
        <v>0</v>
      </c>
      <c r="O1018" s="15">
        <v>0</v>
      </c>
      <c r="P1018" s="15">
        <v>0</v>
      </c>
    </row>
    <row r="1019" spans="3:16" s="21" customFormat="1">
      <c r="C1019" s="131"/>
      <c r="D1019" s="119"/>
      <c r="E1019" s="121"/>
      <c r="F1019" s="117"/>
      <c r="G1019" s="121"/>
      <c r="H1019" s="73" t="s">
        <v>234</v>
      </c>
      <c r="I1019" s="15">
        <v>0</v>
      </c>
      <c r="J1019" s="15" t="s">
        <v>231</v>
      </c>
      <c r="K1019" s="15" t="s">
        <v>231</v>
      </c>
      <c r="L1019" s="15" t="s">
        <v>231</v>
      </c>
      <c r="M1019" s="55">
        <v>0</v>
      </c>
      <c r="N1019" s="15">
        <v>0</v>
      </c>
      <c r="O1019" s="15" t="s">
        <v>231</v>
      </c>
      <c r="P1019" s="15" t="s">
        <v>231</v>
      </c>
    </row>
    <row r="1020" spans="3:16" s="21" customFormat="1" ht="16.5" customHeight="1">
      <c r="C1020" s="131"/>
      <c r="D1020" s="119"/>
      <c r="E1020" s="121"/>
      <c r="F1020" s="118"/>
      <c r="G1020" s="121"/>
      <c r="H1020" s="73" t="s">
        <v>236</v>
      </c>
      <c r="I1020" s="15">
        <v>0</v>
      </c>
      <c r="J1020" s="15" t="s">
        <v>231</v>
      </c>
      <c r="K1020" s="15" t="s">
        <v>231</v>
      </c>
      <c r="L1020" s="15" t="s">
        <v>231</v>
      </c>
      <c r="M1020" s="55">
        <v>0</v>
      </c>
      <c r="N1020" s="15">
        <v>0</v>
      </c>
      <c r="O1020" s="15" t="s">
        <v>231</v>
      </c>
      <c r="P1020" s="15" t="s">
        <v>231</v>
      </c>
    </row>
    <row r="1021" spans="3:16" s="21" customFormat="1" ht="18.75" customHeight="1">
      <c r="C1021" s="136" t="s">
        <v>405</v>
      </c>
      <c r="D1021" s="119" t="s">
        <v>640</v>
      </c>
      <c r="E1021" s="116" t="s">
        <v>151</v>
      </c>
      <c r="F1021" s="139">
        <v>2018</v>
      </c>
      <c r="G1021" s="139">
        <v>2020</v>
      </c>
      <c r="H1021" s="73" t="s">
        <v>107</v>
      </c>
      <c r="I1021" s="55">
        <f>I1022+I1024+I1026+I1027</f>
        <v>130</v>
      </c>
      <c r="J1021" s="55">
        <f>J1022+J1024</f>
        <v>117</v>
      </c>
      <c r="K1021" s="55">
        <f>K1022+K1024</f>
        <v>117</v>
      </c>
      <c r="L1021" s="55">
        <f>L1022+L1024</f>
        <v>0</v>
      </c>
      <c r="M1021" s="55">
        <f>M1022+M1024+M1026+M1027</f>
        <v>0</v>
      </c>
      <c r="N1021" s="5">
        <f>M1021/I1021*100</f>
        <v>0</v>
      </c>
      <c r="O1021" s="5">
        <f>L1021/J1021*100</f>
        <v>0</v>
      </c>
      <c r="P1021" s="5">
        <f>L1021/K1021*100</f>
        <v>0</v>
      </c>
    </row>
    <row r="1022" spans="3:16" s="21" customFormat="1" ht="17.25" customHeight="1">
      <c r="C1022" s="137"/>
      <c r="D1022" s="119"/>
      <c r="E1022" s="117"/>
      <c r="F1022" s="126"/>
      <c r="G1022" s="126"/>
      <c r="H1022" s="73" t="s">
        <v>108</v>
      </c>
      <c r="I1022" s="15">
        <v>130</v>
      </c>
      <c r="J1022" s="15">
        <v>117</v>
      </c>
      <c r="K1022" s="15">
        <v>117</v>
      </c>
      <c r="L1022" s="55">
        <v>0</v>
      </c>
      <c r="M1022" s="55">
        <v>0</v>
      </c>
      <c r="N1022" s="15">
        <f>L1022/I1022*100</f>
        <v>0</v>
      </c>
      <c r="O1022" s="15">
        <f>L1022/J1022*100</f>
        <v>0</v>
      </c>
      <c r="P1022" s="15">
        <f>L1022/K1022*100</f>
        <v>0</v>
      </c>
    </row>
    <row r="1023" spans="3:16" s="21" customFormat="1" ht="30">
      <c r="C1023" s="137"/>
      <c r="D1023" s="119"/>
      <c r="E1023" s="117"/>
      <c r="F1023" s="126"/>
      <c r="G1023" s="126"/>
      <c r="H1023" s="73" t="s">
        <v>22</v>
      </c>
      <c r="I1023" s="55">
        <v>0</v>
      </c>
      <c r="J1023" s="55">
        <v>0</v>
      </c>
      <c r="K1023" s="55">
        <v>0</v>
      </c>
      <c r="L1023" s="55">
        <v>0</v>
      </c>
      <c r="M1023" s="55">
        <v>0</v>
      </c>
      <c r="N1023" s="15">
        <v>0</v>
      </c>
      <c r="O1023" s="15">
        <v>0</v>
      </c>
      <c r="P1023" s="15">
        <v>0</v>
      </c>
    </row>
    <row r="1024" spans="3:16" s="21" customFormat="1" ht="18.75" customHeight="1">
      <c r="C1024" s="137"/>
      <c r="D1024" s="119"/>
      <c r="E1024" s="117"/>
      <c r="F1024" s="126"/>
      <c r="G1024" s="126"/>
      <c r="H1024" s="73" t="s">
        <v>233</v>
      </c>
      <c r="I1024" s="55">
        <v>0</v>
      </c>
      <c r="J1024" s="55">
        <v>0</v>
      </c>
      <c r="K1024" s="55">
        <v>0</v>
      </c>
      <c r="L1024" s="55">
        <v>0</v>
      </c>
      <c r="M1024" s="55">
        <v>0</v>
      </c>
      <c r="N1024" s="15">
        <v>0</v>
      </c>
      <c r="O1024" s="15">
        <v>0</v>
      </c>
      <c r="P1024" s="15">
        <v>0</v>
      </c>
    </row>
    <row r="1025" spans="3:16" s="21" customFormat="1" ht="30">
      <c r="C1025" s="137"/>
      <c r="D1025" s="119"/>
      <c r="E1025" s="117"/>
      <c r="F1025" s="126"/>
      <c r="G1025" s="126"/>
      <c r="H1025" s="73" t="s">
        <v>23</v>
      </c>
      <c r="I1025" s="55">
        <v>0</v>
      </c>
      <c r="J1025" s="55">
        <v>0</v>
      </c>
      <c r="K1025" s="55">
        <v>0</v>
      </c>
      <c r="L1025" s="55">
        <v>0</v>
      </c>
      <c r="M1025" s="55">
        <v>0</v>
      </c>
      <c r="N1025" s="15">
        <v>0</v>
      </c>
      <c r="O1025" s="15">
        <v>0</v>
      </c>
      <c r="P1025" s="15">
        <v>0</v>
      </c>
    </row>
    <row r="1026" spans="3:16" s="21" customFormat="1">
      <c r="C1026" s="137"/>
      <c r="D1026" s="119"/>
      <c r="E1026" s="117"/>
      <c r="F1026" s="126"/>
      <c r="G1026" s="126"/>
      <c r="H1026" s="73" t="s">
        <v>234</v>
      </c>
      <c r="I1026" s="15">
        <v>0</v>
      </c>
      <c r="J1026" s="15" t="s">
        <v>231</v>
      </c>
      <c r="K1026" s="15" t="s">
        <v>231</v>
      </c>
      <c r="L1026" s="15" t="s">
        <v>231</v>
      </c>
      <c r="M1026" s="55">
        <v>0</v>
      </c>
      <c r="N1026" s="15">
        <v>0</v>
      </c>
      <c r="O1026" s="15" t="s">
        <v>231</v>
      </c>
      <c r="P1026" s="15" t="s">
        <v>231</v>
      </c>
    </row>
    <row r="1027" spans="3:16" s="21" customFormat="1" ht="21" customHeight="1">
      <c r="C1027" s="138"/>
      <c r="D1027" s="119"/>
      <c r="E1027" s="118"/>
      <c r="F1027" s="127"/>
      <c r="G1027" s="127"/>
      <c r="H1027" s="73" t="s">
        <v>236</v>
      </c>
      <c r="I1027" s="15">
        <v>0</v>
      </c>
      <c r="J1027" s="15" t="s">
        <v>231</v>
      </c>
      <c r="K1027" s="15" t="s">
        <v>231</v>
      </c>
      <c r="L1027" s="15" t="s">
        <v>231</v>
      </c>
      <c r="M1027" s="55">
        <v>0</v>
      </c>
      <c r="N1027" s="15">
        <v>0</v>
      </c>
      <c r="O1027" s="15" t="s">
        <v>231</v>
      </c>
      <c r="P1027" s="15" t="s">
        <v>231</v>
      </c>
    </row>
    <row r="1028" spans="3:16" s="23" customFormat="1" ht="15" customHeight="1">
      <c r="C1028" s="136" t="s">
        <v>407</v>
      </c>
      <c r="D1028" s="119" t="s">
        <v>641</v>
      </c>
      <c r="E1028" s="121" t="s">
        <v>406</v>
      </c>
      <c r="F1028" s="139">
        <v>2018</v>
      </c>
      <c r="G1028" s="139">
        <v>2020</v>
      </c>
      <c r="H1028" s="73" t="s">
        <v>107</v>
      </c>
      <c r="I1028" s="55">
        <f>I1029+I1031+I1033+I1034</f>
        <v>113.2</v>
      </c>
      <c r="J1028" s="55">
        <f>J1029+J1031</f>
        <v>101.8</v>
      </c>
      <c r="K1028" s="55">
        <f>K1029+K1031</f>
        <v>101.8</v>
      </c>
      <c r="L1028" s="55">
        <f>L1029+L1031</f>
        <v>0</v>
      </c>
      <c r="M1028" s="55">
        <f>M1029+M1031+M1033+M1034</f>
        <v>0</v>
      </c>
      <c r="N1028" s="15">
        <v>0</v>
      </c>
      <c r="O1028" s="15">
        <v>0</v>
      </c>
      <c r="P1028" s="5">
        <v>0</v>
      </c>
    </row>
    <row r="1029" spans="3:16" s="23" customFormat="1">
      <c r="C1029" s="137"/>
      <c r="D1029" s="119"/>
      <c r="E1029" s="121"/>
      <c r="F1029" s="126"/>
      <c r="G1029" s="126"/>
      <c r="H1029" s="73" t="s">
        <v>108</v>
      </c>
      <c r="I1029" s="15">
        <v>113.2</v>
      </c>
      <c r="J1029" s="15">
        <v>101.8</v>
      </c>
      <c r="K1029" s="15">
        <v>101.8</v>
      </c>
      <c r="L1029" s="55">
        <v>0</v>
      </c>
      <c r="M1029" s="55">
        <v>0</v>
      </c>
      <c r="N1029" s="15">
        <v>0</v>
      </c>
      <c r="O1029" s="15">
        <v>0</v>
      </c>
      <c r="P1029" s="15">
        <v>0</v>
      </c>
    </row>
    <row r="1030" spans="3:16" s="23" customFormat="1" ht="30">
      <c r="C1030" s="137"/>
      <c r="D1030" s="119"/>
      <c r="E1030" s="121"/>
      <c r="F1030" s="126"/>
      <c r="G1030" s="126"/>
      <c r="H1030" s="73" t="s">
        <v>22</v>
      </c>
      <c r="I1030" s="55">
        <v>0</v>
      </c>
      <c r="J1030" s="55">
        <v>0</v>
      </c>
      <c r="K1030" s="55">
        <v>0</v>
      </c>
      <c r="L1030" s="55">
        <v>0</v>
      </c>
      <c r="M1030" s="55">
        <v>0</v>
      </c>
      <c r="N1030" s="15">
        <v>0</v>
      </c>
      <c r="O1030" s="15">
        <v>0</v>
      </c>
      <c r="P1030" s="15">
        <v>0</v>
      </c>
    </row>
    <row r="1031" spans="3:16" s="23" customFormat="1" ht="24.75" customHeight="1">
      <c r="C1031" s="137"/>
      <c r="D1031" s="119"/>
      <c r="E1031" s="121"/>
      <c r="F1031" s="126"/>
      <c r="G1031" s="126"/>
      <c r="H1031" s="73" t="s">
        <v>233</v>
      </c>
      <c r="I1031" s="55">
        <v>0</v>
      </c>
      <c r="J1031" s="55">
        <v>0</v>
      </c>
      <c r="K1031" s="55">
        <v>0</v>
      </c>
      <c r="L1031" s="55">
        <v>0</v>
      </c>
      <c r="M1031" s="55">
        <v>0</v>
      </c>
      <c r="N1031" s="15">
        <v>0</v>
      </c>
      <c r="O1031" s="15">
        <v>0</v>
      </c>
      <c r="P1031" s="15">
        <v>0</v>
      </c>
    </row>
    <row r="1032" spans="3:16" s="21" customFormat="1" ht="30">
      <c r="C1032" s="137"/>
      <c r="D1032" s="119"/>
      <c r="E1032" s="121"/>
      <c r="F1032" s="126"/>
      <c r="G1032" s="126"/>
      <c r="H1032" s="73" t="s">
        <v>23</v>
      </c>
      <c r="I1032" s="55">
        <v>0</v>
      </c>
      <c r="J1032" s="55">
        <v>0</v>
      </c>
      <c r="K1032" s="55">
        <v>0</v>
      </c>
      <c r="L1032" s="55">
        <v>0</v>
      </c>
      <c r="M1032" s="55">
        <v>0</v>
      </c>
      <c r="N1032" s="15">
        <v>0</v>
      </c>
      <c r="O1032" s="15">
        <v>0</v>
      </c>
      <c r="P1032" s="15">
        <v>0</v>
      </c>
    </row>
    <row r="1033" spans="3:16" s="21" customFormat="1">
      <c r="C1033" s="137"/>
      <c r="D1033" s="119"/>
      <c r="E1033" s="121"/>
      <c r="F1033" s="126"/>
      <c r="G1033" s="126"/>
      <c r="H1033" s="73" t="s">
        <v>234</v>
      </c>
      <c r="I1033" s="15">
        <v>0</v>
      </c>
      <c r="J1033" s="15" t="s">
        <v>231</v>
      </c>
      <c r="K1033" s="15" t="s">
        <v>231</v>
      </c>
      <c r="L1033" s="15" t="s">
        <v>231</v>
      </c>
      <c r="M1033" s="55">
        <v>0</v>
      </c>
      <c r="N1033" s="15">
        <v>0</v>
      </c>
      <c r="O1033" s="15" t="s">
        <v>231</v>
      </c>
      <c r="P1033" s="15" t="s">
        <v>231</v>
      </c>
    </row>
    <row r="1034" spans="3:16" s="23" customFormat="1" ht="23.25" customHeight="1">
      <c r="C1034" s="138"/>
      <c r="D1034" s="119"/>
      <c r="E1034" s="121"/>
      <c r="F1034" s="127"/>
      <c r="G1034" s="127"/>
      <c r="H1034" s="73" t="s">
        <v>236</v>
      </c>
      <c r="I1034" s="15">
        <v>0</v>
      </c>
      <c r="J1034" s="15" t="s">
        <v>231</v>
      </c>
      <c r="K1034" s="15" t="s">
        <v>231</v>
      </c>
      <c r="L1034" s="15" t="s">
        <v>231</v>
      </c>
      <c r="M1034" s="55">
        <v>0</v>
      </c>
      <c r="N1034" s="15">
        <v>0</v>
      </c>
      <c r="O1034" s="15" t="s">
        <v>231</v>
      </c>
      <c r="P1034" s="15" t="s">
        <v>231</v>
      </c>
    </row>
    <row r="1035" spans="3:16" s="23" customFormat="1" ht="22.5" customHeight="1">
      <c r="C1035" s="146" t="s">
        <v>408</v>
      </c>
      <c r="D1035" s="119" t="s">
        <v>642</v>
      </c>
      <c r="E1035" s="121" t="s">
        <v>406</v>
      </c>
      <c r="F1035" s="139">
        <v>2018</v>
      </c>
      <c r="G1035" s="139">
        <v>2020</v>
      </c>
      <c r="H1035" s="73" t="s">
        <v>107</v>
      </c>
      <c r="I1035" s="55">
        <f>I1036+I1038+I1040+I1041</f>
        <v>70</v>
      </c>
      <c r="J1035" s="55">
        <f>J1036+J1038</f>
        <v>63</v>
      </c>
      <c r="K1035" s="55">
        <f>K1036+K1038</f>
        <v>63</v>
      </c>
      <c r="L1035" s="55">
        <f>L1036+L1038</f>
        <v>0</v>
      </c>
      <c r="M1035" s="55">
        <f>M1036+M1038+M1040+M1041</f>
        <v>0</v>
      </c>
      <c r="N1035" s="5">
        <f>M1035/I1035*100</f>
        <v>0</v>
      </c>
      <c r="O1035" s="5">
        <f>L1035/J1035*100</f>
        <v>0</v>
      </c>
      <c r="P1035" s="5">
        <f>L1035/K1035*100</f>
        <v>0</v>
      </c>
    </row>
    <row r="1036" spans="3:16" s="23" customFormat="1">
      <c r="C1036" s="147"/>
      <c r="D1036" s="119"/>
      <c r="E1036" s="121"/>
      <c r="F1036" s="126"/>
      <c r="G1036" s="126"/>
      <c r="H1036" s="73" t="s">
        <v>108</v>
      </c>
      <c r="I1036" s="15">
        <v>70</v>
      </c>
      <c r="J1036" s="15">
        <v>63</v>
      </c>
      <c r="K1036" s="15">
        <v>63</v>
      </c>
      <c r="L1036" s="55">
        <v>0</v>
      </c>
      <c r="M1036" s="55">
        <v>0</v>
      </c>
      <c r="N1036" s="5">
        <f>M1036/I1036*100</f>
        <v>0</v>
      </c>
      <c r="O1036" s="15">
        <f>L1036/J1036*100</f>
        <v>0</v>
      </c>
      <c r="P1036" s="15">
        <f>L1036/K1036*100</f>
        <v>0</v>
      </c>
    </row>
    <row r="1037" spans="3:16" s="23" customFormat="1" ht="20.25" customHeight="1">
      <c r="C1037" s="147"/>
      <c r="D1037" s="119"/>
      <c r="E1037" s="121"/>
      <c r="F1037" s="126"/>
      <c r="G1037" s="126"/>
      <c r="H1037" s="73" t="s">
        <v>22</v>
      </c>
      <c r="I1037" s="55">
        <v>0</v>
      </c>
      <c r="J1037" s="55">
        <v>0</v>
      </c>
      <c r="K1037" s="55">
        <v>0</v>
      </c>
      <c r="L1037" s="55">
        <v>0</v>
      </c>
      <c r="M1037" s="55">
        <v>0</v>
      </c>
      <c r="N1037" s="15">
        <v>0</v>
      </c>
      <c r="O1037" s="15">
        <v>0</v>
      </c>
      <c r="P1037" s="15">
        <v>0</v>
      </c>
    </row>
    <row r="1038" spans="3:16" s="23" customFormat="1" ht="16.5" customHeight="1">
      <c r="C1038" s="147"/>
      <c r="D1038" s="119"/>
      <c r="E1038" s="121"/>
      <c r="F1038" s="126"/>
      <c r="G1038" s="126"/>
      <c r="H1038" s="73" t="s">
        <v>233</v>
      </c>
      <c r="I1038" s="55">
        <v>0</v>
      </c>
      <c r="J1038" s="55">
        <v>0</v>
      </c>
      <c r="K1038" s="55">
        <v>0</v>
      </c>
      <c r="L1038" s="55">
        <v>0</v>
      </c>
      <c r="M1038" s="55">
        <v>0</v>
      </c>
      <c r="N1038" s="15">
        <v>0</v>
      </c>
      <c r="O1038" s="15">
        <v>0</v>
      </c>
      <c r="P1038" s="15">
        <v>0</v>
      </c>
    </row>
    <row r="1039" spans="3:16" s="21" customFormat="1" ht="30">
      <c r="C1039" s="147"/>
      <c r="D1039" s="119"/>
      <c r="E1039" s="121"/>
      <c r="F1039" s="126"/>
      <c r="G1039" s="126"/>
      <c r="H1039" s="73" t="s">
        <v>23</v>
      </c>
      <c r="I1039" s="55">
        <v>0</v>
      </c>
      <c r="J1039" s="55">
        <v>0</v>
      </c>
      <c r="K1039" s="55">
        <v>0</v>
      </c>
      <c r="L1039" s="55">
        <v>0</v>
      </c>
      <c r="M1039" s="55">
        <v>0</v>
      </c>
      <c r="N1039" s="15">
        <v>0</v>
      </c>
      <c r="O1039" s="15">
        <v>0</v>
      </c>
      <c r="P1039" s="15">
        <v>0</v>
      </c>
    </row>
    <row r="1040" spans="3:16" s="21" customFormat="1" ht="25.5" customHeight="1">
      <c r="C1040" s="147"/>
      <c r="D1040" s="119"/>
      <c r="E1040" s="121"/>
      <c r="F1040" s="126"/>
      <c r="G1040" s="126"/>
      <c r="H1040" s="73" t="s">
        <v>234</v>
      </c>
      <c r="I1040" s="15">
        <v>0</v>
      </c>
      <c r="J1040" s="15" t="s">
        <v>231</v>
      </c>
      <c r="K1040" s="15" t="s">
        <v>231</v>
      </c>
      <c r="L1040" s="15" t="s">
        <v>231</v>
      </c>
      <c r="M1040" s="55">
        <v>0</v>
      </c>
      <c r="N1040" s="15">
        <v>0</v>
      </c>
      <c r="O1040" s="15" t="s">
        <v>231</v>
      </c>
      <c r="P1040" s="15" t="s">
        <v>231</v>
      </c>
    </row>
    <row r="1041" spans="3:16" s="23" customFormat="1">
      <c r="C1041" s="148"/>
      <c r="D1041" s="119"/>
      <c r="E1041" s="121"/>
      <c r="F1041" s="127"/>
      <c r="G1041" s="127"/>
      <c r="H1041" s="73" t="s">
        <v>236</v>
      </c>
      <c r="I1041" s="15">
        <v>0</v>
      </c>
      <c r="J1041" s="15" t="s">
        <v>231</v>
      </c>
      <c r="K1041" s="15" t="s">
        <v>231</v>
      </c>
      <c r="L1041" s="15" t="s">
        <v>231</v>
      </c>
      <c r="M1041" s="55">
        <v>0</v>
      </c>
      <c r="N1041" s="15">
        <v>0</v>
      </c>
      <c r="O1041" s="15" t="s">
        <v>231</v>
      </c>
      <c r="P1041" s="15" t="s">
        <v>231</v>
      </c>
    </row>
    <row r="1042" spans="3:16" s="23" customFormat="1" ht="15" customHeight="1">
      <c r="C1042" s="136" t="s">
        <v>409</v>
      </c>
      <c r="D1042" s="119" t="s">
        <v>643</v>
      </c>
      <c r="E1042" s="121" t="s">
        <v>406</v>
      </c>
      <c r="F1042" s="139">
        <v>2018</v>
      </c>
      <c r="G1042" s="139">
        <v>2020</v>
      </c>
      <c r="H1042" s="73" t="s">
        <v>107</v>
      </c>
      <c r="I1042" s="55">
        <f>I1043+I1045+I1047+I1048</f>
        <v>67.3</v>
      </c>
      <c r="J1042" s="55">
        <f>J1043+J1045</f>
        <v>60.6</v>
      </c>
      <c r="K1042" s="55">
        <f>K1043+K1045</f>
        <v>60.6</v>
      </c>
      <c r="L1042" s="55">
        <f>L1043+L1045</f>
        <v>0</v>
      </c>
      <c r="M1042" s="55">
        <f>M1043+M1045+M1047+M1048</f>
        <v>0</v>
      </c>
      <c r="N1042" s="5">
        <f>M1042/I1042*100</f>
        <v>0</v>
      </c>
      <c r="O1042" s="5">
        <f>L1042/J1042*100</f>
        <v>0</v>
      </c>
      <c r="P1042" s="5">
        <f>L1042/K1042*100</f>
        <v>0</v>
      </c>
    </row>
    <row r="1043" spans="3:16" s="23" customFormat="1" ht="21" customHeight="1">
      <c r="C1043" s="137"/>
      <c r="D1043" s="119"/>
      <c r="E1043" s="121"/>
      <c r="F1043" s="126"/>
      <c r="G1043" s="126"/>
      <c r="H1043" s="73" t="s">
        <v>108</v>
      </c>
      <c r="I1043" s="15">
        <v>67.3</v>
      </c>
      <c r="J1043" s="15">
        <v>60.6</v>
      </c>
      <c r="K1043" s="15">
        <v>60.6</v>
      </c>
      <c r="L1043" s="55"/>
      <c r="M1043" s="55"/>
      <c r="N1043" s="5">
        <f>M1043/I1043*100</f>
        <v>0</v>
      </c>
      <c r="O1043" s="15">
        <f>L1043/J1043*100</f>
        <v>0</v>
      </c>
      <c r="P1043" s="15">
        <f>L1043/K1043*100</f>
        <v>0</v>
      </c>
    </row>
    <row r="1044" spans="3:16" s="23" customFormat="1" ht="30">
      <c r="C1044" s="137"/>
      <c r="D1044" s="119"/>
      <c r="E1044" s="121"/>
      <c r="F1044" s="126"/>
      <c r="G1044" s="126"/>
      <c r="H1044" s="73" t="s">
        <v>22</v>
      </c>
      <c r="I1044" s="55">
        <v>0</v>
      </c>
      <c r="J1044" s="55">
        <v>0</v>
      </c>
      <c r="K1044" s="55">
        <v>0</v>
      </c>
      <c r="L1044" s="55">
        <v>0</v>
      </c>
      <c r="M1044" s="55">
        <v>0</v>
      </c>
      <c r="N1044" s="15">
        <v>0</v>
      </c>
      <c r="O1044" s="15">
        <v>0</v>
      </c>
      <c r="P1044" s="15">
        <v>0</v>
      </c>
    </row>
    <row r="1045" spans="3:16" s="23" customFormat="1" ht="17.25" customHeight="1">
      <c r="C1045" s="137"/>
      <c r="D1045" s="119"/>
      <c r="E1045" s="121"/>
      <c r="F1045" s="126"/>
      <c r="G1045" s="126"/>
      <c r="H1045" s="73" t="s">
        <v>233</v>
      </c>
      <c r="I1045" s="55">
        <v>0</v>
      </c>
      <c r="J1045" s="55">
        <v>0</v>
      </c>
      <c r="K1045" s="55">
        <v>0</v>
      </c>
      <c r="L1045" s="55">
        <v>0</v>
      </c>
      <c r="M1045" s="55">
        <v>0</v>
      </c>
      <c r="N1045" s="15">
        <v>0</v>
      </c>
      <c r="O1045" s="15">
        <v>0</v>
      </c>
      <c r="P1045" s="15">
        <v>0</v>
      </c>
    </row>
    <row r="1046" spans="3:16" s="21" customFormat="1" ht="30">
      <c r="C1046" s="137"/>
      <c r="D1046" s="119"/>
      <c r="E1046" s="121"/>
      <c r="F1046" s="126"/>
      <c r="G1046" s="126"/>
      <c r="H1046" s="73" t="s">
        <v>23</v>
      </c>
      <c r="I1046" s="55">
        <v>0</v>
      </c>
      <c r="J1046" s="55">
        <v>0</v>
      </c>
      <c r="K1046" s="55">
        <v>0</v>
      </c>
      <c r="L1046" s="55">
        <v>0</v>
      </c>
      <c r="M1046" s="55">
        <v>0</v>
      </c>
      <c r="N1046" s="15">
        <v>0</v>
      </c>
      <c r="O1046" s="15">
        <v>0</v>
      </c>
      <c r="P1046" s="15">
        <v>0</v>
      </c>
    </row>
    <row r="1047" spans="3:16" s="21" customFormat="1" ht="15.75" customHeight="1">
      <c r="C1047" s="137"/>
      <c r="D1047" s="119"/>
      <c r="E1047" s="121"/>
      <c r="F1047" s="126"/>
      <c r="G1047" s="126"/>
      <c r="H1047" s="73" t="s">
        <v>234</v>
      </c>
      <c r="I1047" s="15">
        <v>0</v>
      </c>
      <c r="J1047" s="15" t="s">
        <v>231</v>
      </c>
      <c r="K1047" s="15" t="s">
        <v>231</v>
      </c>
      <c r="L1047" s="15" t="s">
        <v>231</v>
      </c>
      <c r="M1047" s="55">
        <v>0</v>
      </c>
      <c r="N1047" s="15">
        <v>0</v>
      </c>
      <c r="O1047" s="15" t="s">
        <v>231</v>
      </c>
      <c r="P1047" s="15" t="s">
        <v>231</v>
      </c>
    </row>
    <row r="1048" spans="3:16" s="23" customFormat="1" ht="15.75" customHeight="1">
      <c r="C1048" s="138"/>
      <c r="D1048" s="119"/>
      <c r="E1048" s="121"/>
      <c r="F1048" s="127"/>
      <c r="G1048" s="127"/>
      <c r="H1048" s="73" t="s">
        <v>236</v>
      </c>
      <c r="I1048" s="15">
        <v>0</v>
      </c>
      <c r="J1048" s="15" t="s">
        <v>231</v>
      </c>
      <c r="K1048" s="15" t="s">
        <v>231</v>
      </c>
      <c r="L1048" s="15" t="s">
        <v>231</v>
      </c>
      <c r="M1048" s="55">
        <v>0</v>
      </c>
      <c r="N1048" s="15">
        <v>0</v>
      </c>
      <c r="O1048" s="15" t="s">
        <v>231</v>
      </c>
      <c r="P1048" s="15" t="s">
        <v>231</v>
      </c>
    </row>
    <row r="1049" spans="3:16" s="23" customFormat="1" ht="15" customHeight="1">
      <c r="C1049" s="136" t="s">
        <v>410</v>
      </c>
      <c r="D1049" s="119" t="s">
        <v>644</v>
      </c>
      <c r="E1049" s="121" t="s">
        <v>406</v>
      </c>
      <c r="F1049" s="139">
        <v>2018</v>
      </c>
      <c r="G1049" s="139">
        <v>2020</v>
      </c>
      <c r="H1049" s="73" t="s">
        <v>107</v>
      </c>
      <c r="I1049" s="55">
        <f>I1050+I1052+I1054+I1055</f>
        <v>51</v>
      </c>
      <c r="J1049" s="55">
        <f>J1050+J1052</f>
        <v>45.9</v>
      </c>
      <c r="K1049" s="55">
        <f>K1050+K1052</f>
        <v>45.9</v>
      </c>
      <c r="L1049" s="55">
        <f>L1050+L1052</f>
        <v>16</v>
      </c>
      <c r="M1049" s="55">
        <f>M1050+M1052+M1054+M1055</f>
        <v>16</v>
      </c>
      <c r="N1049" s="5">
        <f>M1049/I1049*100</f>
        <v>31.372549019607842</v>
      </c>
      <c r="O1049" s="5">
        <f>L1049/J1049*100</f>
        <v>34.858387799564269</v>
      </c>
      <c r="P1049" s="5">
        <f>L1049/K1049*100</f>
        <v>34.858387799564269</v>
      </c>
    </row>
    <row r="1050" spans="3:16" s="23" customFormat="1">
      <c r="C1050" s="137"/>
      <c r="D1050" s="119"/>
      <c r="E1050" s="121"/>
      <c r="F1050" s="126"/>
      <c r="G1050" s="126"/>
      <c r="H1050" s="73" t="s">
        <v>108</v>
      </c>
      <c r="I1050" s="15">
        <v>51</v>
      </c>
      <c r="J1050" s="15">
        <v>45.9</v>
      </c>
      <c r="K1050" s="15">
        <v>45.9</v>
      </c>
      <c r="L1050" s="55">
        <v>16</v>
      </c>
      <c r="M1050" s="55">
        <v>16</v>
      </c>
      <c r="N1050" s="5">
        <f>M1050/I1050*100</f>
        <v>31.372549019607842</v>
      </c>
      <c r="O1050" s="15">
        <f>L1050/J1050*100</f>
        <v>34.858387799564269</v>
      </c>
      <c r="P1050" s="15">
        <f>L1050/K1050*100</f>
        <v>34.858387799564269</v>
      </c>
    </row>
    <row r="1051" spans="3:16" s="23" customFormat="1" ht="30.75" customHeight="1">
      <c r="C1051" s="137"/>
      <c r="D1051" s="119"/>
      <c r="E1051" s="121"/>
      <c r="F1051" s="126"/>
      <c r="G1051" s="126"/>
      <c r="H1051" s="73" t="s">
        <v>22</v>
      </c>
      <c r="I1051" s="55">
        <v>0</v>
      </c>
      <c r="J1051" s="55">
        <v>0</v>
      </c>
      <c r="K1051" s="55">
        <v>0</v>
      </c>
      <c r="L1051" s="55">
        <v>0</v>
      </c>
      <c r="M1051" s="55">
        <v>0</v>
      </c>
      <c r="N1051" s="15">
        <v>0</v>
      </c>
      <c r="O1051" s="15">
        <v>0</v>
      </c>
      <c r="P1051" s="15">
        <v>0</v>
      </c>
    </row>
    <row r="1052" spans="3:16" s="23" customFormat="1" ht="21.75" customHeight="1">
      <c r="C1052" s="137"/>
      <c r="D1052" s="119"/>
      <c r="E1052" s="121"/>
      <c r="F1052" s="126"/>
      <c r="G1052" s="126"/>
      <c r="H1052" s="73" t="s">
        <v>233</v>
      </c>
      <c r="I1052" s="55">
        <v>0</v>
      </c>
      <c r="J1052" s="55">
        <v>0</v>
      </c>
      <c r="K1052" s="55">
        <v>0</v>
      </c>
      <c r="L1052" s="55">
        <v>0</v>
      </c>
      <c r="M1052" s="55">
        <v>0</v>
      </c>
      <c r="N1052" s="15">
        <v>0</v>
      </c>
      <c r="O1052" s="15">
        <v>0</v>
      </c>
      <c r="P1052" s="15">
        <v>0</v>
      </c>
    </row>
    <row r="1053" spans="3:16" s="21" customFormat="1" ht="30">
      <c r="C1053" s="137"/>
      <c r="D1053" s="119"/>
      <c r="E1053" s="121"/>
      <c r="F1053" s="126"/>
      <c r="G1053" s="126"/>
      <c r="H1053" s="73" t="s">
        <v>23</v>
      </c>
      <c r="I1053" s="55">
        <v>0</v>
      </c>
      <c r="J1053" s="55">
        <v>0</v>
      </c>
      <c r="K1053" s="55">
        <v>0</v>
      </c>
      <c r="L1053" s="55">
        <v>0</v>
      </c>
      <c r="M1053" s="55">
        <v>0</v>
      </c>
      <c r="N1053" s="15">
        <v>0</v>
      </c>
      <c r="O1053" s="15">
        <v>0</v>
      </c>
      <c r="P1053" s="15">
        <v>0</v>
      </c>
    </row>
    <row r="1054" spans="3:16" s="21" customFormat="1" ht="18.75" customHeight="1">
      <c r="C1054" s="137"/>
      <c r="D1054" s="119"/>
      <c r="E1054" s="121"/>
      <c r="F1054" s="126"/>
      <c r="G1054" s="126"/>
      <c r="H1054" s="73" t="s">
        <v>234</v>
      </c>
      <c r="I1054" s="15"/>
      <c r="J1054" s="15" t="s">
        <v>231</v>
      </c>
      <c r="K1054" s="15" t="s">
        <v>231</v>
      </c>
      <c r="L1054" s="15" t="s">
        <v>231</v>
      </c>
      <c r="M1054" s="55">
        <v>0</v>
      </c>
      <c r="N1054" s="15">
        <v>0</v>
      </c>
      <c r="O1054" s="15" t="s">
        <v>231</v>
      </c>
      <c r="P1054" s="15" t="s">
        <v>231</v>
      </c>
    </row>
    <row r="1055" spans="3:16" s="23" customFormat="1" ht="17.25" customHeight="1">
      <c r="C1055" s="138"/>
      <c r="D1055" s="119"/>
      <c r="E1055" s="121"/>
      <c r="F1055" s="127"/>
      <c r="G1055" s="127"/>
      <c r="H1055" s="73" t="s">
        <v>236</v>
      </c>
      <c r="I1055" s="15"/>
      <c r="J1055" s="15" t="s">
        <v>231</v>
      </c>
      <c r="K1055" s="15" t="s">
        <v>231</v>
      </c>
      <c r="L1055" s="15" t="s">
        <v>231</v>
      </c>
      <c r="M1055" s="55">
        <v>0</v>
      </c>
      <c r="N1055" s="15">
        <v>0</v>
      </c>
      <c r="O1055" s="15" t="s">
        <v>231</v>
      </c>
      <c r="P1055" s="15" t="s">
        <v>231</v>
      </c>
    </row>
    <row r="1056" spans="3:16" s="21" customFormat="1" ht="18" customHeight="1">
      <c r="C1056" s="149" t="s">
        <v>66</v>
      </c>
      <c r="D1056" s="128" t="s">
        <v>645</v>
      </c>
      <c r="E1056" s="116" t="s">
        <v>646</v>
      </c>
      <c r="F1056" s="116" t="s">
        <v>403</v>
      </c>
      <c r="G1056" s="116" t="s">
        <v>404</v>
      </c>
      <c r="H1056" s="73" t="s">
        <v>107</v>
      </c>
      <c r="I1056" s="55">
        <f>I1057+I1059+I1061+I1062</f>
        <v>98.5</v>
      </c>
      <c r="J1056" s="55">
        <f>J1057+J1059</f>
        <v>88.7</v>
      </c>
      <c r="K1056" s="55">
        <f>K1057+K1059</f>
        <v>88.7</v>
      </c>
      <c r="L1056" s="55">
        <f>L1057+L1059</f>
        <v>0</v>
      </c>
      <c r="M1056" s="55">
        <f>M1057+M1059+M1061+M1062</f>
        <v>0</v>
      </c>
      <c r="N1056" s="5">
        <f>M1056/I1056*100</f>
        <v>0</v>
      </c>
      <c r="O1056" s="5">
        <f>L1056/J1056*100</f>
        <v>0</v>
      </c>
      <c r="P1056" s="5">
        <f>L1056/K1056*100</f>
        <v>0</v>
      </c>
    </row>
    <row r="1057" spans="3:16" s="21" customFormat="1" ht="14.25" customHeight="1">
      <c r="C1057" s="150"/>
      <c r="D1057" s="129"/>
      <c r="E1057" s="117"/>
      <c r="F1057" s="117"/>
      <c r="G1057" s="117"/>
      <c r="H1057" s="73" t="s">
        <v>108</v>
      </c>
      <c r="I1057" s="15">
        <v>98.5</v>
      </c>
      <c r="J1057" s="15">
        <v>88.7</v>
      </c>
      <c r="K1057" s="15">
        <v>88.7</v>
      </c>
      <c r="L1057" s="55"/>
      <c r="M1057" s="55"/>
      <c r="N1057" s="5">
        <f>M1057/I1057*100</f>
        <v>0</v>
      </c>
      <c r="O1057" s="15">
        <f>L1057/J1057*100</f>
        <v>0</v>
      </c>
      <c r="P1057" s="15">
        <f>L1057/K1057*100</f>
        <v>0</v>
      </c>
    </row>
    <row r="1058" spans="3:16" s="21" customFormat="1" ht="33" customHeight="1">
      <c r="C1058" s="150"/>
      <c r="D1058" s="129"/>
      <c r="E1058" s="117"/>
      <c r="F1058" s="117"/>
      <c r="G1058" s="117"/>
      <c r="H1058" s="73" t="s">
        <v>22</v>
      </c>
      <c r="I1058" s="55">
        <v>0</v>
      </c>
      <c r="J1058" s="55">
        <v>0</v>
      </c>
      <c r="K1058" s="55">
        <v>0</v>
      </c>
      <c r="L1058" s="55">
        <v>0</v>
      </c>
      <c r="M1058" s="55">
        <v>0</v>
      </c>
      <c r="N1058" s="15">
        <v>0</v>
      </c>
      <c r="O1058" s="15">
        <v>0</v>
      </c>
      <c r="P1058" s="15">
        <v>0</v>
      </c>
    </row>
    <row r="1059" spans="3:16" s="21" customFormat="1" ht="19.5" customHeight="1">
      <c r="C1059" s="150"/>
      <c r="D1059" s="129"/>
      <c r="E1059" s="117"/>
      <c r="F1059" s="117"/>
      <c r="G1059" s="117"/>
      <c r="H1059" s="73" t="s">
        <v>233</v>
      </c>
      <c r="I1059" s="55">
        <v>0</v>
      </c>
      <c r="J1059" s="55">
        <v>0</v>
      </c>
      <c r="K1059" s="55">
        <v>0</v>
      </c>
      <c r="L1059" s="55">
        <v>0</v>
      </c>
      <c r="M1059" s="55">
        <v>0</v>
      </c>
      <c r="N1059" s="15">
        <v>0</v>
      </c>
      <c r="O1059" s="15">
        <v>0</v>
      </c>
      <c r="P1059" s="15">
        <v>0</v>
      </c>
    </row>
    <row r="1060" spans="3:16" s="21" customFormat="1" ht="30">
      <c r="C1060" s="150"/>
      <c r="D1060" s="129"/>
      <c r="E1060" s="117"/>
      <c r="F1060" s="117"/>
      <c r="G1060" s="117"/>
      <c r="H1060" s="73" t="s">
        <v>23</v>
      </c>
      <c r="I1060" s="55">
        <v>0</v>
      </c>
      <c r="J1060" s="55">
        <v>0</v>
      </c>
      <c r="K1060" s="55">
        <v>0</v>
      </c>
      <c r="L1060" s="55">
        <v>0</v>
      </c>
      <c r="M1060" s="55">
        <v>0</v>
      </c>
      <c r="N1060" s="15">
        <v>0</v>
      </c>
      <c r="O1060" s="15">
        <v>0</v>
      </c>
      <c r="P1060" s="15">
        <v>0</v>
      </c>
    </row>
    <row r="1061" spans="3:16" s="21" customFormat="1" ht="17.25" customHeight="1">
      <c r="C1061" s="150"/>
      <c r="D1061" s="129"/>
      <c r="E1061" s="117"/>
      <c r="F1061" s="117"/>
      <c r="G1061" s="117"/>
      <c r="H1061" s="73" t="s">
        <v>234</v>
      </c>
      <c r="I1061" s="15">
        <v>0</v>
      </c>
      <c r="J1061" s="15" t="s">
        <v>231</v>
      </c>
      <c r="K1061" s="15" t="s">
        <v>231</v>
      </c>
      <c r="L1061" s="15" t="s">
        <v>231</v>
      </c>
      <c r="M1061" s="55">
        <v>0</v>
      </c>
      <c r="N1061" s="15">
        <v>0</v>
      </c>
      <c r="O1061" s="15" t="s">
        <v>231</v>
      </c>
      <c r="P1061" s="15" t="s">
        <v>231</v>
      </c>
    </row>
    <row r="1062" spans="3:16" s="21" customFormat="1" ht="17.25" customHeight="1">
      <c r="C1062" s="151"/>
      <c r="D1062" s="130"/>
      <c r="E1062" s="118"/>
      <c r="F1062" s="118"/>
      <c r="G1062" s="118"/>
      <c r="H1062" s="73" t="s">
        <v>236</v>
      </c>
      <c r="I1062" s="15">
        <v>0</v>
      </c>
      <c r="J1062" s="15" t="s">
        <v>231</v>
      </c>
      <c r="K1062" s="15" t="s">
        <v>231</v>
      </c>
      <c r="L1062" s="15" t="s">
        <v>231</v>
      </c>
      <c r="M1062" s="55">
        <v>0</v>
      </c>
      <c r="N1062" s="15">
        <v>0</v>
      </c>
      <c r="O1062" s="15" t="s">
        <v>231</v>
      </c>
      <c r="P1062" s="15" t="s">
        <v>231</v>
      </c>
    </row>
    <row r="1063" spans="3:16" s="21" customFormat="1" ht="18" hidden="1" customHeight="1">
      <c r="C1063" s="149" t="s">
        <v>66</v>
      </c>
      <c r="D1063" s="128" t="s">
        <v>716</v>
      </c>
      <c r="E1063" s="116" t="s">
        <v>271</v>
      </c>
      <c r="F1063" s="116" t="s">
        <v>403</v>
      </c>
      <c r="G1063" s="116" t="s">
        <v>404</v>
      </c>
      <c r="H1063" s="73" t="s">
        <v>107</v>
      </c>
      <c r="I1063" s="55">
        <f>I1064+I1066+I1068+I1069</f>
        <v>0</v>
      </c>
      <c r="J1063" s="55">
        <f>J1064+J1066</f>
        <v>0</v>
      </c>
      <c r="K1063" s="55">
        <f>K1064+K1066</f>
        <v>0</v>
      </c>
      <c r="L1063" s="55">
        <f>L1064+L1066</f>
        <v>0</v>
      </c>
      <c r="M1063" s="55">
        <f>M1064+M1066+M1068+M1069</f>
        <v>0</v>
      </c>
      <c r="N1063" s="5">
        <v>0</v>
      </c>
      <c r="O1063" s="5" t="e">
        <f>L1063/J1063*100</f>
        <v>#DIV/0!</v>
      </c>
      <c r="P1063" s="5" t="e">
        <f>L1063/K1063*100</f>
        <v>#DIV/0!</v>
      </c>
    </row>
    <row r="1064" spans="3:16" s="21" customFormat="1" ht="16.5" hidden="1" customHeight="1">
      <c r="C1064" s="150"/>
      <c r="D1064" s="129"/>
      <c r="E1064" s="117"/>
      <c r="F1064" s="117"/>
      <c r="G1064" s="117"/>
      <c r="H1064" s="73" t="s">
        <v>108</v>
      </c>
      <c r="I1064" s="15"/>
      <c r="J1064" s="15">
        <v>0</v>
      </c>
      <c r="K1064" s="15">
        <v>0</v>
      </c>
      <c r="L1064" s="55"/>
      <c r="M1064" s="55"/>
      <c r="N1064" s="5">
        <v>0</v>
      </c>
      <c r="O1064" s="15" t="e">
        <f>L1064/J1064*100</f>
        <v>#DIV/0!</v>
      </c>
      <c r="P1064" s="15" t="e">
        <f>L1064/K1064*100</f>
        <v>#DIV/0!</v>
      </c>
    </row>
    <row r="1065" spans="3:16" s="21" customFormat="1" ht="24" hidden="1" customHeight="1">
      <c r="C1065" s="150"/>
      <c r="D1065" s="129"/>
      <c r="E1065" s="117"/>
      <c r="F1065" s="117"/>
      <c r="G1065" s="117"/>
      <c r="H1065" s="73" t="s">
        <v>22</v>
      </c>
      <c r="I1065" s="55">
        <v>0</v>
      </c>
      <c r="J1065" s="55">
        <v>0</v>
      </c>
      <c r="K1065" s="55">
        <v>0</v>
      </c>
      <c r="L1065" s="55">
        <v>0</v>
      </c>
      <c r="M1065" s="55">
        <v>0</v>
      </c>
      <c r="N1065" s="15">
        <v>0</v>
      </c>
      <c r="O1065" s="15">
        <v>0</v>
      </c>
      <c r="P1065" s="15">
        <v>0</v>
      </c>
    </row>
    <row r="1066" spans="3:16" s="21" customFormat="1" ht="19.5" hidden="1" customHeight="1">
      <c r="C1066" s="150"/>
      <c r="D1066" s="129"/>
      <c r="E1066" s="117"/>
      <c r="F1066" s="117"/>
      <c r="G1066" s="117"/>
      <c r="H1066" s="73" t="s">
        <v>233</v>
      </c>
      <c r="I1066" s="55">
        <v>0</v>
      </c>
      <c r="J1066" s="55">
        <v>0</v>
      </c>
      <c r="K1066" s="55">
        <v>0</v>
      </c>
      <c r="L1066" s="55">
        <v>0</v>
      </c>
      <c r="M1066" s="55">
        <v>0</v>
      </c>
      <c r="N1066" s="15">
        <v>0</v>
      </c>
      <c r="O1066" s="15">
        <v>0</v>
      </c>
      <c r="P1066" s="15">
        <v>0</v>
      </c>
    </row>
    <row r="1067" spans="3:16" s="21" customFormat="1" ht="30" hidden="1">
      <c r="C1067" s="150"/>
      <c r="D1067" s="129"/>
      <c r="E1067" s="117"/>
      <c r="F1067" s="117"/>
      <c r="G1067" s="117"/>
      <c r="H1067" s="73" t="s">
        <v>23</v>
      </c>
      <c r="I1067" s="55">
        <v>0</v>
      </c>
      <c r="J1067" s="55">
        <v>0</v>
      </c>
      <c r="K1067" s="55">
        <v>0</v>
      </c>
      <c r="L1067" s="55">
        <v>0</v>
      </c>
      <c r="M1067" s="55">
        <v>0</v>
      </c>
      <c r="N1067" s="15">
        <v>0</v>
      </c>
      <c r="O1067" s="15">
        <v>0</v>
      </c>
      <c r="P1067" s="15">
        <v>0</v>
      </c>
    </row>
    <row r="1068" spans="3:16" s="21" customFormat="1" ht="17.25" hidden="1" customHeight="1">
      <c r="C1068" s="150"/>
      <c r="D1068" s="129"/>
      <c r="E1068" s="117"/>
      <c r="F1068" s="117"/>
      <c r="G1068" s="117"/>
      <c r="H1068" s="73" t="s">
        <v>234</v>
      </c>
      <c r="I1068" s="15">
        <v>0</v>
      </c>
      <c r="J1068" s="15" t="s">
        <v>231</v>
      </c>
      <c r="K1068" s="15" t="s">
        <v>231</v>
      </c>
      <c r="L1068" s="15" t="s">
        <v>231</v>
      </c>
      <c r="M1068" s="55">
        <v>0</v>
      </c>
      <c r="N1068" s="15">
        <v>0</v>
      </c>
      <c r="O1068" s="15" t="s">
        <v>231</v>
      </c>
      <c r="P1068" s="15" t="s">
        <v>231</v>
      </c>
    </row>
    <row r="1069" spans="3:16" s="21" customFormat="1" ht="17.25" hidden="1" customHeight="1">
      <c r="C1069" s="151"/>
      <c r="D1069" s="130"/>
      <c r="E1069" s="118"/>
      <c r="F1069" s="118"/>
      <c r="G1069" s="118"/>
      <c r="H1069" s="73" t="s">
        <v>236</v>
      </c>
      <c r="I1069" s="15">
        <v>0</v>
      </c>
      <c r="J1069" s="15" t="s">
        <v>231</v>
      </c>
      <c r="K1069" s="15" t="s">
        <v>231</v>
      </c>
      <c r="L1069" s="15" t="s">
        <v>231</v>
      </c>
      <c r="M1069" s="55">
        <v>0</v>
      </c>
      <c r="N1069" s="15">
        <v>0</v>
      </c>
      <c r="O1069" s="15" t="s">
        <v>231</v>
      </c>
      <c r="P1069" s="15" t="s">
        <v>231</v>
      </c>
    </row>
    <row r="1070" spans="3:16" s="1" customFormat="1" ht="15" customHeight="1">
      <c r="C1070" s="25"/>
      <c r="D1070" s="161" t="s">
        <v>24</v>
      </c>
      <c r="E1070" s="156" t="s">
        <v>533</v>
      </c>
      <c r="F1070" s="160">
        <v>2015</v>
      </c>
      <c r="G1070" s="160">
        <v>2017</v>
      </c>
      <c r="H1070" s="10" t="s">
        <v>107</v>
      </c>
      <c r="I1070" s="9">
        <f>I1071+I1073+I1075+I1076+I1077</f>
        <v>29277.5</v>
      </c>
      <c r="J1070" s="9">
        <f>J1071+J1073</f>
        <v>23177.5</v>
      </c>
      <c r="K1070" s="9">
        <f>K1071+K1073</f>
        <v>22426.3</v>
      </c>
      <c r="L1070" s="9">
        <f>L1071+L1073</f>
        <v>17318.7</v>
      </c>
      <c r="M1070" s="9">
        <f>M1071+M1073+M1075+M1076+M1077</f>
        <v>25608.5</v>
      </c>
      <c r="N1070" s="8">
        <f>M1070/I1070*100</f>
        <v>87.468192297839636</v>
      </c>
      <c r="O1070" s="8">
        <f>L1070/J1070*100</f>
        <v>74.722036457771551</v>
      </c>
      <c r="P1070" s="8">
        <f>L1070/K1070*100</f>
        <v>77.224954629163094</v>
      </c>
    </row>
    <row r="1071" spans="3:16" s="1" customFormat="1">
      <c r="C1071" s="140">
        <v>7</v>
      </c>
      <c r="D1071" s="162"/>
      <c r="E1071" s="157"/>
      <c r="F1071" s="160"/>
      <c r="G1071" s="160"/>
      <c r="H1071" s="10" t="s">
        <v>108</v>
      </c>
      <c r="I1071" s="9">
        <f>I1096+I1103+I1126+I1140</f>
        <v>23177.5</v>
      </c>
      <c r="J1071" s="9">
        <f>J1096+J1103+J1126+J1140</f>
        <v>23177.5</v>
      </c>
      <c r="K1071" s="9">
        <f>K1096+K1103+K1126+K1140</f>
        <v>22426.3</v>
      </c>
      <c r="L1071" s="9">
        <f>L1096+L1103+L1126+L1140</f>
        <v>17318.7</v>
      </c>
      <c r="M1071" s="9">
        <f>M1096+M1103+M1126+M1140</f>
        <v>17318.7</v>
      </c>
      <c r="N1071" s="8">
        <f>M1071/I1071*100</f>
        <v>74.722036457771551</v>
      </c>
      <c r="O1071" s="9">
        <f>L1071/J1071*100</f>
        <v>74.722036457771551</v>
      </c>
      <c r="P1071" s="8">
        <f>L1071/K1071*100</f>
        <v>77.224954629163094</v>
      </c>
    </row>
    <row r="1072" spans="3:16" s="1" customFormat="1" ht="28.5">
      <c r="C1072" s="141"/>
      <c r="D1072" s="162"/>
      <c r="E1072" s="157"/>
      <c r="F1072" s="160"/>
      <c r="G1072" s="160"/>
      <c r="H1072" s="10" t="s">
        <v>22</v>
      </c>
      <c r="I1072" s="9">
        <f t="shared" ref="I1072:M1074" si="74">I1097+I1127+I1141</f>
        <v>0</v>
      </c>
      <c r="J1072" s="9">
        <f t="shared" si="74"/>
        <v>0</v>
      </c>
      <c r="K1072" s="9">
        <f t="shared" si="74"/>
        <v>0</v>
      </c>
      <c r="L1072" s="9">
        <f t="shared" si="74"/>
        <v>0</v>
      </c>
      <c r="M1072" s="9">
        <f t="shared" si="74"/>
        <v>0</v>
      </c>
      <c r="N1072" s="9">
        <v>0</v>
      </c>
      <c r="O1072" s="9">
        <v>0</v>
      </c>
      <c r="P1072" s="8">
        <v>0</v>
      </c>
    </row>
    <row r="1073" spans="3:16" s="1" customFormat="1">
      <c r="C1073" s="141"/>
      <c r="D1073" s="162"/>
      <c r="E1073" s="157"/>
      <c r="F1073" s="160"/>
      <c r="G1073" s="160"/>
      <c r="H1073" s="10" t="s">
        <v>233</v>
      </c>
      <c r="I1073" s="9">
        <f t="shared" si="74"/>
        <v>0</v>
      </c>
      <c r="J1073" s="9">
        <f t="shared" si="74"/>
        <v>0</v>
      </c>
      <c r="K1073" s="9">
        <f t="shared" si="74"/>
        <v>0</v>
      </c>
      <c r="L1073" s="9">
        <f t="shared" si="74"/>
        <v>0</v>
      </c>
      <c r="M1073" s="9">
        <f t="shared" si="74"/>
        <v>0</v>
      </c>
      <c r="N1073" s="9">
        <v>0</v>
      </c>
      <c r="O1073" s="9">
        <v>0</v>
      </c>
      <c r="P1073" s="8">
        <v>0</v>
      </c>
    </row>
    <row r="1074" spans="3:16" s="1" customFormat="1" ht="42.75">
      <c r="C1074" s="141"/>
      <c r="D1074" s="162"/>
      <c r="E1074" s="157"/>
      <c r="F1074" s="160"/>
      <c r="G1074" s="160"/>
      <c r="H1074" s="10" t="s">
        <v>23</v>
      </c>
      <c r="I1074" s="9">
        <f t="shared" si="74"/>
        <v>0</v>
      </c>
      <c r="J1074" s="9">
        <f t="shared" si="74"/>
        <v>0</v>
      </c>
      <c r="K1074" s="9">
        <f t="shared" si="74"/>
        <v>0</v>
      </c>
      <c r="L1074" s="9">
        <f t="shared" si="74"/>
        <v>0</v>
      </c>
      <c r="M1074" s="9">
        <f t="shared" si="74"/>
        <v>0</v>
      </c>
      <c r="N1074" s="9">
        <v>0</v>
      </c>
      <c r="O1074" s="9">
        <v>0</v>
      </c>
      <c r="P1074" s="8">
        <v>0</v>
      </c>
    </row>
    <row r="1075" spans="3:16" s="1" customFormat="1">
      <c r="C1075" s="141"/>
      <c r="D1075" s="162"/>
      <c r="E1075" s="157"/>
      <c r="F1075" s="160"/>
      <c r="G1075" s="160"/>
      <c r="H1075" s="10" t="s">
        <v>234</v>
      </c>
      <c r="I1075" s="9">
        <f>I1100</f>
        <v>0</v>
      </c>
      <c r="J1075" s="9" t="s">
        <v>231</v>
      </c>
      <c r="K1075" s="9" t="s">
        <v>231</v>
      </c>
      <c r="L1075" s="9" t="s">
        <v>231</v>
      </c>
      <c r="M1075" s="9">
        <f>M1100</f>
        <v>0</v>
      </c>
      <c r="N1075" s="9">
        <v>0</v>
      </c>
      <c r="O1075" s="8" t="s">
        <v>231</v>
      </c>
      <c r="P1075" s="8" t="s">
        <v>231</v>
      </c>
    </row>
    <row r="1076" spans="3:16" s="1" customFormat="1">
      <c r="C1076" s="141"/>
      <c r="D1076" s="162"/>
      <c r="E1076" s="157"/>
      <c r="F1076" s="160"/>
      <c r="G1076" s="160"/>
      <c r="H1076" s="10" t="s">
        <v>236</v>
      </c>
      <c r="I1076" s="9">
        <f>I1101</f>
        <v>6100</v>
      </c>
      <c r="J1076" s="9" t="s">
        <v>231</v>
      </c>
      <c r="K1076" s="9" t="s">
        <v>231</v>
      </c>
      <c r="L1076" s="9" t="s">
        <v>231</v>
      </c>
      <c r="M1076" s="9">
        <f>M1101</f>
        <v>8289.7999999999993</v>
      </c>
      <c r="N1076" s="8">
        <f>M1076/I1076*100</f>
        <v>135.89836065573769</v>
      </c>
      <c r="O1076" s="8" t="s">
        <v>231</v>
      </c>
      <c r="P1076" s="8" t="s">
        <v>231</v>
      </c>
    </row>
    <row r="1077" spans="3:16" s="1" customFormat="1" ht="71.25" hidden="1">
      <c r="C1077" s="35"/>
      <c r="D1077" s="163"/>
      <c r="E1077" s="158"/>
      <c r="F1077" s="76"/>
      <c r="G1077" s="76"/>
      <c r="H1077" s="10" t="s">
        <v>242</v>
      </c>
      <c r="I1077" s="8">
        <f>I1086</f>
        <v>0</v>
      </c>
      <c r="J1077" s="8">
        <f>J1086</f>
        <v>0</v>
      </c>
      <c r="K1077" s="8">
        <f>K1086</f>
        <v>0</v>
      </c>
      <c r="L1077" s="8">
        <f>L1086</f>
        <v>0</v>
      </c>
      <c r="M1077" s="8">
        <f>M1086</f>
        <v>0</v>
      </c>
      <c r="N1077" s="8">
        <v>0</v>
      </c>
      <c r="O1077" s="9">
        <v>0</v>
      </c>
      <c r="P1077" s="8">
        <v>0</v>
      </c>
    </row>
    <row r="1078" spans="3:16" s="1" customFormat="1">
      <c r="C1078" s="33"/>
      <c r="D1078" s="99" t="s">
        <v>534</v>
      </c>
      <c r="E1078" s="74"/>
      <c r="F1078" s="76"/>
      <c r="G1078" s="76"/>
      <c r="H1078" s="10"/>
      <c r="I1078" s="96"/>
      <c r="J1078" s="96"/>
      <c r="K1078" s="96"/>
      <c r="L1078" s="96"/>
      <c r="M1078" s="96"/>
      <c r="N1078" s="5"/>
      <c r="O1078" s="5"/>
      <c r="P1078" s="5"/>
    </row>
    <row r="1079" spans="3:16" s="1" customFormat="1" ht="15" customHeight="1">
      <c r="C1079" s="33"/>
      <c r="D1079" s="156"/>
      <c r="E1079" s="116" t="s">
        <v>19</v>
      </c>
      <c r="F1079" s="159">
        <v>2015</v>
      </c>
      <c r="G1079" s="159">
        <v>2015</v>
      </c>
      <c r="H1079" s="73" t="s">
        <v>107</v>
      </c>
      <c r="I1079" s="55">
        <f>I1080+I1082+I1084+I1085+I1086</f>
        <v>29277.5</v>
      </c>
      <c r="J1079" s="55">
        <f>J1080+J1082</f>
        <v>23177.5</v>
      </c>
      <c r="K1079" s="55">
        <f>K1080+K1082</f>
        <v>22426.3</v>
      </c>
      <c r="L1079" s="55">
        <f>L1080+L1082</f>
        <v>17318.7</v>
      </c>
      <c r="M1079" s="55">
        <f>M1080+M1082+M1084+M1085</f>
        <v>25608.5</v>
      </c>
      <c r="N1079" s="5">
        <f>M1079/I1079*100</f>
        <v>87.468192297839636</v>
      </c>
      <c r="O1079" s="5">
        <f>L1079/J1079*100</f>
        <v>74.722036457771551</v>
      </c>
      <c r="P1079" s="5">
        <f>L1079/K1079*100</f>
        <v>77.224954629163094</v>
      </c>
    </row>
    <row r="1080" spans="3:16" s="1" customFormat="1">
      <c r="C1080" s="140">
        <v>7</v>
      </c>
      <c r="D1080" s="157"/>
      <c r="E1080" s="117"/>
      <c r="F1080" s="159"/>
      <c r="G1080" s="159"/>
      <c r="H1080" s="73" t="s">
        <v>108</v>
      </c>
      <c r="I1080" s="5">
        <f>I1096+I1103+I1126+I1140</f>
        <v>23177.5</v>
      </c>
      <c r="J1080" s="5">
        <f>J1096+J1103+J1126+J1140</f>
        <v>23177.5</v>
      </c>
      <c r="K1080" s="5">
        <f t="shared" ref="K1080:M1080" si="75">K1096+K1103+K1126+K1140</f>
        <v>22426.3</v>
      </c>
      <c r="L1080" s="5">
        <f t="shared" si="75"/>
        <v>17318.7</v>
      </c>
      <c r="M1080" s="5">
        <f t="shared" si="75"/>
        <v>17318.7</v>
      </c>
      <c r="N1080" s="5">
        <f>M1080/I1080*100</f>
        <v>74.722036457771551</v>
      </c>
      <c r="O1080" s="5">
        <f>L1080/J1080*100</f>
        <v>74.722036457771551</v>
      </c>
      <c r="P1080" s="5">
        <f>L1080/K1080*100</f>
        <v>77.224954629163094</v>
      </c>
    </row>
    <row r="1081" spans="3:16" s="1" customFormat="1" ht="30">
      <c r="C1081" s="141"/>
      <c r="D1081" s="157"/>
      <c r="E1081" s="117"/>
      <c r="F1081" s="159"/>
      <c r="G1081" s="159"/>
      <c r="H1081" s="73" t="s">
        <v>22</v>
      </c>
      <c r="I1081" s="5">
        <v>0</v>
      </c>
      <c r="J1081" s="5">
        <v>0</v>
      </c>
      <c r="K1081" s="5">
        <v>0</v>
      </c>
      <c r="L1081" s="5">
        <v>0</v>
      </c>
      <c r="M1081" s="5">
        <v>0</v>
      </c>
      <c r="N1081" s="5">
        <v>0</v>
      </c>
      <c r="O1081" s="5">
        <v>0</v>
      </c>
      <c r="P1081" s="5">
        <v>0</v>
      </c>
    </row>
    <row r="1082" spans="3:16" s="1" customFormat="1">
      <c r="C1082" s="141"/>
      <c r="D1082" s="157"/>
      <c r="E1082" s="117"/>
      <c r="F1082" s="159"/>
      <c r="G1082" s="159"/>
      <c r="H1082" s="73" t="s">
        <v>233</v>
      </c>
      <c r="I1082" s="5">
        <v>0</v>
      </c>
      <c r="J1082" s="5">
        <v>0</v>
      </c>
      <c r="K1082" s="5">
        <v>0</v>
      </c>
      <c r="L1082" s="5">
        <v>0</v>
      </c>
      <c r="M1082" s="5">
        <v>0</v>
      </c>
      <c r="N1082" s="5">
        <v>0</v>
      </c>
      <c r="O1082" s="5">
        <v>0</v>
      </c>
      <c r="P1082" s="5">
        <v>0</v>
      </c>
    </row>
    <row r="1083" spans="3:16" s="1" customFormat="1" ht="30">
      <c r="C1083" s="141"/>
      <c r="D1083" s="157"/>
      <c r="E1083" s="117"/>
      <c r="F1083" s="159"/>
      <c r="G1083" s="159"/>
      <c r="H1083" s="73" t="s">
        <v>23</v>
      </c>
      <c r="I1083" s="5">
        <v>0</v>
      </c>
      <c r="J1083" s="5">
        <v>0</v>
      </c>
      <c r="K1083" s="5">
        <v>0</v>
      </c>
      <c r="L1083" s="5">
        <v>0</v>
      </c>
      <c r="M1083" s="5">
        <v>0</v>
      </c>
      <c r="N1083" s="5">
        <v>0</v>
      </c>
      <c r="O1083" s="5">
        <v>0</v>
      </c>
      <c r="P1083" s="5">
        <v>0</v>
      </c>
    </row>
    <row r="1084" spans="3:16" s="1" customFormat="1">
      <c r="C1084" s="141"/>
      <c r="D1084" s="157"/>
      <c r="E1084" s="117"/>
      <c r="F1084" s="159"/>
      <c r="G1084" s="159"/>
      <c r="H1084" s="73" t="s">
        <v>234</v>
      </c>
      <c r="I1084" s="5">
        <v>0</v>
      </c>
      <c r="J1084" s="5" t="s">
        <v>231</v>
      </c>
      <c r="K1084" s="5" t="s">
        <v>231</v>
      </c>
      <c r="L1084" s="5" t="s">
        <v>231</v>
      </c>
      <c r="M1084" s="5">
        <v>0</v>
      </c>
      <c r="N1084" s="5">
        <v>0</v>
      </c>
      <c r="O1084" s="5" t="s">
        <v>231</v>
      </c>
      <c r="P1084" s="5" t="s">
        <v>231</v>
      </c>
    </row>
    <row r="1085" spans="3:16" s="1" customFormat="1">
      <c r="C1085" s="141"/>
      <c r="D1085" s="157"/>
      <c r="E1085" s="117"/>
      <c r="F1085" s="159"/>
      <c r="G1085" s="159"/>
      <c r="H1085" s="73" t="s">
        <v>236</v>
      </c>
      <c r="I1085" s="5">
        <f>I1101</f>
        <v>6100</v>
      </c>
      <c r="J1085" s="5" t="s">
        <v>231</v>
      </c>
      <c r="K1085" s="5" t="s">
        <v>231</v>
      </c>
      <c r="L1085" s="5" t="s">
        <v>231</v>
      </c>
      <c r="M1085" s="5">
        <f>M1101</f>
        <v>8289.7999999999993</v>
      </c>
      <c r="N1085" s="5">
        <f>M1085/I1085*100</f>
        <v>135.89836065573769</v>
      </c>
      <c r="O1085" s="5" t="s">
        <v>231</v>
      </c>
      <c r="P1085" s="5" t="s">
        <v>231</v>
      </c>
    </row>
    <row r="1086" spans="3:16" s="1" customFormat="1" ht="60" hidden="1">
      <c r="C1086" s="36"/>
      <c r="D1086" s="158"/>
      <c r="E1086" s="118"/>
      <c r="F1086" s="76"/>
      <c r="G1086" s="76"/>
      <c r="H1086" s="73" t="s">
        <v>242</v>
      </c>
      <c r="I1086" s="5">
        <f>I1154</f>
        <v>0</v>
      </c>
      <c r="J1086" s="5">
        <f>J1154</f>
        <v>0</v>
      </c>
      <c r="K1086" s="5">
        <v>0</v>
      </c>
      <c r="L1086" s="5">
        <v>0</v>
      </c>
      <c r="M1086" s="5">
        <v>0</v>
      </c>
      <c r="N1086" s="5">
        <v>0</v>
      </c>
      <c r="O1086" s="5">
        <v>0</v>
      </c>
      <c r="P1086" s="5">
        <v>0</v>
      </c>
    </row>
    <row r="1087" spans="3:16" s="1" customFormat="1" ht="15" hidden="1" customHeight="1">
      <c r="C1087" s="33"/>
      <c r="D1087" s="156"/>
      <c r="E1087" s="116" t="s">
        <v>35</v>
      </c>
      <c r="F1087" s="159">
        <v>2015</v>
      </c>
      <c r="G1087" s="159">
        <v>2015</v>
      </c>
      <c r="H1087" s="73" t="s">
        <v>107</v>
      </c>
      <c r="I1087" s="55"/>
      <c r="J1087" s="5"/>
      <c r="K1087" s="5"/>
      <c r="L1087" s="5"/>
      <c r="M1087" s="55"/>
      <c r="N1087" s="5">
        <v>0</v>
      </c>
      <c r="O1087" s="5">
        <v>0</v>
      </c>
      <c r="P1087" s="5">
        <v>0</v>
      </c>
    </row>
    <row r="1088" spans="3:16" s="1" customFormat="1" hidden="1">
      <c r="C1088" s="140">
        <v>7</v>
      </c>
      <c r="D1088" s="157"/>
      <c r="E1088" s="117"/>
      <c r="F1088" s="159"/>
      <c r="G1088" s="159"/>
      <c r="H1088" s="73" t="s">
        <v>108</v>
      </c>
      <c r="I1088" s="5"/>
      <c r="J1088" s="5"/>
      <c r="K1088" s="5"/>
      <c r="L1088" s="5"/>
      <c r="M1088" s="5"/>
      <c r="N1088" s="5">
        <v>0</v>
      </c>
      <c r="O1088" s="5">
        <v>0</v>
      </c>
      <c r="P1088" s="5">
        <v>0</v>
      </c>
    </row>
    <row r="1089" spans="3:16" s="1" customFormat="1" ht="30" hidden="1">
      <c r="C1089" s="141"/>
      <c r="D1089" s="157"/>
      <c r="E1089" s="117"/>
      <c r="F1089" s="159"/>
      <c r="G1089" s="159"/>
      <c r="H1089" s="73" t="s">
        <v>22</v>
      </c>
      <c r="I1089" s="5"/>
      <c r="J1089" s="5"/>
      <c r="K1089" s="5"/>
      <c r="L1089" s="5"/>
      <c r="M1089" s="5"/>
      <c r="N1089" s="5">
        <v>0</v>
      </c>
      <c r="O1089" s="5">
        <v>0</v>
      </c>
      <c r="P1089" s="5">
        <v>0</v>
      </c>
    </row>
    <row r="1090" spans="3:16" s="1" customFormat="1" hidden="1">
      <c r="C1090" s="141"/>
      <c r="D1090" s="157"/>
      <c r="E1090" s="117"/>
      <c r="F1090" s="159"/>
      <c r="G1090" s="159"/>
      <c r="H1090" s="73" t="s">
        <v>233</v>
      </c>
      <c r="I1090" s="5">
        <f>I1105</f>
        <v>0</v>
      </c>
      <c r="J1090" s="5">
        <v>0</v>
      </c>
      <c r="K1090" s="5">
        <v>0</v>
      </c>
      <c r="L1090" s="5">
        <v>0</v>
      </c>
      <c r="M1090" s="5">
        <v>0</v>
      </c>
      <c r="N1090" s="5">
        <v>0</v>
      </c>
      <c r="O1090" s="5">
        <v>0</v>
      </c>
      <c r="P1090" s="5">
        <v>0</v>
      </c>
    </row>
    <row r="1091" spans="3:16" s="1" customFormat="1" ht="30" hidden="1">
      <c r="C1091" s="141"/>
      <c r="D1091" s="157"/>
      <c r="E1091" s="117"/>
      <c r="F1091" s="159"/>
      <c r="G1091" s="159"/>
      <c r="H1091" s="73" t="s">
        <v>23</v>
      </c>
      <c r="I1091" s="5">
        <f>I1106</f>
        <v>0</v>
      </c>
      <c r="J1091" s="5">
        <v>0</v>
      </c>
      <c r="K1091" s="5">
        <v>0</v>
      </c>
      <c r="L1091" s="5">
        <v>0</v>
      </c>
      <c r="M1091" s="5">
        <v>0</v>
      </c>
      <c r="N1091" s="5">
        <v>0</v>
      </c>
      <c r="O1091" s="5">
        <v>0</v>
      </c>
      <c r="P1091" s="5">
        <v>0</v>
      </c>
    </row>
    <row r="1092" spans="3:16" s="1" customFormat="1" hidden="1">
      <c r="C1092" s="141"/>
      <c r="D1092" s="157"/>
      <c r="E1092" s="117"/>
      <c r="F1092" s="159"/>
      <c r="G1092" s="159"/>
      <c r="H1092" s="73" t="s">
        <v>234</v>
      </c>
      <c r="I1092" s="5">
        <f>I1107</f>
        <v>0</v>
      </c>
      <c r="J1092" s="5" t="s">
        <v>231</v>
      </c>
      <c r="K1092" s="5" t="s">
        <v>231</v>
      </c>
      <c r="L1092" s="5" t="s">
        <v>231</v>
      </c>
      <c r="M1092" s="5">
        <v>0</v>
      </c>
      <c r="N1092" s="5">
        <v>0</v>
      </c>
      <c r="O1092" s="5" t="s">
        <v>231</v>
      </c>
      <c r="P1092" s="5" t="s">
        <v>231</v>
      </c>
    </row>
    <row r="1093" spans="3:16" s="1" customFormat="1" hidden="1">
      <c r="C1093" s="141"/>
      <c r="D1093" s="157"/>
      <c r="E1093" s="117"/>
      <c r="F1093" s="159"/>
      <c r="G1093" s="159"/>
      <c r="H1093" s="73" t="s">
        <v>236</v>
      </c>
      <c r="I1093" s="5">
        <f>I1108</f>
        <v>0</v>
      </c>
      <c r="J1093" s="5" t="s">
        <v>231</v>
      </c>
      <c r="K1093" s="5" t="s">
        <v>231</v>
      </c>
      <c r="L1093" s="5" t="s">
        <v>231</v>
      </c>
      <c r="M1093" s="5">
        <v>0</v>
      </c>
      <c r="N1093" s="5">
        <v>0</v>
      </c>
      <c r="O1093" s="5" t="s">
        <v>231</v>
      </c>
      <c r="P1093" s="5" t="s">
        <v>231</v>
      </c>
    </row>
    <row r="1094" spans="3:16" s="1" customFormat="1" ht="60" hidden="1">
      <c r="C1094" s="33"/>
      <c r="D1094" s="158"/>
      <c r="E1094" s="118"/>
      <c r="F1094" s="76"/>
      <c r="G1094" s="76"/>
      <c r="H1094" s="73" t="s">
        <v>242</v>
      </c>
      <c r="I1094" s="5">
        <f>I1109</f>
        <v>0</v>
      </c>
      <c r="J1094" s="5">
        <f>J1109</f>
        <v>0</v>
      </c>
      <c r="K1094" s="5">
        <f>K1109</f>
        <v>0</v>
      </c>
      <c r="L1094" s="5">
        <f>L1109</f>
        <v>0</v>
      </c>
      <c r="M1094" s="5">
        <f>M1109</f>
        <v>0</v>
      </c>
      <c r="N1094" s="5"/>
      <c r="O1094" s="5"/>
      <c r="P1094" s="5"/>
    </row>
    <row r="1095" spans="3:16" s="1" customFormat="1" ht="15" customHeight="1">
      <c r="C1095" s="25"/>
      <c r="D1095" s="119" t="s">
        <v>457</v>
      </c>
      <c r="E1095" s="121" t="s">
        <v>19</v>
      </c>
      <c r="F1095" s="159">
        <v>2015</v>
      </c>
      <c r="G1095" s="159">
        <v>2015</v>
      </c>
      <c r="H1095" s="73" t="s">
        <v>107</v>
      </c>
      <c r="I1095" s="55">
        <f>I1096+I1098+I1100+I1101</f>
        <v>29277.5</v>
      </c>
      <c r="J1095" s="55">
        <f>J1096+J1098</f>
        <v>23177.5</v>
      </c>
      <c r="K1095" s="55">
        <f>K1096+K1098</f>
        <v>22426.3</v>
      </c>
      <c r="L1095" s="55">
        <f>L1096+L1098</f>
        <v>17318.7</v>
      </c>
      <c r="M1095" s="55">
        <f>M1096+M1098+M1100+M1101</f>
        <v>25608.5</v>
      </c>
      <c r="N1095" s="5">
        <f>M1095/I1095*100</f>
        <v>87.468192297839636</v>
      </c>
      <c r="O1095" s="5">
        <f>L1095/J1095*100</f>
        <v>74.722036457771551</v>
      </c>
      <c r="P1095" s="5">
        <f>L1095/K1095*100</f>
        <v>77.224954629163094</v>
      </c>
    </row>
    <row r="1096" spans="3:16" s="1" customFormat="1">
      <c r="C1096" s="140">
        <v>7</v>
      </c>
      <c r="D1096" s="119"/>
      <c r="E1096" s="121"/>
      <c r="F1096" s="159"/>
      <c r="G1096" s="159"/>
      <c r="H1096" s="73" t="s">
        <v>108</v>
      </c>
      <c r="I1096" s="15">
        <v>23177.5</v>
      </c>
      <c r="J1096" s="15">
        <v>23177.5</v>
      </c>
      <c r="K1096" s="15">
        <v>22426.3</v>
      </c>
      <c r="L1096" s="15">
        <v>17318.7</v>
      </c>
      <c r="M1096" s="15">
        <v>17318.7</v>
      </c>
      <c r="N1096" s="5">
        <f>M1096/I1096*100</f>
        <v>74.722036457771551</v>
      </c>
      <c r="O1096" s="5">
        <f>L1096/J1096*100</f>
        <v>74.722036457771551</v>
      </c>
      <c r="P1096" s="5">
        <f>L1096/K1096*100</f>
        <v>77.224954629163094</v>
      </c>
    </row>
    <row r="1097" spans="3:16" s="1" customFormat="1" ht="30">
      <c r="C1097" s="141"/>
      <c r="D1097" s="119"/>
      <c r="E1097" s="121"/>
      <c r="F1097" s="159"/>
      <c r="G1097" s="159"/>
      <c r="H1097" s="73" t="s">
        <v>22</v>
      </c>
      <c r="I1097" s="5">
        <v>0</v>
      </c>
      <c r="J1097" s="5">
        <v>0</v>
      </c>
      <c r="K1097" s="5">
        <v>0</v>
      </c>
      <c r="L1097" s="5">
        <v>0</v>
      </c>
      <c r="M1097" s="5">
        <v>0</v>
      </c>
      <c r="N1097" s="5">
        <v>0</v>
      </c>
      <c r="O1097" s="5">
        <v>0</v>
      </c>
      <c r="P1097" s="5">
        <v>0</v>
      </c>
    </row>
    <row r="1098" spans="3:16" s="1" customFormat="1">
      <c r="C1098" s="141"/>
      <c r="D1098" s="119"/>
      <c r="E1098" s="121"/>
      <c r="F1098" s="159"/>
      <c r="G1098" s="159"/>
      <c r="H1098" s="73" t="s">
        <v>233</v>
      </c>
      <c r="I1098" s="5">
        <v>0</v>
      </c>
      <c r="J1098" s="5">
        <v>0</v>
      </c>
      <c r="K1098" s="5">
        <v>0</v>
      </c>
      <c r="L1098" s="5">
        <v>0</v>
      </c>
      <c r="M1098" s="5">
        <v>0</v>
      </c>
      <c r="N1098" s="5">
        <v>0</v>
      </c>
      <c r="O1098" s="5">
        <v>0</v>
      </c>
      <c r="P1098" s="5">
        <v>0</v>
      </c>
    </row>
    <row r="1099" spans="3:16" s="1" customFormat="1" ht="30">
      <c r="C1099" s="141"/>
      <c r="D1099" s="119"/>
      <c r="E1099" s="121"/>
      <c r="F1099" s="159"/>
      <c r="G1099" s="159"/>
      <c r="H1099" s="73" t="s">
        <v>23</v>
      </c>
      <c r="I1099" s="5">
        <v>0</v>
      </c>
      <c r="J1099" s="5">
        <v>0</v>
      </c>
      <c r="K1099" s="5">
        <v>0</v>
      </c>
      <c r="L1099" s="5">
        <v>0</v>
      </c>
      <c r="M1099" s="5">
        <v>0</v>
      </c>
      <c r="N1099" s="5">
        <v>0</v>
      </c>
      <c r="O1099" s="5">
        <v>0</v>
      </c>
      <c r="P1099" s="5">
        <v>0</v>
      </c>
    </row>
    <row r="1100" spans="3:16" s="1" customFormat="1">
      <c r="C1100" s="141"/>
      <c r="D1100" s="119"/>
      <c r="E1100" s="121"/>
      <c r="F1100" s="159"/>
      <c r="G1100" s="159"/>
      <c r="H1100" s="73" t="s">
        <v>234</v>
      </c>
      <c r="I1100" s="5">
        <v>0</v>
      </c>
      <c r="J1100" s="5" t="s">
        <v>231</v>
      </c>
      <c r="K1100" s="5" t="s">
        <v>231</v>
      </c>
      <c r="L1100" s="5" t="s">
        <v>231</v>
      </c>
      <c r="M1100" s="5">
        <v>0</v>
      </c>
      <c r="N1100" s="5">
        <v>0</v>
      </c>
      <c r="O1100" s="5" t="s">
        <v>231</v>
      </c>
      <c r="P1100" s="5" t="s">
        <v>231</v>
      </c>
    </row>
    <row r="1101" spans="3:16" s="1" customFormat="1">
      <c r="C1101" s="141"/>
      <c r="D1101" s="119"/>
      <c r="E1101" s="121"/>
      <c r="F1101" s="159"/>
      <c r="G1101" s="159"/>
      <c r="H1101" s="73" t="s">
        <v>236</v>
      </c>
      <c r="I1101" s="5">
        <v>6100</v>
      </c>
      <c r="J1101" s="5" t="s">
        <v>231</v>
      </c>
      <c r="K1101" s="5" t="s">
        <v>231</v>
      </c>
      <c r="L1101" s="5" t="s">
        <v>231</v>
      </c>
      <c r="M1101" s="5">
        <v>8289.7999999999993</v>
      </c>
      <c r="N1101" s="5">
        <f>M1101/I1101*100</f>
        <v>135.89836065573769</v>
      </c>
      <c r="O1101" s="5" t="s">
        <v>231</v>
      </c>
      <c r="P1101" s="5" t="s">
        <v>231</v>
      </c>
    </row>
    <row r="1102" spans="3:16" s="1" customFormat="1" ht="15" hidden="1" customHeight="1">
      <c r="C1102" s="26"/>
      <c r="D1102" s="128" t="s">
        <v>532</v>
      </c>
      <c r="E1102" s="116" t="s">
        <v>19</v>
      </c>
      <c r="F1102" s="76"/>
      <c r="G1102" s="76"/>
      <c r="H1102" s="73" t="s">
        <v>107</v>
      </c>
      <c r="I1102" s="5">
        <f>I1103+I1105+I1107+I1108</f>
        <v>0</v>
      </c>
      <c r="J1102" s="55">
        <f>J1103+J1105</f>
        <v>0</v>
      </c>
      <c r="K1102" s="55">
        <f>K1103+K1105</f>
        <v>0</v>
      </c>
      <c r="L1102" s="5">
        <f>L1103+L1105+L1107+L1108</f>
        <v>0</v>
      </c>
      <c r="M1102" s="5">
        <f>M1103+M1105+M1107+M1108</f>
        <v>0</v>
      </c>
      <c r="N1102" s="5" t="e">
        <f>M1102/I1102*100</f>
        <v>#DIV/0!</v>
      </c>
      <c r="O1102" s="5" t="e">
        <f>L1102/J1102*100</f>
        <v>#DIV/0!</v>
      </c>
      <c r="P1102" s="5" t="e">
        <f>L1102/K1102*100</f>
        <v>#DIV/0!</v>
      </c>
    </row>
    <row r="1103" spans="3:16" s="1" customFormat="1" hidden="1">
      <c r="C1103" s="26"/>
      <c r="D1103" s="129"/>
      <c r="E1103" s="117"/>
      <c r="F1103" s="76"/>
      <c r="G1103" s="76"/>
      <c r="H1103" s="73" t="s">
        <v>108</v>
      </c>
      <c r="I1103" s="5">
        <f>I1111</f>
        <v>0</v>
      </c>
      <c r="J1103" s="5">
        <f>J1111</f>
        <v>0</v>
      </c>
      <c r="K1103" s="5"/>
      <c r="L1103" s="5"/>
      <c r="M1103" s="5"/>
      <c r="N1103" s="5" t="e">
        <f>M1103/I1103*100</f>
        <v>#DIV/0!</v>
      </c>
      <c r="O1103" s="5" t="e">
        <f>L1103/J1103*100</f>
        <v>#DIV/0!</v>
      </c>
      <c r="P1103" s="5" t="e">
        <f>L1103/K1103*100</f>
        <v>#DIV/0!</v>
      </c>
    </row>
    <row r="1104" spans="3:16" s="1" customFormat="1" ht="30" hidden="1">
      <c r="C1104" s="26"/>
      <c r="D1104" s="129"/>
      <c r="E1104" s="117"/>
      <c r="F1104" s="76"/>
      <c r="G1104" s="76"/>
      <c r="H1104" s="73" t="s">
        <v>22</v>
      </c>
      <c r="I1104" s="5">
        <v>0</v>
      </c>
      <c r="J1104" s="5">
        <v>0</v>
      </c>
      <c r="K1104" s="5">
        <v>0</v>
      </c>
      <c r="L1104" s="5">
        <v>0</v>
      </c>
      <c r="M1104" s="5">
        <v>0</v>
      </c>
      <c r="N1104" s="5">
        <v>0</v>
      </c>
      <c r="O1104" s="5">
        <v>0</v>
      </c>
      <c r="P1104" s="5">
        <v>0</v>
      </c>
    </row>
    <row r="1105" spans="3:16" s="1" customFormat="1" hidden="1">
      <c r="C1105" s="26"/>
      <c r="D1105" s="129"/>
      <c r="E1105" s="117"/>
      <c r="F1105" s="76"/>
      <c r="G1105" s="76"/>
      <c r="H1105" s="73" t="s">
        <v>233</v>
      </c>
      <c r="I1105" s="5">
        <v>0</v>
      </c>
      <c r="J1105" s="5">
        <v>0</v>
      </c>
      <c r="K1105" s="5">
        <v>0</v>
      </c>
      <c r="L1105" s="5">
        <v>0</v>
      </c>
      <c r="M1105" s="5">
        <v>0</v>
      </c>
      <c r="N1105" s="5">
        <v>0</v>
      </c>
      <c r="O1105" s="5">
        <v>0</v>
      </c>
      <c r="P1105" s="5">
        <v>0</v>
      </c>
    </row>
    <row r="1106" spans="3:16" s="1" customFormat="1" ht="30" hidden="1">
      <c r="C1106" s="26"/>
      <c r="D1106" s="129"/>
      <c r="E1106" s="117"/>
      <c r="F1106" s="76"/>
      <c r="G1106" s="76"/>
      <c r="H1106" s="73" t="s">
        <v>23</v>
      </c>
      <c r="I1106" s="5">
        <v>0</v>
      </c>
      <c r="J1106" s="5">
        <v>0</v>
      </c>
      <c r="K1106" s="5">
        <v>0</v>
      </c>
      <c r="L1106" s="5">
        <v>0</v>
      </c>
      <c r="M1106" s="5">
        <v>0</v>
      </c>
      <c r="N1106" s="5">
        <v>0</v>
      </c>
      <c r="O1106" s="5">
        <v>0</v>
      </c>
      <c r="P1106" s="5">
        <v>0</v>
      </c>
    </row>
    <row r="1107" spans="3:16" s="1" customFormat="1" hidden="1">
      <c r="C1107" s="26"/>
      <c r="D1107" s="129"/>
      <c r="E1107" s="117"/>
      <c r="F1107" s="76"/>
      <c r="G1107" s="76"/>
      <c r="H1107" s="73" t="s">
        <v>234</v>
      </c>
      <c r="I1107" s="5">
        <v>0</v>
      </c>
      <c r="J1107" s="5" t="s">
        <v>231</v>
      </c>
      <c r="K1107" s="5" t="s">
        <v>231</v>
      </c>
      <c r="L1107" s="5">
        <v>0</v>
      </c>
      <c r="M1107" s="5">
        <v>0</v>
      </c>
      <c r="N1107" s="5">
        <v>0</v>
      </c>
      <c r="O1107" s="5" t="s">
        <v>231</v>
      </c>
      <c r="P1107" s="5" t="s">
        <v>231</v>
      </c>
    </row>
    <row r="1108" spans="3:16" s="1" customFormat="1" hidden="1">
      <c r="C1108" s="26"/>
      <c r="D1108" s="129"/>
      <c r="E1108" s="117"/>
      <c r="F1108" s="76"/>
      <c r="G1108" s="76"/>
      <c r="H1108" s="73" t="s">
        <v>236</v>
      </c>
      <c r="I1108" s="5">
        <v>0</v>
      </c>
      <c r="J1108" s="5" t="s">
        <v>231</v>
      </c>
      <c r="K1108" s="5" t="s">
        <v>231</v>
      </c>
      <c r="L1108" s="5">
        <v>0</v>
      </c>
      <c r="M1108" s="5">
        <v>0</v>
      </c>
      <c r="N1108" s="5">
        <v>0</v>
      </c>
      <c r="O1108" s="5" t="s">
        <v>231</v>
      </c>
      <c r="P1108" s="5" t="s">
        <v>231</v>
      </c>
    </row>
    <row r="1109" spans="3:16" s="1" customFormat="1" ht="60" hidden="1">
      <c r="C1109" s="35"/>
      <c r="D1109" s="130"/>
      <c r="E1109" s="118"/>
      <c r="F1109" s="76"/>
      <c r="G1109" s="76"/>
      <c r="H1109" s="73" t="s">
        <v>242</v>
      </c>
      <c r="I1109" s="5"/>
      <c r="J1109" s="5">
        <f>J1117</f>
        <v>0</v>
      </c>
      <c r="K1109" s="5">
        <f>K1117</f>
        <v>0</v>
      </c>
      <c r="L1109" s="5"/>
      <c r="M1109" s="5"/>
      <c r="N1109" s="5">
        <v>0</v>
      </c>
      <c r="O1109" s="5"/>
      <c r="P1109" s="5"/>
    </row>
    <row r="1110" spans="3:16" s="1" customFormat="1" ht="15" hidden="1" customHeight="1">
      <c r="C1110" s="140" t="s">
        <v>69</v>
      </c>
      <c r="D1110" s="128" t="s">
        <v>647</v>
      </c>
      <c r="E1110" s="116" t="s">
        <v>19</v>
      </c>
      <c r="F1110" s="139">
        <v>2015</v>
      </c>
      <c r="G1110" s="139">
        <v>2017</v>
      </c>
      <c r="H1110" s="73" t="s">
        <v>107</v>
      </c>
      <c r="I1110" s="5">
        <f>I1111+I1113+I1115+I1116</f>
        <v>0</v>
      </c>
      <c r="J1110" s="55">
        <f>J1111+J1113</f>
        <v>0</v>
      </c>
      <c r="K1110" s="55">
        <f>K1111+K1113</f>
        <v>0</v>
      </c>
      <c r="L1110" s="5">
        <f>L1111+L1113+L1115+L1116</f>
        <v>0</v>
      </c>
      <c r="M1110" s="5">
        <f>M1111+M1113+M1115+M1116</f>
        <v>0</v>
      </c>
      <c r="N1110" s="5" t="e">
        <f>M1110/I1110*100</f>
        <v>#DIV/0!</v>
      </c>
      <c r="O1110" s="5" t="e">
        <f>L1110/J1110*100</f>
        <v>#DIV/0!</v>
      </c>
      <c r="P1110" s="5" t="e">
        <f>L1110/K1110*100</f>
        <v>#DIV/0!</v>
      </c>
    </row>
    <row r="1111" spans="3:16" s="1" customFormat="1" hidden="1">
      <c r="C1111" s="141"/>
      <c r="D1111" s="129"/>
      <c r="E1111" s="117"/>
      <c r="F1111" s="126"/>
      <c r="G1111" s="126"/>
      <c r="H1111" s="73" t="s">
        <v>108</v>
      </c>
      <c r="I1111" s="5"/>
      <c r="J1111" s="5"/>
      <c r="K1111" s="5"/>
      <c r="L1111" s="5"/>
      <c r="M1111" s="5"/>
      <c r="N1111" s="5" t="e">
        <f>M1111/I1111*100</f>
        <v>#DIV/0!</v>
      </c>
      <c r="O1111" s="5" t="e">
        <f>L1111/J1111*100</f>
        <v>#DIV/0!</v>
      </c>
      <c r="P1111" s="5" t="e">
        <f>L1111/K1111*100</f>
        <v>#DIV/0!</v>
      </c>
    </row>
    <row r="1112" spans="3:16" s="1" customFormat="1" ht="30" hidden="1">
      <c r="C1112" s="141"/>
      <c r="D1112" s="129"/>
      <c r="E1112" s="117"/>
      <c r="F1112" s="126"/>
      <c r="G1112" s="126"/>
      <c r="H1112" s="73" t="s">
        <v>22</v>
      </c>
      <c r="I1112" s="5">
        <v>0</v>
      </c>
      <c r="J1112" s="5">
        <v>0</v>
      </c>
      <c r="K1112" s="5">
        <v>0</v>
      </c>
      <c r="L1112" s="5">
        <v>0</v>
      </c>
      <c r="M1112" s="5">
        <v>0</v>
      </c>
      <c r="N1112" s="5">
        <v>0</v>
      </c>
      <c r="O1112" s="5">
        <v>0</v>
      </c>
      <c r="P1112" s="5">
        <v>0</v>
      </c>
    </row>
    <row r="1113" spans="3:16" s="1" customFormat="1" hidden="1">
      <c r="C1113" s="141"/>
      <c r="D1113" s="129"/>
      <c r="E1113" s="117"/>
      <c r="F1113" s="126"/>
      <c r="G1113" s="126"/>
      <c r="H1113" s="73" t="s">
        <v>233</v>
      </c>
      <c r="I1113" s="5">
        <v>0</v>
      </c>
      <c r="J1113" s="5">
        <v>0</v>
      </c>
      <c r="K1113" s="5">
        <v>0</v>
      </c>
      <c r="L1113" s="5">
        <v>0</v>
      </c>
      <c r="M1113" s="5">
        <v>0</v>
      </c>
      <c r="N1113" s="5">
        <v>0</v>
      </c>
      <c r="O1113" s="5">
        <v>0</v>
      </c>
      <c r="P1113" s="5">
        <v>0</v>
      </c>
    </row>
    <row r="1114" spans="3:16" s="1" customFormat="1" ht="30" hidden="1">
      <c r="C1114" s="141"/>
      <c r="D1114" s="129"/>
      <c r="E1114" s="117"/>
      <c r="F1114" s="126"/>
      <c r="G1114" s="126"/>
      <c r="H1114" s="73" t="s">
        <v>23</v>
      </c>
      <c r="I1114" s="5">
        <v>0</v>
      </c>
      <c r="J1114" s="5">
        <v>0</v>
      </c>
      <c r="K1114" s="5">
        <v>0</v>
      </c>
      <c r="L1114" s="5">
        <v>0</v>
      </c>
      <c r="M1114" s="5">
        <v>0</v>
      </c>
      <c r="N1114" s="5">
        <v>0</v>
      </c>
      <c r="O1114" s="5">
        <v>0</v>
      </c>
      <c r="P1114" s="5">
        <v>0</v>
      </c>
    </row>
    <row r="1115" spans="3:16" s="1" customFormat="1" hidden="1">
      <c r="C1115" s="141"/>
      <c r="D1115" s="129"/>
      <c r="E1115" s="117"/>
      <c r="F1115" s="126"/>
      <c r="G1115" s="126"/>
      <c r="H1115" s="73" t="s">
        <v>234</v>
      </c>
      <c r="I1115" s="5">
        <v>0</v>
      </c>
      <c r="J1115" s="5" t="s">
        <v>231</v>
      </c>
      <c r="K1115" s="5" t="s">
        <v>231</v>
      </c>
      <c r="L1115" s="5">
        <v>0</v>
      </c>
      <c r="M1115" s="5">
        <v>0</v>
      </c>
      <c r="N1115" s="5">
        <v>0</v>
      </c>
      <c r="O1115" s="5" t="s">
        <v>231</v>
      </c>
      <c r="P1115" s="5" t="s">
        <v>231</v>
      </c>
    </row>
    <row r="1116" spans="3:16" s="1" customFormat="1" hidden="1">
      <c r="C1116" s="142"/>
      <c r="D1116" s="129"/>
      <c r="E1116" s="117"/>
      <c r="F1116" s="127"/>
      <c r="G1116" s="127"/>
      <c r="H1116" s="73" t="s">
        <v>236</v>
      </c>
      <c r="I1116" s="5">
        <v>0</v>
      </c>
      <c r="J1116" s="5" t="s">
        <v>231</v>
      </c>
      <c r="K1116" s="5" t="s">
        <v>231</v>
      </c>
      <c r="L1116" s="5">
        <v>0</v>
      </c>
      <c r="M1116" s="5">
        <v>0</v>
      </c>
      <c r="N1116" s="5">
        <v>0</v>
      </c>
      <c r="O1116" s="5" t="s">
        <v>231</v>
      </c>
      <c r="P1116" s="5" t="s">
        <v>231</v>
      </c>
    </row>
    <row r="1117" spans="3:16" s="1" customFormat="1" ht="60" hidden="1">
      <c r="C1117" s="35"/>
      <c r="D1117" s="130"/>
      <c r="E1117" s="118"/>
      <c r="F1117" s="76"/>
      <c r="G1117" s="76"/>
      <c r="H1117" s="73" t="s">
        <v>242</v>
      </c>
      <c r="I1117" s="5"/>
      <c r="J1117" s="5"/>
      <c r="K1117" s="5"/>
      <c r="L1117" s="5"/>
      <c r="M1117" s="5"/>
      <c r="N1117" s="5"/>
      <c r="O1117" s="5"/>
      <c r="P1117" s="5"/>
    </row>
    <row r="1118" spans="3:16" s="1" customFormat="1" hidden="1">
      <c r="C1118" s="154" t="s">
        <v>70</v>
      </c>
      <c r="D1118" s="119" t="s">
        <v>15</v>
      </c>
      <c r="E1118" s="121" t="s">
        <v>19</v>
      </c>
      <c r="F1118" s="159">
        <v>2015</v>
      </c>
      <c r="G1118" s="159">
        <v>2017</v>
      </c>
      <c r="H1118" s="73" t="s">
        <v>107</v>
      </c>
      <c r="I1118" s="5">
        <f>I1119</f>
        <v>0</v>
      </c>
      <c r="J1118" s="5" t="s">
        <v>231</v>
      </c>
      <c r="K1118" s="5" t="s">
        <v>231</v>
      </c>
      <c r="L1118" s="5">
        <f>L1119</f>
        <v>0</v>
      </c>
      <c r="M1118" s="5">
        <f>M1119</f>
        <v>0</v>
      </c>
      <c r="N1118" s="5" t="e">
        <f t="shared" ref="N1118:N1124" si="76">L1118/I1118*100</f>
        <v>#DIV/0!</v>
      </c>
      <c r="O1118" s="5" t="s">
        <v>231</v>
      </c>
      <c r="P1118" s="5" t="s">
        <v>231</v>
      </c>
    </row>
    <row r="1119" spans="3:16" s="1" customFormat="1" hidden="1">
      <c r="C1119" s="154"/>
      <c r="D1119" s="119"/>
      <c r="E1119" s="121"/>
      <c r="F1119" s="159"/>
      <c r="G1119" s="159"/>
      <c r="H1119" s="73" t="s">
        <v>108</v>
      </c>
      <c r="I1119" s="5">
        <v>0</v>
      </c>
      <c r="J1119" s="5">
        <v>0</v>
      </c>
      <c r="K1119" s="5">
        <v>0</v>
      </c>
      <c r="L1119" s="5"/>
      <c r="M1119" s="5"/>
      <c r="N1119" s="5" t="e">
        <f t="shared" si="76"/>
        <v>#DIV/0!</v>
      </c>
      <c r="O1119" s="5" t="e">
        <f>L1119/J1119*100</f>
        <v>#DIV/0!</v>
      </c>
      <c r="P1119" s="5" t="e">
        <f>L1119/K1119*100</f>
        <v>#DIV/0!</v>
      </c>
    </row>
    <row r="1120" spans="3:16" s="1" customFormat="1" ht="30" hidden="1">
      <c r="C1120" s="154"/>
      <c r="D1120" s="119"/>
      <c r="E1120" s="121"/>
      <c r="F1120" s="159"/>
      <c r="G1120" s="159"/>
      <c r="H1120" s="73" t="s">
        <v>22</v>
      </c>
      <c r="I1120" s="5">
        <v>0</v>
      </c>
      <c r="J1120" s="5">
        <v>0</v>
      </c>
      <c r="K1120" s="5">
        <v>0</v>
      </c>
      <c r="L1120" s="5">
        <v>0</v>
      </c>
      <c r="M1120" s="5">
        <v>0</v>
      </c>
      <c r="N1120" s="5" t="e">
        <f t="shared" si="76"/>
        <v>#DIV/0!</v>
      </c>
      <c r="O1120" s="5">
        <v>0</v>
      </c>
      <c r="P1120" s="5">
        <v>0</v>
      </c>
    </row>
    <row r="1121" spans="3:16" s="1" customFormat="1" hidden="1">
      <c r="C1121" s="154"/>
      <c r="D1121" s="119"/>
      <c r="E1121" s="121"/>
      <c r="F1121" s="159"/>
      <c r="G1121" s="159"/>
      <c r="H1121" s="73" t="s">
        <v>233</v>
      </c>
      <c r="I1121" s="5">
        <v>0</v>
      </c>
      <c r="J1121" s="5">
        <v>0</v>
      </c>
      <c r="K1121" s="5">
        <v>0</v>
      </c>
      <c r="L1121" s="5">
        <v>0</v>
      </c>
      <c r="M1121" s="5">
        <v>0</v>
      </c>
      <c r="N1121" s="5" t="e">
        <f t="shared" si="76"/>
        <v>#DIV/0!</v>
      </c>
      <c r="O1121" s="5">
        <v>0</v>
      </c>
      <c r="P1121" s="5">
        <v>0</v>
      </c>
    </row>
    <row r="1122" spans="3:16" s="1" customFormat="1" ht="30" hidden="1">
      <c r="C1122" s="154"/>
      <c r="D1122" s="119"/>
      <c r="E1122" s="121"/>
      <c r="F1122" s="159"/>
      <c r="G1122" s="159"/>
      <c r="H1122" s="73" t="s">
        <v>23</v>
      </c>
      <c r="I1122" s="5">
        <v>0</v>
      </c>
      <c r="J1122" s="5">
        <v>0</v>
      </c>
      <c r="K1122" s="5">
        <v>0</v>
      </c>
      <c r="L1122" s="5">
        <v>0</v>
      </c>
      <c r="M1122" s="5">
        <v>0</v>
      </c>
      <c r="N1122" s="5" t="e">
        <f t="shared" si="76"/>
        <v>#DIV/0!</v>
      </c>
      <c r="O1122" s="5">
        <v>0</v>
      </c>
      <c r="P1122" s="5">
        <v>0</v>
      </c>
    </row>
    <row r="1123" spans="3:16" s="1" customFormat="1" hidden="1">
      <c r="C1123" s="154"/>
      <c r="D1123" s="119"/>
      <c r="E1123" s="121"/>
      <c r="F1123" s="159"/>
      <c r="G1123" s="159"/>
      <c r="H1123" s="73" t="s">
        <v>234</v>
      </c>
      <c r="I1123" s="5">
        <v>0</v>
      </c>
      <c r="J1123" s="5" t="s">
        <v>231</v>
      </c>
      <c r="K1123" s="5" t="s">
        <v>231</v>
      </c>
      <c r="L1123" s="5">
        <v>0</v>
      </c>
      <c r="M1123" s="5">
        <v>0</v>
      </c>
      <c r="N1123" s="5" t="e">
        <f t="shared" si="76"/>
        <v>#DIV/0!</v>
      </c>
      <c r="O1123" s="5" t="s">
        <v>231</v>
      </c>
      <c r="P1123" s="5" t="s">
        <v>231</v>
      </c>
    </row>
    <row r="1124" spans="3:16" s="1" customFormat="1" hidden="1">
      <c r="C1124" s="154"/>
      <c r="D1124" s="119"/>
      <c r="E1124" s="121"/>
      <c r="F1124" s="159"/>
      <c r="G1124" s="159"/>
      <c r="H1124" s="73" t="s">
        <v>236</v>
      </c>
      <c r="I1124" s="5">
        <v>0</v>
      </c>
      <c r="J1124" s="5" t="s">
        <v>231</v>
      </c>
      <c r="K1124" s="5" t="s">
        <v>231</v>
      </c>
      <c r="L1124" s="5">
        <v>0</v>
      </c>
      <c r="M1124" s="5">
        <v>0</v>
      </c>
      <c r="N1124" s="5" t="e">
        <f t="shared" si="76"/>
        <v>#DIV/0!</v>
      </c>
      <c r="O1124" s="5" t="s">
        <v>231</v>
      </c>
      <c r="P1124" s="5" t="s">
        <v>231</v>
      </c>
    </row>
    <row r="1125" spans="3:16" s="1" customFormat="1" hidden="1">
      <c r="C1125" s="154" t="s">
        <v>193</v>
      </c>
      <c r="D1125" s="119" t="s">
        <v>527</v>
      </c>
      <c r="E1125" s="121" t="s">
        <v>19</v>
      </c>
      <c r="F1125" s="159">
        <v>2015</v>
      </c>
      <c r="G1125" s="159">
        <v>2017</v>
      </c>
      <c r="H1125" s="73" t="s">
        <v>107</v>
      </c>
      <c r="I1125" s="5">
        <f>I1126+I1128+I1130+I1131</f>
        <v>0</v>
      </c>
      <c r="J1125" s="5" t="s">
        <v>231</v>
      </c>
      <c r="K1125" s="5" t="s">
        <v>231</v>
      </c>
      <c r="L1125" s="5">
        <f>L1126+L1128+L1130+L1131</f>
        <v>0</v>
      </c>
      <c r="M1125" s="5">
        <f>M1126+M1128+M1130+M1131</f>
        <v>0</v>
      </c>
      <c r="N1125" s="5">
        <v>0</v>
      </c>
      <c r="O1125" s="5" t="s">
        <v>231</v>
      </c>
      <c r="P1125" s="5" t="s">
        <v>231</v>
      </c>
    </row>
    <row r="1126" spans="3:16" s="1" customFormat="1" hidden="1">
      <c r="C1126" s="154"/>
      <c r="D1126" s="119"/>
      <c r="E1126" s="121"/>
      <c r="F1126" s="159"/>
      <c r="G1126" s="159"/>
      <c r="H1126" s="73" t="s">
        <v>108</v>
      </c>
      <c r="I1126" s="5">
        <f>I1133</f>
        <v>0</v>
      </c>
      <c r="J1126" s="5"/>
      <c r="K1126" s="5"/>
      <c r="L1126" s="5">
        <f t="shared" ref="L1126:M1128" si="77">L1133</f>
        <v>0</v>
      </c>
      <c r="M1126" s="5">
        <f t="shared" si="77"/>
        <v>0</v>
      </c>
      <c r="N1126" s="5">
        <v>0</v>
      </c>
      <c r="O1126" s="5">
        <v>0</v>
      </c>
      <c r="P1126" s="5">
        <v>0</v>
      </c>
    </row>
    <row r="1127" spans="3:16" s="1" customFormat="1" ht="30" hidden="1">
      <c r="C1127" s="154"/>
      <c r="D1127" s="119"/>
      <c r="E1127" s="121"/>
      <c r="F1127" s="159"/>
      <c r="G1127" s="159"/>
      <c r="H1127" s="73" t="s">
        <v>22</v>
      </c>
      <c r="I1127" s="5">
        <f>I1134</f>
        <v>0</v>
      </c>
      <c r="J1127" s="5">
        <f>J1134</f>
        <v>0</v>
      </c>
      <c r="K1127" s="5">
        <f>K1134</f>
        <v>0</v>
      </c>
      <c r="L1127" s="5">
        <f t="shared" si="77"/>
        <v>0</v>
      </c>
      <c r="M1127" s="5">
        <f t="shared" si="77"/>
        <v>0</v>
      </c>
      <c r="N1127" s="5">
        <v>0</v>
      </c>
      <c r="O1127" s="5">
        <v>0</v>
      </c>
      <c r="P1127" s="5">
        <v>0</v>
      </c>
    </row>
    <row r="1128" spans="3:16" s="1" customFormat="1" hidden="1">
      <c r="C1128" s="154"/>
      <c r="D1128" s="119"/>
      <c r="E1128" s="121"/>
      <c r="F1128" s="159"/>
      <c r="G1128" s="159"/>
      <c r="H1128" s="73" t="s">
        <v>233</v>
      </c>
      <c r="I1128" s="5">
        <f>I1135</f>
        <v>0</v>
      </c>
      <c r="J1128" s="5">
        <f>J1135</f>
        <v>0</v>
      </c>
      <c r="K1128" s="5">
        <f>K1135</f>
        <v>0</v>
      </c>
      <c r="L1128" s="5">
        <f t="shared" si="77"/>
        <v>0</v>
      </c>
      <c r="M1128" s="5">
        <f t="shared" si="77"/>
        <v>0</v>
      </c>
      <c r="N1128" s="5">
        <v>0</v>
      </c>
      <c r="O1128" s="5">
        <v>0</v>
      </c>
      <c r="P1128" s="5">
        <v>0</v>
      </c>
    </row>
    <row r="1129" spans="3:16" s="1" customFormat="1" ht="30" hidden="1">
      <c r="C1129" s="154"/>
      <c r="D1129" s="119"/>
      <c r="E1129" s="121"/>
      <c r="F1129" s="159"/>
      <c r="G1129" s="159"/>
      <c r="H1129" s="73" t="s">
        <v>23</v>
      </c>
      <c r="I1129" s="5">
        <v>0</v>
      </c>
      <c r="J1129" s="5">
        <v>0</v>
      </c>
      <c r="K1129" s="5">
        <v>0</v>
      </c>
      <c r="L1129" s="5">
        <v>0</v>
      </c>
      <c r="M1129" s="5">
        <v>0</v>
      </c>
      <c r="N1129" s="5">
        <v>0</v>
      </c>
      <c r="O1129" s="5">
        <v>0</v>
      </c>
      <c r="P1129" s="5">
        <v>0</v>
      </c>
    </row>
    <row r="1130" spans="3:16" s="1" customFormat="1" hidden="1">
      <c r="C1130" s="154"/>
      <c r="D1130" s="119"/>
      <c r="E1130" s="121"/>
      <c r="F1130" s="159"/>
      <c r="G1130" s="159"/>
      <c r="H1130" s="73" t="s">
        <v>234</v>
      </c>
      <c r="I1130" s="5">
        <v>0</v>
      </c>
      <c r="J1130" s="5" t="s">
        <v>231</v>
      </c>
      <c r="K1130" s="5" t="s">
        <v>231</v>
      </c>
      <c r="L1130" s="5">
        <v>0</v>
      </c>
      <c r="M1130" s="5">
        <v>0</v>
      </c>
      <c r="N1130" s="5">
        <v>0</v>
      </c>
      <c r="O1130" s="5" t="s">
        <v>231</v>
      </c>
      <c r="P1130" s="5" t="s">
        <v>231</v>
      </c>
    </row>
    <row r="1131" spans="3:16" s="1" customFormat="1" hidden="1">
      <c r="C1131" s="154"/>
      <c r="D1131" s="119"/>
      <c r="E1131" s="121"/>
      <c r="F1131" s="159"/>
      <c r="G1131" s="159"/>
      <c r="H1131" s="73" t="s">
        <v>236</v>
      </c>
      <c r="I1131" s="5">
        <v>0</v>
      </c>
      <c r="J1131" s="5" t="s">
        <v>231</v>
      </c>
      <c r="K1131" s="5" t="s">
        <v>231</v>
      </c>
      <c r="L1131" s="5">
        <v>0</v>
      </c>
      <c r="M1131" s="5">
        <v>0</v>
      </c>
      <c r="N1131" s="5">
        <v>0</v>
      </c>
      <c r="O1131" s="5" t="s">
        <v>231</v>
      </c>
      <c r="P1131" s="5" t="s">
        <v>231</v>
      </c>
    </row>
    <row r="1132" spans="3:16" s="1" customFormat="1" ht="14.45" hidden="1" customHeight="1">
      <c r="C1132" s="140" t="s">
        <v>194</v>
      </c>
      <c r="D1132" s="128" t="s">
        <v>16</v>
      </c>
      <c r="E1132" s="116" t="s">
        <v>19</v>
      </c>
      <c r="F1132" s="139">
        <v>2015</v>
      </c>
      <c r="G1132" s="139">
        <v>2017</v>
      </c>
      <c r="H1132" s="73" t="s">
        <v>107</v>
      </c>
      <c r="I1132" s="5">
        <f>I1133</f>
        <v>0</v>
      </c>
      <c r="J1132" s="5" t="s">
        <v>231</v>
      </c>
      <c r="K1132" s="5" t="s">
        <v>231</v>
      </c>
      <c r="L1132" s="5">
        <f>L1133</f>
        <v>0</v>
      </c>
      <c r="M1132" s="5">
        <f>M1133</f>
        <v>0</v>
      </c>
      <c r="N1132" s="5">
        <v>0</v>
      </c>
      <c r="O1132" s="5" t="s">
        <v>231</v>
      </c>
      <c r="P1132" s="5" t="s">
        <v>231</v>
      </c>
    </row>
    <row r="1133" spans="3:16" s="1" customFormat="1" hidden="1">
      <c r="C1133" s="141"/>
      <c r="D1133" s="129"/>
      <c r="E1133" s="117"/>
      <c r="F1133" s="126"/>
      <c r="G1133" s="126"/>
      <c r="H1133" s="73" t="s">
        <v>108</v>
      </c>
      <c r="I1133" s="5">
        <v>0</v>
      </c>
      <c r="J1133" s="5">
        <v>0</v>
      </c>
      <c r="K1133" s="5">
        <v>0</v>
      </c>
      <c r="L1133" s="5"/>
      <c r="M1133" s="5"/>
      <c r="N1133" s="5">
        <v>0</v>
      </c>
      <c r="O1133" s="5">
        <v>0</v>
      </c>
      <c r="P1133" s="5">
        <v>0</v>
      </c>
    </row>
    <row r="1134" spans="3:16" s="1" customFormat="1" ht="30" hidden="1">
      <c r="C1134" s="141"/>
      <c r="D1134" s="129"/>
      <c r="E1134" s="117"/>
      <c r="F1134" s="126"/>
      <c r="G1134" s="126"/>
      <c r="H1134" s="73" t="s">
        <v>22</v>
      </c>
      <c r="I1134" s="5">
        <v>0</v>
      </c>
      <c r="J1134" s="5">
        <v>0</v>
      </c>
      <c r="K1134" s="5">
        <v>0</v>
      </c>
      <c r="L1134" s="5">
        <v>0</v>
      </c>
      <c r="M1134" s="5">
        <v>0</v>
      </c>
      <c r="N1134" s="5">
        <v>0</v>
      </c>
      <c r="O1134" s="5">
        <v>0</v>
      </c>
      <c r="P1134" s="5">
        <v>0</v>
      </c>
    </row>
    <row r="1135" spans="3:16" s="1" customFormat="1" hidden="1">
      <c r="C1135" s="141"/>
      <c r="D1135" s="129"/>
      <c r="E1135" s="117"/>
      <c r="F1135" s="126"/>
      <c r="G1135" s="126"/>
      <c r="H1135" s="73" t="s">
        <v>233</v>
      </c>
      <c r="I1135" s="5">
        <v>0</v>
      </c>
      <c r="J1135" s="5">
        <v>0</v>
      </c>
      <c r="K1135" s="5">
        <v>0</v>
      </c>
      <c r="L1135" s="5">
        <v>0</v>
      </c>
      <c r="M1135" s="5">
        <v>0</v>
      </c>
      <c r="N1135" s="5">
        <v>0</v>
      </c>
      <c r="O1135" s="5">
        <v>0</v>
      </c>
      <c r="P1135" s="5">
        <v>0</v>
      </c>
    </row>
    <row r="1136" spans="3:16" s="1" customFormat="1" ht="30" hidden="1">
      <c r="C1136" s="141"/>
      <c r="D1136" s="129"/>
      <c r="E1136" s="117"/>
      <c r="F1136" s="126"/>
      <c r="G1136" s="126"/>
      <c r="H1136" s="73" t="s">
        <v>23</v>
      </c>
      <c r="I1136" s="5">
        <v>0</v>
      </c>
      <c r="J1136" s="5">
        <v>0</v>
      </c>
      <c r="K1136" s="5">
        <v>0</v>
      </c>
      <c r="L1136" s="5">
        <v>0</v>
      </c>
      <c r="M1136" s="5">
        <v>0</v>
      </c>
      <c r="N1136" s="5">
        <v>0</v>
      </c>
      <c r="O1136" s="5">
        <v>0</v>
      </c>
      <c r="P1136" s="5">
        <v>0</v>
      </c>
    </row>
    <row r="1137" spans="3:16" s="1" customFormat="1" hidden="1">
      <c r="C1137" s="141"/>
      <c r="D1137" s="129"/>
      <c r="E1137" s="117"/>
      <c r="F1137" s="126"/>
      <c r="G1137" s="126"/>
      <c r="H1137" s="73" t="s">
        <v>234</v>
      </c>
      <c r="I1137" s="5">
        <v>0</v>
      </c>
      <c r="J1137" s="5" t="s">
        <v>231</v>
      </c>
      <c r="K1137" s="5" t="s">
        <v>231</v>
      </c>
      <c r="L1137" s="5">
        <v>0</v>
      </c>
      <c r="M1137" s="5">
        <v>0</v>
      </c>
      <c r="N1137" s="5">
        <v>0</v>
      </c>
      <c r="O1137" s="5" t="s">
        <v>231</v>
      </c>
      <c r="P1137" s="5" t="s">
        <v>231</v>
      </c>
    </row>
    <row r="1138" spans="3:16" s="1" customFormat="1" hidden="1">
      <c r="C1138" s="142"/>
      <c r="D1138" s="130"/>
      <c r="E1138" s="118"/>
      <c r="F1138" s="127"/>
      <c r="G1138" s="127"/>
      <c r="H1138" s="73" t="s">
        <v>236</v>
      </c>
      <c r="I1138" s="5">
        <v>0</v>
      </c>
      <c r="J1138" s="5" t="s">
        <v>231</v>
      </c>
      <c r="K1138" s="5" t="s">
        <v>231</v>
      </c>
      <c r="L1138" s="5">
        <v>0</v>
      </c>
      <c r="M1138" s="5">
        <v>0</v>
      </c>
      <c r="N1138" s="5">
        <v>0</v>
      </c>
      <c r="O1138" s="5" t="s">
        <v>231</v>
      </c>
      <c r="P1138" s="5" t="s">
        <v>231</v>
      </c>
    </row>
    <row r="1139" spans="3:16" s="1" customFormat="1" ht="15" hidden="1" customHeight="1">
      <c r="C1139" s="154" t="s">
        <v>195</v>
      </c>
      <c r="D1139" s="128" t="s">
        <v>531</v>
      </c>
      <c r="E1139" s="116" t="s">
        <v>19</v>
      </c>
      <c r="F1139" s="159">
        <v>2015</v>
      </c>
      <c r="G1139" s="159">
        <v>2017</v>
      </c>
      <c r="H1139" s="73" t="s">
        <v>107</v>
      </c>
      <c r="I1139" s="5">
        <f>I1146</f>
        <v>0</v>
      </c>
      <c r="J1139" s="5">
        <f>J1146</f>
        <v>0</v>
      </c>
      <c r="K1139" s="5">
        <f>K1146</f>
        <v>0</v>
      </c>
      <c r="L1139" s="5">
        <f>L1146</f>
        <v>0</v>
      </c>
      <c r="M1139" s="5">
        <f>M1146</f>
        <v>0</v>
      </c>
      <c r="N1139" s="5" t="e">
        <f>M1139/I1139*100</f>
        <v>#DIV/0!</v>
      </c>
      <c r="O1139" s="5" t="e">
        <f>L1139/J1139*100</f>
        <v>#DIV/0!</v>
      </c>
      <c r="P1139" s="5" t="e">
        <f>L1139/K1139*100</f>
        <v>#DIV/0!</v>
      </c>
    </row>
    <row r="1140" spans="3:16" s="1" customFormat="1" hidden="1">
      <c r="C1140" s="154"/>
      <c r="D1140" s="129"/>
      <c r="E1140" s="117"/>
      <c r="F1140" s="159"/>
      <c r="G1140" s="159"/>
      <c r="H1140" s="73" t="s">
        <v>108</v>
      </c>
      <c r="I1140" s="5">
        <f>I1148</f>
        <v>0</v>
      </c>
      <c r="J1140" s="5">
        <f t="shared" ref="J1140:P1140" si="78">J1148</f>
        <v>0</v>
      </c>
      <c r="K1140" s="5">
        <f t="shared" si="78"/>
        <v>0</v>
      </c>
      <c r="L1140" s="5">
        <f t="shared" si="78"/>
        <v>0</v>
      </c>
      <c r="M1140" s="5">
        <f t="shared" si="78"/>
        <v>0</v>
      </c>
      <c r="N1140" s="5">
        <f t="shared" si="78"/>
        <v>0</v>
      </c>
      <c r="O1140" s="5">
        <f t="shared" si="78"/>
        <v>0</v>
      </c>
      <c r="P1140" s="5">
        <f t="shared" si="78"/>
        <v>0</v>
      </c>
    </row>
    <row r="1141" spans="3:16" s="1" customFormat="1" ht="30" hidden="1">
      <c r="C1141" s="154"/>
      <c r="D1141" s="129"/>
      <c r="E1141" s="117"/>
      <c r="F1141" s="159"/>
      <c r="G1141" s="159"/>
      <c r="H1141" s="73" t="s">
        <v>22</v>
      </c>
      <c r="I1141" s="5">
        <f t="shared" ref="I1141:M1145" si="79">I1149</f>
        <v>0</v>
      </c>
      <c r="J1141" s="5">
        <f t="shared" si="79"/>
        <v>0</v>
      </c>
      <c r="K1141" s="5">
        <f t="shared" si="79"/>
        <v>0</v>
      </c>
      <c r="L1141" s="5">
        <f t="shared" si="79"/>
        <v>0</v>
      </c>
      <c r="M1141" s="5">
        <f t="shared" si="79"/>
        <v>0</v>
      </c>
      <c r="N1141" s="5">
        <v>0</v>
      </c>
      <c r="O1141" s="5">
        <v>0</v>
      </c>
      <c r="P1141" s="5">
        <v>0</v>
      </c>
    </row>
    <row r="1142" spans="3:16" s="1" customFormat="1" hidden="1">
      <c r="C1142" s="154"/>
      <c r="D1142" s="129"/>
      <c r="E1142" s="117"/>
      <c r="F1142" s="159"/>
      <c r="G1142" s="159"/>
      <c r="H1142" s="73" t="s">
        <v>233</v>
      </c>
      <c r="I1142" s="5">
        <f t="shared" si="79"/>
        <v>0</v>
      </c>
      <c r="J1142" s="5">
        <f t="shared" si="79"/>
        <v>0</v>
      </c>
      <c r="K1142" s="5">
        <f t="shared" si="79"/>
        <v>0</v>
      </c>
      <c r="L1142" s="5">
        <f t="shared" si="79"/>
        <v>0</v>
      </c>
      <c r="M1142" s="5">
        <f t="shared" si="79"/>
        <v>0</v>
      </c>
      <c r="N1142" s="5">
        <v>0</v>
      </c>
      <c r="O1142" s="5">
        <v>0</v>
      </c>
      <c r="P1142" s="5">
        <v>0</v>
      </c>
    </row>
    <row r="1143" spans="3:16" s="1" customFormat="1" ht="30" hidden="1">
      <c r="C1143" s="154"/>
      <c r="D1143" s="129"/>
      <c r="E1143" s="117"/>
      <c r="F1143" s="159"/>
      <c r="G1143" s="159"/>
      <c r="H1143" s="73" t="s">
        <v>23</v>
      </c>
      <c r="I1143" s="5">
        <f t="shared" si="79"/>
        <v>0</v>
      </c>
      <c r="J1143" s="5">
        <f t="shared" si="79"/>
        <v>0</v>
      </c>
      <c r="K1143" s="5">
        <f t="shared" si="79"/>
        <v>0</v>
      </c>
      <c r="L1143" s="5">
        <f t="shared" si="79"/>
        <v>0</v>
      </c>
      <c r="M1143" s="5">
        <f t="shared" si="79"/>
        <v>0</v>
      </c>
      <c r="N1143" s="5">
        <v>0</v>
      </c>
      <c r="O1143" s="5">
        <v>0</v>
      </c>
      <c r="P1143" s="5">
        <v>0</v>
      </c>
    </row>
    <row r="1144" spans="3:16" s="1" customFormat="1" hidden="1">
      <c r="C1144" s="154"/>
      <c r="D1144" s="129"/>
      <c r="E1144" s="117"/>
      <c r="F1144" s="159"/>
      <c r="G1144" s="159"/>
      <c r="H1144" s="73" t="s">
        <v>234</v>
      </c>
      <c r="I1144" s="5">
        <f t="shared" si="79"/>
        <v>0</v>
      </c>
      <c r="J1144" s="5" t="s">
        <v>231</v>
      </c>
      <c r="K1144" s="5" t="s">
        <v>231</v>
      </c>
      <c r="L1144" s="5">
        <v>0</v>
      </c>
      <c r="M1144" s="5">
        <v>0</v>
      </c>
      <c r="N1144" s="5">
        <v>0</v>
      </c>
      <c r="O1144" s="5" t="s">
        <v>231</v>
      </c>
      <c r="P1144" s="5" t="s">
        <v>231</v>
      </c>
    </row>
    <row r="1145" spans="3:16" s="1" customFormat="1" hidden="1">
      <c r="C1145" s="154"/>
      <c r="D1145" s="129"/>
      <c r="E1145" s="117"/>
      <c r="F1145" s="159"/>
      <c r="G1145" s="159"/>
      <c r="H1145" s="73" t="s">
        <v>236</v>
      </c>
      <c r="I1145" s="5">
        <f t="shared" si="79"/>
        <v>0</v>
      </c>
      <c r="J1145" s="5" t="s">
        <v>231</v>
      </c>
      <c r="K1145" s="5" t="s">
        <v>231</v>
      </c>
      <c r="L1145" s="5">
        <v>0</v>
      </c>
      <c r="M1145" s="5">
        <v>0</v>
      </c>
      <c r="N1145" s="5">
        <v>0</v>
      </c>
      <c r="O1145" s="5" t="s">
        <v>231</v>
      </c>
      <c r="P1145" s="5" t="s">
        <v>231</v>
      </c>
    </row>
    <row r="1146" spans="3:16" s="1" customFormat="1" ht="60" hidden="1">
      <c r="C1146" s="37"/>
      <c r="D1146" s="130"/>
      <c r="E1146" s="118"/>
      <c r="F1146" s="76"/>
      <c r="G1146" s="76"/>
      <c r="H1146" s="73" t="s">
        <v>242</v>
      </c>
      <c r="I1146" s="5"/>
      <c r="J1146" s="5"/>
      <c r="K1146" s="5">
        <f>K1154</f>
        <v>0</v>
      </c>
      <c r="L1146" s="5">
        <f>L1154</f>
        <v>0</v>
      </c>
      <c r="M1146" s="5">
        <f>M1154</f>
        <v>0</v>
      </c>
      <c r="N1146" s="5" t="e">
        <f>M1146/I1146*100</f>
        <v>#DIV/0!</v>
      </c>
      <c r="O1146" s="5" t="e">
        <f>L1146/J1146*100</f>
        <v>#DIV/0!</v>
      </c>
      <c r="P1146" s="5" t="e">
        <f>L1146/K1146*100</f>
        <v>#DIV/0!</v>
      </c>
    </row>
    <row r="1147" spans="3:16" s="1" customFormat="1" ht="15" hidden="1" customHeight="1">
      <c r="C1147" s="154" t="s">
        <v>196</v>
      </c>
      <c r="D1147" s="128" t="s">
        <v>17</v>
      </c>
      <c r="E1147" s="116" t="s">
        <v>19</v>
      </c>
      <c r="F1147" s="159">
        <v>2015</v>
      </c>
      <c r="G1147" s="159">
        <v>2017</v>
      </c>
      <c r="H1147" s="73" t="s">
        <v>107</v>
      </c>
      <c r="I1147" s="5">
        <f>I1148+I1154</f>
        <v>0</v>
      </c>
      <c r="J1147" s="5">
        <f>J1148+J1154</f>
        <v>0</v>
      </c>
      <c r="K1147" s="5">
        <f>K1148+K1154</f>
        <v>0</v>
      </c>
      <c r="L1147" s="5">
        <f>L1148+L1154</f>
        <v>0</v>
      </c>
      <c r="M1147" s="5">
        <f>M1148+M1154</f>
        <v>0</v>
      </c>
      <c r="N1147" s="5" t="e">
        <f>M1147/I1147*100</f>
        <v>#DIV/0!</v>
      </c>
      <c r="O1147" s="5" t="e">
        <f>L1147/J1147*100</f>
        <v>#DIV/0!</v>
      </c>
      <c r="P1147" s="5" t="e">
        <f>L1147/K1147*100</f>
        <v>#DIV/0!</v>
      </c>
    </row>
    <row r="1148" spans="3:16" s="1" customFormat="1" hidden="1">
      <c r="C1148" s="154"/>
      <c r="D1148" s="129"/>
      <c r="E1148" s="117"/>
      <c r="F1148" s="159"/>
      <c r="G1148" s="159"/>
      <c r="H1148" s="73" t="s">
        <v>108</v>
      </c>
      <c r="I1148" s="5">
        <v>0</v>
      </c>
      <c r="J1148" s="5">
        <v>0</v>
      </c>
      <c r="K1148" s="5">
        <v>0</v>
      </c>
      <c r="L1148" s="5">
        <v>0</v>
      </c>
      <c r="M1148" s="5">
        <v>0</v>
      </c>
      <c r="N1148" s="5">
        <v>0</v>
      </c>
      <c r="O1148" s="5">
        <v>0</v>
      </c>
      <c r="P1148" s="5">
        <v>0</v>
      </c>
    </row>
    <row r="1149" spans="3:16" s="1" customFormat="1" ht="30" hidden="1">
      <c r="C1149" s="154"/>
      <c r="D1149" s="129"/>
      <c r="E1149" s="117"/>
      <c r="F1149" s="159"/>
      <c r="G1149" s="159"/>
      <c r="H1149" s="73" t="s">
        <v>22</v>
      </c>
      <c r="I1149" s="5">
        <v>0</v>
      </c>
      <c r="J1149" s="5">
        <v>0</v>
      </c>
      <c r="K1149" s="5">
        <v>0</v>
      </c>
      <c r="L1149" s="5">
        <v>0</v>
      </c>
      <c r="M1149" s="5">
        <v>0</v>
      </c>
      <c r="N1149" s="5">
        <v>0</v>
      </c>
      <c r="O1149" s="5">
        <v>0</v>
      </c>
      <c r="P1149" s="5">
        <v>0</v>
      </c>
    </row>
    <row r="1150" spans="3:16" s="1" customFormat="1" hidden="1">
      <c r="C1150" s="154"/>
      <c r="D1150" s="129"/>
      <c r="E1150" s="117"/>
      <c r="F1150" s="159"/>
      <c r="G1150" s="159"/>
      <c r="H1150" s="73" t="s">
        <v>233</v>
      </c>
      <c r="I1150" s="5">
        <v>0</v>
      </c>
      <c r="J1150" s="5">
        <v>0</v>
      </c>
      <c r="K1150" s="5">
        <v>0</v>
      </c>
      <c r="L1150" s="5">
        <v>0</v>
      </c>
      <c r="M1150" s="5">
        <v>0</v>
      </c>
      <c r="N1150" s="5">
        <v>0</v>
      </c>
      <c r="O1150" s="5">
        <v>0</v>
      </c>
      <c r="P1150" s="5">
        <v>0</v>
      </c>
    </row>
    <row r="1151" spans="3:16" s="1" customFormat="1" ht="30" hidden="1">
      <c r="C1151" s="154"/>
      <c r="D1151" s="129"/>
      <c r="E1151" s="117"/>
      <c r="F1151" s="159"/>
      <c r="G1151" s="159"/>
      <c r="H1151" s="73" t="s">
        <v>23</v>
      </c>
      <c r="I1151" s="5">
        <v>0</v>
      </c>
      <c r="J1151" s="5">
        <v>0</v>
      </c>
      <c r="K1151" s="5">
        <v>0</v>
      </c>
      <c r="L1151" s="5">
        <v>0</v>
      </c>
      <c r="M1151" s="5">
        <v>0</v>
      </c>
      <c r="N1151" s="5">
        <v>0</v>
      </c>
      <c r="O1151" s="5">
        <v>0</v>
      </c>
      <c r="P1151" s="5">
        <v>0</v>
      </c>
    </row>
    <row r="1152" spans="3:16" s="1" customFormat="1" hidden="1">
      <c r="C1152" s="154"/>
      <c r="D1152" s="129"/>
      <c r="E1152" s="117"/>
      <c r="F1152" s="159"/>
      <c r="G1152" s="159"/>
      <c r="H1152" s="73" t="s">
        <v>234</v>
      </c>
      <c r="I1152" s="5">
        <v>0</v>
      </c>
      <c r="J1152" s="5" t="s">
        <v>231</v>
      </c>
      <c r="K1152" s="5" t="s">
        <v>231</v>
      </c>
      <c r="L1152" s="5">
        <v>0</v>
      </c>
      <c r="M1152" s="5">
        <v>0</v>
      </c>
      <c r="N1152" s="5">
        <v>0</v>
      </c>
      <c r="O1152" s="5" t="s">
        <v>231</v>
      </c>
      <c r="P1152" s="5" t="s">
        <v>231</v>
      </c>
    </row>
    <row r="1153" spans="3:16" s="1" customFormat="1" hidden="1">
      <c r="C1153" s="154"/>
      <c r="D1153" s="129"/>
      <c r="E1153" s="117"/>
      <c r="F1153" s="159"/>
      <c r="G1153" s="159"/>
      <c r="H1153" s="73" t="s">
        <v>236</v>
      </c>
      <c r="I1153" s="5">
        <v>0</v>
      </c>
      <c r="J1153" s="5" t="s">
        <v>231</v>
      </c>
      <c r="K1153" s="5" t="s">
        <v>231</v>
      </c>
      <c r="L1153" s="5">
        <v>0</v>
      </c>
      <c r="M1153" s="5">
        <v>0</v>
      </c>
      <c r="N1153" s="5">
        <v>0</v>
      </c>
      <c r="O1153" s="5" t="s">
        <v>231</v>
      </c>
      <c r="P1153" s="5" t="s">
        <v>231</v>
      </c>
    </row>
    <row r="1154" spans="3:16" s="1" customFormat="1" ht="65.45" hidden="1" customHeight="1">
      <c r="C1154" s="37"/>
      <c r="D1154" s="130"/>
      <c r="E1154" s="118"/>
      <c r="F1154" s="76"/>
      <c r="G1154" s="76"/>
      <c r="H1154" s="73" t="s">
        <v>242</v>
      </c>
      <c r="I1154" s="5"/>
      <c r="J1154" s="5"/>
      <c r="K1154" s="5"/>
      <c r="L1154" s="5"/>
      <c r="M1154" s="5"/>
      <c r="N1154" s="5" t="e">
        <f>M1154/I1154*100</f>
        <v>#DIV/0!</v>
      </c>
      <c r="O1154" s="96" t="e">
        <f>L1154/J1154*100</f>
        <v>#DIV/0!</v>
      </c>
      <c r="P1154" s="5" t="e">
        <f>L1154/K1154*100</f>
        <v>#DIV/0!</v>
      </c>
    </row>
    <row r="1155" spans="3:16" s="1" customFormat="1" hidden="1">
      <c r="C1155" s="154" t="s">
        <v>197</v>
      </c>
      <c r="D1155" s="119"/>
      <c r="E1155" s="121"/>
      <c r="F1155" s="159">
        <v>2015</v>
      </c>
      <c r="G1155" s="159">
        <v>2017</v>
      </c>
      <c r="H1155" s="73" t="s">
        <v>107</v>
      </c>
      <c r="I1155" s="5">
        <f>I1156+I1158+I1160+I1161</f>
        <v>0</v>
      </c>
      <c r="J1155" s="5" t="s">
        <v>231</v>
      </c>
      <c r="K1155" s="5" t="s">
        <v>231</v>
      </c>
      <c r="L1155" s="5">
        <f>L1156+L1158+L1160+L1161</f>
        <v>0</v>
      </c>
      <c r="M1155" s="5">
        <f>M1156+M1158+M1160+M1161</f>
        <v>0</v>
      </c>
      <c r="N1155" s="5">
        <v>0</v>
      </c>
      <c r="O1155" s="5" t="s">
        <v>231</v>
      </c>
      <c r="P1155" s="5" t="s">
        <v>231</v>
      </c>
    </row>
    <row r="1156" spans="3:16" s="1" customFormat="1" hidden="1">
      <c r="C1156" s="154"/>
      <c r="D1156" s="119"/>
      <c r="E1156" s="121"/>
      <c r="F1156" s="159"/>
      <c r="G1156" s="159"/>
      <c r="H1156" s="73" t="s">
        <v>108</v>
      </c>
      <c r="I1156" s="5">
        <v>0</v>
      </c>
      <c r="J1156" s="5">
        <v>0</v>
      </c>
      <c r="K1156" s="5">
        <v>0</v>
      </c>
      <c r="L1156" s="5">
        <v>0</v>
      </c>
      <c r="M1156" s="5">
        <v>0</v>
      </c>
      <c r="N1156" s="5">
        <v>0</v>
      </c>
      <c r="O1156" s="5">
        <v>0</v>
      </c>
      <c r="P1156" s="5">
        <v>0</v>
      </c>
    </row>
    <row r="1157" spans="3:16" s="1" customFormat="1" ht="30" hidden="1">
      <c r="C1157" s="154"/>
      <c r="D1157" s="119"/>
      <c r="E1157" s="121"/>
      <c r="F1157" s="159"/>
      <c r="G1157" s="159"/>
      <c r="H1157" s="73" t="s">
        <v>22</v>
      </c>
      <c r="I1157" s="5">
        <v>0</v>
      </c>
      <c r="J1157" s="5">
        <v>0</v>
      </c>
      <c r="K1157" s="5">
        <v>0</v>
      </c>
      <c r="L1157" s="5">
        <v>0</v>
      </c>
      <c r="M1157" s="5">
        <v>0</v>
      </c>
      <c r="N1157" s="5">
        <v>0</v>
      </c>
      <c r="O1157" s="5">
        <v>0</v>
      </c>
      <c r="P1157" s="5">
        <v>0</v>
      </c>
    </row>
    <row r="1158" spans="3:16" s="1" customFormat="1" hidden="1">
      <c r="C1158" s="154"/>
      <c r="D1158" s="119"/>
      <c r="E1158" s="121"/>
      <c r="F1158" s="159"/>
      <c r="G1158" s="159"/>
      <c r="H1158" s="73" t="s">
        <v>233</v>
      </c>
      <c r="I1158" s="5">
        <v>0</v>
      </c>
      <c r="J1158" s="5">
        <v>0</v>
      </c>
      <c r="K1158" s="5">
        <v>0</v>
      </c>
      <c r="L1158" s="5">
        <v>0</v>
      </c>
      <c r="M1158" s="5">
        <v>0</v>
      </c>
      <c r="N1158" s="5">
        <v>0</v>
      </c>
      <c r="O1158" s="5">
        <v>0</v>
      </c>
      <c r="P1158" s="5">
        <v>0</v>
      </c>
    </row>
    <row r="1159" spans="3:16" s="1" customFormat="1" ht="30" hidden="1">
      <c r="C1159" s="154"/>
      <c r="D1159" s="119"/>
      <c r="E1159" s="121"/>
      <c r="F1159" s="159"/>
      <c r="G1159" s="159"/>
      <c r="H1159" s="73" t="s">
        <v>23</v>
      </c>
      <c r="I1159" s="5">
        <v>0</v>
      </c>
      <c r="J1159" s="5">
        <v>0</v>
      </c>
      <c r="K1159" s="5">
        <v>0</v>
      </c>
      <c r="L1159" s="5">
        <v>0</v>
      </c>
      <c r="M1159" s="5">
        <v>0</v>
      </c>
      <c r="N1159" s="5">
        <v>0</v>
      </c>
      <c r="O1159" s="5">
        <v>0</v>
      </c>
      <c r="P1159" s="5">
        <v>0</v>
      </c>
    </row>
    <row r="1160" spans="3:16" s="1" customFormat="1" hidden="1">
      <c r="C1160" s="154"/>
      <c r="D1160" s="119"/>
      <c r="E1160" s="121"/>
      <c r="F1160" s="159"/>
      <c r="G1160" s="159"/>
      <c r="H1160" s="73" t="s">
        <v>234</v>
      </c>
      <c r="I1160" s="5">
        <v>0</v>
      </c>
      <c r="J1160" s="5" t="s">
        <v>231</v>
      </c>
      <c r="K1160" s="5" t="s">
        <v>231</v>
      </c>
      <c r="L1160" s="5">
        <v>0</v>
      </c>
      <c r="M1160" s="5">
        <v>0</v>
      </c>
      <c r="N1160" s="5" t="e">
        <f>L1160/I1160*100</f>
        <v>#DIV/0!</v>
      </c>
      <c r="O1160" s="5" t="s">
        <v>231</v>
      </c>
      <c r="P1160" s="5" t="s">
        <v>231</v>
      </c>
    </row>
    <row r="1161" spans="3:16" s="1" customFormat="1" hidden="1">
      <c r="C1161" s="154"/>
      <c r="D1161" s="119"/>
      <c r="E1161" s="121"/>
      <c r="F1161" s="159"/>
      <c r="G1161" s="159"/>
      <c r="H1161" s="73" t="s">
        <v>236</v>
      </c>
      <c r="I1161" s="5">
        <v>0</v>
      </c>
      <c r="J1161" s="5" t="s">
        <v>231</v>
      </c>
      <c r="K1161" s="5" t="s">
        <v>231</v>
      </c>
      <c r="L1161" s="5">
        <v>0</v>
      </c>
      <c r="M1161" s="5">
        <v>0</v>
      </c>
      <c r="N1161" s="5" t="e">
        <f>L1161/I1161*100</f>
        <v>#DIV/0!</v>
      </c>
      <c r="O1161" s="5" t="s">
        <v>231</v>
      </c>
      <c r="P1161" s="5" t="s">
        <v>231</v>
      </c>
    </row>
    <row r="1162" spans="3:16" s="1" customFormat="1" hidden="1">
      <c r="C1162" s="154">
        <v>8</v>
      </c>
      <c r="D1162" s="119" t="s">
        <v>18</v>
      </c>
      <c r="E1162" s="121" t="s">
        <v>19</v>
      </c>
      <c r="F1162" s="159">
        <v>2015</v>
      </c>
      <c r="G1162" s="159">
        <v>2017</v>
      </c>
      <c r="H1162" s="73" t="s">
        <v>107</v>
      </c>
      <c r="I1162" s="100">
        <f>I1163</f>
        <v>0</v>
      </c>
      <c r="J1162" s="5" t="s">
        <v>231</v>
      </c>
      <c r="K1162" s="5" t="s">
        <v>231</v>
      </c>
      <c r="L1162" s="100">
        <f>L1163</f>
        <v>0</v>
      </c>
      <c r="M1162" s="100">
        <f>M1163</f>
        <v>0</v>
      </c>
      <c r="N1162" s="5" t="e">
        <f>L1162/I1162*100</f>
        <v>#DIV/0!</v>
      </c>
      <c r="O1162" s="5" t="s">
        <v>231</v>
      </c>
      <c r="P1162" s="11"/>
    </row>
    <row r="1163" spans="3:16" s="1" customFormat="1" hidden="1">
      <c r="C1163" s="154"/>
      <c r="D1163" s="119"/>
      <c r="E1163" s="121"/>
      <c r="F1163" s="159"/>
      <c r="G1163" s="159"/>
      <c r="H1163" s="73" t="s">
        <v>108</v>
      </c>
      <c r="I1163" s="100">
        <v>0</v>
      </c>
      <c r="J1163" s="100">
        <v>0</v>
      </c>
      <c r="K1163" s="100">
        <v>0</v>
      </c>
      <c r="L1163" s="100"/>
      <c r="M1163" s="100"/>
      <c r="N1163" s="5" t="e">
        <f t="shared" ref="N1163:N1168" si="80">L1163/I1163*100</f>
        <v>#DIV/0!</v>
      </c>
      <c r="O1163" s="101" t="e">
        <f>L1163/J1163*100</f>
        <v>#DIV/0!</v>
      </c>
      <c r="P1163" s="11"/>
    </row>
    <row r="1164" spans="3:16" s="1" customFormat="1" ht="30" hidden="1">
      <c r="C1164" s="154"/>
      <c r="D1164" s="119"/>
      <c r="E1164" s="121"/>
      <c r="F1164" s="159"/>
      <c r="G1164" s="159"/>
      <c r="H1164" s="73" t="s">
        <v>22</v>
      </c>
      <c r="I1164" s="100">
        <v>0</v>
      </c>
      <c r="J1164" s="100">
        <v>0</v>
      </c>
      <c r="K1164" s="100">
        <v>0</v>
      </c>
      <c r="L1164" s="100">
        <v>0</v>
      </c>
      <c r="M1164" s="100">
        <v>0</v>
      </c>
      <c r="N1164" s="5" t="e">
        <f t="shared" si="80"/>
        <v>#DIV/0!</v>
      </c>
      <c r="O1164" s="100">
        <v>0</v>
      </c>
      <c r="P1164" s="11"/>
    </row>
    <row r="1165" spans="3:16" s="1" customFormat="1" hidden="1">
      <c r="C1165" s="154"/>
      <c r="D1165" s="119"/>
      <c r="E1165" s="121"/>
      <c r="F1165" s="159"/>
      <c r="G1165" s="159"/>
      <c r="H1165" s="73" t="s">
        <v>233</v>
      </c>
      <c r="I1165" s="100">
        <v>0</v>
      </c>
      <c r="J1165" s="100">
        <v>0</v>
      </c>
      <c r="K1165" s="100">
        <v>0</v>
      </c>
      <c r="L1165" s="100">
        <v>0</v>
      </c>
      <c r="M1165" s="100">
        <v>0</v>
      </c>
      <c r="N1165" s="5" t="e">
        <f t="shared" si="80"/>
        <v>#DIV/0!</v>
      </c>
      <c r="O1165" s="100">
        <v>0</v>
      </c>
      <c r="P1165" s="11"/>
    </row>
    <row r="1166" spans="3:16" s="1" customFormat="1" ht="30" hidden="1">
      <c r="C1166" s="154"/>
      <c r="D1166" s="119"/>
      <c r="E1166" s="121"/>
      <c r="F1166" s="159"/>
      <c r="G1166" s="159"/>
      <c r="H1166" s="73" t="s">
        <v>23</v>
      </c>
      <c r="I1166" s="100">
        <v>0</v>
      </c>
      <c r="J1166" s="100">
        <v>0</v>
      </c>
      <c r="K1166" s="100">
        <v>0</v>
      </c>
      <c r="L1166" s="100">
        <v>0</v>
      </c>
      <c r="M1166" s="100">
        <v>0</v>
      </c>
      <c r="N1166" s="5" t="e">
        <f t="shared" si="80"/>
        <v>#DIV/0!</v>
      </c>
      <c r="O1166" s="100">
        <v>0</v>
      </c>
      <c r="P1166" s="11"/>
    </row>
    <row r="1167" spans="3:16" s="1" customFormat="1" hidden="1">
      <c r="C1167" s="154"/>
      <c r="D1167" s="119"/>
      <c r="E1167" s="121"/>
      <c r="F1167" s="159"/>
      <c r="G1167" s="159"/>
      <c r="H1167" s="73" t="s">
        <v>234</v>
      </c>
      <c r="I1167" s="100">
        <v>0</v>
      </c>
      <c r="J1167" s="5" t="s">
        <v>231</v>
      </c>
      <c r="K1167" s="5" t="s">
        <v>231</v>
      </c>
      <c r="L1167" s="100">
        <v>0</v>
      </c>
      <c r="M1167" s="100">
        <v>0</v>
      </c>
      <c r="N1167" s="5" t="e">
        <f t="shared" si="80"/>
        <v>#DIV/0!</v>
      </c>
      <c r="O1167" s="5" t="s">
        <v>231</v>
      </c>
      <c r="P1167" s="11"/>
    </row>
    <row r="1168" spans="3:16" s="1" customFormat="1" hidden="1">
      <c r="C1168" s="154"/>
      <c r="D1168" s="119"/>
      <c r="E1168" s="121"/>
      <c r="F1168" s="159"/>
      <c r="G1168" s="159"/>
      <c r="H1168" s="73" t="s">
        <v>236</v>
      </c>
      <c r="I1168" s="100">
        <v>0</v>
      </c>
      <c r="J1168" s="5" t="s">
        <v>231</v>
      </c>
      <c r="K1168" s="5" t="s">
        <v>231</v>
      </c>
      <c r="L1168" s="100">
        <v>0</v>
      </c>
      <c r="M1168" s="100">
        <v>0</v>
      </c>
      <c r="N1168" s="5" t="e">
        <f t="shared" si="80"/>
        <v>#DIV/0!</v>
      </c>
      <c r="O1168" s="5" t="s">
        <v>231</v>
      </c>
      <c r="P1168" s="11"/>
    </row>
    <row r="1169" spans="3:16" s="1" customFormat="1" ht="14.45" hidden="1" customHeight="1">
      <c r="C1169" s="46"/>
      <c r="D1169" s="128" t="s">
        <v>649</v>
      </c>
      <c r="E1169" s="116" t="s">
        <v>648</v>
      </c>
      <c r="F1169" s="76"/>
      <c r="G1169" s="76"/>
      <c r="H1169" s="73" t="s">
        <v>107</v>
      </c>
      <c r="I1169" s="102"/>
      <c r="J1169" s="96"/>
      <c r="K1169" s="96"/>
      <c r="L1169" s="102"/>
      <c r="M1169" s="102"/>
      <c r="N1169" s="5"/>
      <c r="O1169" s="5"/>
      <c r="P1169" s="11"/>
    </row>
    <row r="1170" spans="3:16" s="1" customFormat="1" hidden="1">
      <c r="C1170" s="46"/>
      <c r="D1170" s="129"/>
      <c r="E1170" s="117"/>
      <c r="F1170" s="76"/>
      <c r="G1170" s="76"/>
      <c r="H1170" s="73" t="s">
        <v>108</v>
      </c>
      <c r="I1170" s="102"/>
      <c r="J1170" s="96"/>
      <c r="K1170" s="96"/>
      <c r="L1170" s="102"/>
      <c r="M1170" s="102"/>
      <c r="N1170" s="5"/>
      <c r="O1170" s="5"/>
      <c r="P1170" s="11"/>
    </row>
    <row r="1171" spans="3:16" s="1" customFormat="1" ht="30" hidden="1">
      <c r="C1171" s="46"/>
      <c r="D1171" s="129"/>
      <c r="E1171" s="117"/>
      <c r="F1171" s="76"/>
      <c r="G1171" s="76"/>
      <c r="H1171" s="73" t="s">
        <v>22</v>
      </c>
      <c r="I1171" s="102"/>
      <c r="J1171" s="96"/>
      <c r="K1171" s="96"/>
      <c r="L1171" s="102"/>
      <c r="M1171" s="102"/>
      <c r="N1171" s="5"/>
      <c r="O1171" s="5"/>
      <c r="P1171" s="11"/>
    </row>
    <row r="1172" spans="3:16" s="1" customFormat="1" hidden="1">
      <c r="C1172" s="46"/>
      <c r="D1172" s="129"/>
      <c r="E1172" s="117"/>
      <c r="F1172" s="76"/>
      <c r="G1172" s="76"/>
      <c r="H1172" s="73" t="s">
        <v>233</v>
      </c>
      <c r="I1172" s="102"/>
      <c r="J1172" s="96"/>
      <c r="K1172" s="96"/>
      <c r="L1172" s="102"/>
      <c r="M1172" s="102"/>
      <c r="N1172" s="5"/>
      <c r="O1172" s="5"/>
      <c r="P1172" s="11"/>
    </row>
    <row r="1173" spans="3:16" s="1" customFormat="1" ht="30" hidden="1">
      <c r="C1173" s="46"/>
      <c r="D1173" s="129"/>
      <c r="E1173" s="117"/>
      <c r="F1173" s="76"/>
      <c r="G1173" s="76"/>
      <c r="H1173" s="73" t="s">
        <v>23</v>
      </c>
      <c r="I1173" s="102"/>
      <c r="J1173" s="96"/>
      <c r="K1173" s="96"/>
      <c r="L1173" s="102"/>
      <c r="M1173" s="102"/>
      <c r="N1173" s="5"/>
      <c r="O1173" s="5"/>
      <c r="P1173" s="11"/>
    </row>
    <row r="1174" spans="3:16" s="1" customFormat="1" hidden="1">
      <c r="C1174" s="46"/>
      <c r="D1174" s="129"/>
      <c r="E1174" s="117"/>
      <c r="F1174" s="76"/>
      <c r="G1174" s="76"/>
      <c r="H1174" s="73" t="s">
        <v>234</v>
      </c>
      <c r="I1174" s="102"/>
      <c r="J1174" s="96"/>
      <c r="K1174" s="96"/>
      <c r="L1174" s="102"/>
      <c r="M1174" s="102"/>
      <c r="N1174" s="5"/>
      <c r="O1174" s="5"/>
      <c r="P1174" s="11"/>
    </row>
    <row r="1175" spans="3:16" s="1" customFormat="1" hidden="1">
      <c r="C1175" s="46"/>
      <c r="D1175" s="129"/>
      <c r="E1175" s="117"/>
      <c r="F1175" s="76"/>
      <c r="G1175" s="76"/>
      <c r="H1175" s="73" t="s">
        <v>236</v>
      </c>
      <c r="I1175" s="102"/>
      <c r="J1175" s="96"/>
      <c r="K1175" s="96"/>
      <c r="L1175" s="102"/>
      <c r="M1175" s="102"/>
      <c r="N1175" s="5"/>
      <c r="O1175" s="5"/>
      <c r="P1175" s="11"/>
    </row>
    <row r="1176" spans="3:16" s="1" customFormat="1" ht="60" hidden="1">
      <c r="C1176" s="46"/>
      <c r="D1176" s="130"/>
      <c r="E1176" s="118"/>
      <c r="F1176" s="76"/>
      <c r="G1176" s="76"/>
      <c r="H1176" s="73" t="s">
        <v>242</v>
      </c>
      <c r="I1176" s="102"/>
      <c r="J1176" s="96"/>
      <c r="K1176" s="96"/>
      <c r="L1176" s="102"/>
      <c r="M1176" s="102"/>
      <c r="N1176" s="5"/>
      <c r="O1176" s="5"/>
      <c r="P1176" s="11"/>
    </row>
    <row r="1177" spans="3:16" s="1" customFormat="1" ht="15" customHeight="1">
      <c r="C1177" s="154" t="s">
        <v>198</v>
      </c>
      <c r="D1177" s="155" t="s">
        <v>155</v>
      </c>
      <c r="E1177" s="160" t="s">
        <v>168</v>
      </c>
      <c r="F1177" s="160">
        <v>2015</v>
      </c>
      <c r="G1177" s="160">
        <v>2017</v>
      </c>
      <c r="H1177" s="10" t="s">
        <v>107</v>
      </c>
      <c r="I1177" s="9">
        <f>I1178+I1180+I1182+I1183</f>
        <v>92706.8</v>
      </c>
      <c r="J1177" s="9">
        <f>J1178+J1180</f>
        <v>84749.9</v>
      </c>
      <c r="K1177" s="9">
        <f>K1178+K1180</f>
        <v>84749.9</v>
      </c>
      <c r="L1177" s="9">
        <f>L1178+L1180</f>
        <v>64915.5</v>
      </c>
      <c r="M1177" s="9">
        <f>M1178+M1180+M1182+M1183</f>
        <v>73773.7</v>
      </c>
      <c r="N1177" s="8">
        <f>M1177/I1177*100</f>
        <v>79.577441999939595</v>
      </c>
      <c r="O1177" s="8">
        <f>L1177/J1177*100</f>
        <v>76.596550556401837</v>
      </c>
      <c r="P1177" s="8">
        <f>L1177/K1177*100</f>
        <v>76.596550556401837</v>
      </c>
    </row>
    <row r="1178" spans="3:16" s="1" customFormat="1">
      <c r="C1178" s="154"/>
      <c r="D1178" s="155"/>
      <c r="E1178" s="160"/>
      <c r="F1178" s="160"/>
      <c r="G1178" s="160"/>
      <c r="H1178" s="10" t="s">
        <v>108</v>
      </c>
      <c r="I1178" s="9">
        <f t="shared" ref="I1178:M1181" si="81">I1185</f>
        <v>82464</v>
      </c>
      <c r="J1178" s="9">
        <f t="shared" si="81"/>
        <v>84749.9</v>
      </c>
      <c r="K1178" s="9">
        <f t="shared" si="81"/>
        <v>84749.9</v>
      </c>
      <c r="L1178" s="9">
        <f t="shared" si="81"/>
        <v>64915.5</v>
      </c>
      <c r="M1178" s="9">
        <f t="shared" si="81"/>
        <v>64915.5</v>
      </c>
      <c r="N1178" s="8">
        <f>M1178/I1178*100</f>
        <v>78.719805005820717</v>
      </c>
      <c r="O1178" s="8">
        <f>L1178/J1178*100</f>
        <v>76.596550556401837</v>
      </c>
      <c r="P1178" s="8">
        <f>L1178/K1178*100</f>
        <v>76.596550556401837</v>
      </c>
    </row>
    <row r="1179" spans="3:16" s="1" customFormat="1" ht="28.5">
      <c r="C1179" s="154"/>
      <c r="D1179" s="155"/>
      <c r="E1179" s="160"/>
      <c r="F1179" s="160"/>
      <c r="G1179" s="160"/>
      <c r="H1179" s="10" t="s">
        <v>22</v>
      </c>
      <c r="I1179" s="9">
        <f t="shared" si="81"/>
        <v>0</v>
      </c>
      <c r="J1179" s="9">
        <f t="shared" si="81"/>
        <v>0</v>
      </c>
      <c r="K1179" s="9">
        <f t="shared" si="81"/>
        <v>0</v>
      </c>
      <c r="L1179" s="9">
        <f t="shared" si="81"/>
        <v>0</v>
      </c>
      <c r="M1179" s="9">
        <f t="shared" si="81"/>
        <v>0</v>
      </c>
      <c r="N1179" s="9">
        <v>0</v>
      </c>
      <c r="O1179" s="9">
        <v>0</v>
      </c>
      <c r="P1179" s="8">
        <v>0</v>
      </c>
    </row>
    <row r="1180" spans="3:16" s="1" customFormat="1">
      <c r="C1180" s="154"/>
      <c r="D1180" s="155"/>
      <c r="E1180" s="160"/>
      <c r="F1180" s="160"/>
      <c r="G1180" s="160"/>
      <c r="H1180" s="10" t="s">
        <v>233</v>
      </c>
      <c r="I1180" s="9">
        <f t="shared" si="81"/>
        <v>0</v>
      </c>
      <c r="J1180" s="9">
        <f t="shared" si="81"/>
        <v>0</v>
      </c>
      <c r="K1180" s="9">
        <f t="shared" si="81"/>
        <v>0</v>
      </c>
      <c r="L1180" s="9">
        <f t="shared" si="81"/>
        <v>0</v>
      </c>
      <c r="M1180" s="9">
        <f t="shared" si="81"/>
        <v>0</v>
      </c>
      <c r="N1180" s="9">
        <v>0</v>
      </c>
      <c r="O1180" s="9">
        <v>0</v>
      </c>
      <c r="P1180" s="8">
        <v>0</v>
      </c>
    </row>
    <row r="1181" spans="3:16" s="1" customFormat="1" ht="42.75">
      <c r="C1181" s="154"/>
      <c r="D1181" s="155"/>
      <c r="E1181" s="160"/>
      <c r="F1181" s="160"/>
      <c r="G1181" s="160"/>
      <c r="H1181" s="10" t="s">
        <v>23</v>
      </c>
      <c r="I1181" s="9">
        <f t="shared" si="81"/>
        <v>0</v>
      </c>
      <c r="J1181" s="9">
        <f t="shared" si="81"/>
        <v>0</v>
      </c>
      <c r="K1181" s="9">
        <f t="shared" si="81"/>
        <v>0</v>
      </c>
      <c r="L1181" s="9">
        <f t="shared" si="81"/>
        <v>0</v>
      </c>
      <c r="M1181" s="9">
        <f t="shared" si="81"/>
        <v>0</v>
      </c>
      <c r="N1181" s="9">
        <v>0</v>
      </c>
      <c r="O1181" s="9">
        <v>0</v>
      </c>
      <c r="P1181" s="8">
        <v>0</v>
      </c>
    </row>
    <row r="1182" spans="3:16" s="1" customFormat="1">
      <c r="C1182" s="154"/>
      <c r="D1182" s="155"/>
      <c r="E1182" s="160"/>
      <c r="F1182" s="160"/>
      <c r="G1182" s="160"/>
      <c r="H1182" s="10" t="s">
        <v>234</v>
      </c>
      <c r="I1182" s="9">
        <f>I1189</f>
        <v>10242.799999999999</v>
      </c>
      <c r="J1182" s="9" t="s">
        <v>231</v>
      </c>
      <c r="K1182" s="9" t="s">
        <v>231</v>
      </c>
      <c r="L1182" s="9" t="s">
        <v>231</v>
      </c>
      <c r="M1182" s="9">
        <f>M1189</f>
        <v>8858.2000000000007</v>
      </c>
      <c r="N1182" s="8">
        <f>M1182/I1182*100</f>
        <v>86.482211895184918</v>
      </c>
      <c r="O1182" s="8" t="s">
        <v>231</v>
      </c>
      <c r="P1182" s="8" t="s">
        <v>231</v>
      </c>
    </row>
    <row r="1183" spans="3:16" s="1" customFormat="1">
      <c r="C1183" s="154"/>
      <c r="D1183" s="155"/>
      <c r="E1183" s="160"/>
      <c r="F1183" s="160"/>
      <c r="G1183" s="160"/>
      <c r="H1183" s="10" t="s">
        <v>236</v>
      </c>
      <c r="I1183" s="9">
        <f>I1190</f>
        <v>0</v>
      </c>
      <c r="J1183" s="9" t="s">
        <v>231</v>
      </c>
      <c r="K1183" s="9" t="s">
        <v>231</v>
      </c>
      <c r="L1183" s="9" t="s">
        <v>231</v>
      </c>
      <c r="M1183" s="9">
        <f>M1190</f>
        <v>0</v>
      </c>
      <c r="N1183" s="8">
        <v>0</v>
      </c>
      <c r="O1183" s="8" t="s">
        <v>231</v>
      </c>
      <c r="P1183" s="8" t="s">
        <v>231</v>
      </c>
    </row>
    <row r="1184" spans="3:16" s="1" customFormat="1">
      <c r="C1184" s="154" t="s">
        <v>199</v>
      </c>
      <c r="D1184" s="119" t="s">
        <v>650</v>
      </c>
      <c r="E1184" s="121" t="s">
        <v>168</v>
      </c>
      <c r="F1184" s="159">
        <v>2015</v>
      </c>
      <c r="G1184" s="159">
        <v>2017</v>
      </c>
      <c r="H1184" s="73" t="s">
        <v>107</v>
      </c>
      <c r="I1184" s="55">
        <f>I1185+I1187+I1189+I1190</f>
        <v>92706.8</v>
      </c>
      <c r="J1184" s="55">
        <f>J1185+J1187</f>
        <v>84749.9</v>
      </c>
      <c r="K1184" s="55">
        <f>K1185+K1187</f>
        <v>84749.9</v>
      </c>
      <c r="L1184" s="55">
        <f>L1185+L1187</f>
        <v>64915.5</v>
      </c>
      <c r="M1184" s="55">
        <f>M1185+M1187+M1189+M1190</f>
        <v>73773.7</v>
      </c>
      <c r="N1184" s="5">
        <f>M1184/I1184*100</f>
        <v>79.577441999939595</v>
      </c>
      <c r="O1184" s="5">
        <f>L1184/J1184*100</f>
        <v>76.596550556401837</v>
      </c>
      <c r="P1184" s="5">
        <f>L1184/K1184*100</f>
        <v>76.596550556401837</v>
      </c>
    </row>
    <row r="1185" spans="3:16" s="1" customFormat="1">
      <c r="C1185" s="154"/>
      <c r="D1185" s="119"/>
      <c r="E1185" s="121"/>
      <c r="F1185" s="159"/>
      <c r="G1185" s="159"/>
      <c r="H1185" s="73" t="s">
        <v>108</v>
      </c>
      <c r="I1185" s="15">
        <v>82464</v>
      </c>
      <c r="J1185" s="15">
        <v>84749.9</v>
      </c>
      <c r="K1185" s="15">
        <v>84749.9</v>
      </c>
      <c r="L1185" s="15">
        <v>64915.5</v>
      </c>
      <c r="M1185" s="15">
        <v>64915.5</v>
      </c>
      <c r="N1185" s="5">
        <f>M1185/I1185*100</f>
        <v>78.719805005820717</v>
      </c>
      <c r="O1185" s="96">
        <f>L1185/J1185*100</f>
        <v>76.596550556401837</v>
      </c>
      <c r="P1185" s="5">
        <f>L1185/K1185*100</f>
        <v>76.596550556401837</v>
      </c>
    </row>
    <row r="1186" spans="3:16" s="1" customFormat="1" ht="30">
      <c r="C1186" s="154"/>
      <c r="D1186" s="119"/>
      <c r="E1186" s="121"/>
      <c r="F1186" s="159"/>
      <c r="G1186" s="159"/>
      <c r="H1186" s="73" t="s">
        <v>22</v>
      </c>
      <c r="I1186" s="5">
        <v>0</v>
      </c>
      <c r="J1186" s="5">
        <v>0</v>
      </c>
      <c r="K1186" s="5">
        <v>0</v>
      </c>
      <c r="L1186" s="5">
        <v>0</v>
      </c>
      <c r="M1186" s="5">
        <v>0</v>
      </c>
      <c r="N1186" s="5">
        <v>0</v>
      </c>
      <c r="O1186" s="5">
        <v>0</v>
      </c>
      <c r="P1186" s="5">
        <v>0</v>
      </c>
    </row>
    <row r="1187" spans="3:16" s="1" customFormat="1">
      <c r="C1187" s="154"/>
      <c r="D1187" s="119"/>
      <c r="E1187" s="121"/>
      <c r="F1187" s="159"/>
      <c r="G1187" s="159"/>
      <c r="H1187" s="73" t="s">
        <v>233</v>
      </c>
      <c r="I1187" s="5">
        <v>0</v>
      </c>
      <c r="J1187" s="5">
        <v>0</v>
      </c>
      <c r="K1187" s="5">
        <v>0</v>
      </c>
      <c r="L1187" s="5">
        <v>0</v>
      </c>
      <c r="M1187" s="5">
        <v>0</v>
      </c>
      <c r="N1187" s="5">
        <v>0</v>
      </c>
      <c r="O1187" s="5">
        <v>0</v>
      </c>
      <c r="P1187" s="5">
        <v>0</v>
      </c>
    </row>
    <row r="1188" spans="3:16" s="1" customFormat="1" ht="30">
      <c r="C1188" s="154"/>
      <c r="D1188" s="119"/>
      <c r="E1188" s="121"/>
      <c r="F1188" s="159"/>
      <c r="G1188" s="159"/>
      <c r="H1188" s="73" t="s">
        <v>23</v>
      </c>
      <c r="I1188" s="5">
        <v>0</v>
      </c>
      <c r="J1188" s="5">
        <v>0</v>
      </c>
      <c r="K1188" s="5">
        <v>0</v>
      </c>
      <c r="L1188" s="5">
        <v>0</v>
      </c>
      <c r="M1188" s="5">
        <v>0</v>
      </c>
      <c r="N1188" s="5">
        <v>0</v>
      </c>
      <c r="O1188" s="5">
        <v>0</v>
      </c>
      <c r="P1188" s="5">
        <v>0</v>
      </c>
    </row>
    <row r="1189" spans="3:16" s="1" customFormat="1">
      <c r="C1189" s="154"/>
      <c r="D1189" s="119"/>
      <c r="E1189" s="121"/>
      <c r="F1189" s="159"/>
      <c r="G1189" s="159"/>
      <c r="H1189" s="73" t="s">
        <v>234</v>
      </c>
      <c r="I1189" s="15">
        <v>10242.799999999999</v>
      </c>
      <c r="J1189" s="5" t="s">
        <v>231</v>
      </c>
      <c r="K1189" s="5" t="s">
        <v>231</v>
      </c>
      <c r="L1189" s="5" t="s">
        <v>231</v>
      </c>
      <c r="M1189" s="15">
        <v>8858.2000000000007</v>
      </c>
      <c r="N1189" s="5">
        <f>M1189/I1189*100</f>
        <v>86.482211895184918</v>
      </c>
      <c r="O1189" s="5" t="s">
        <v>231</v>
      </c>
      <c r="P1189" s="5" t="s">
        <v>231</v>
      </c>
    </row>
    <row r="1190" spans="3:16" s="1" customFormat="1" ht="15.75" customHeight="1">
      <c r="C1190" s="154"/>
      <c r="D1190" s="119"/>
      <c r="E1190" s="121"/>
      <c r="F1190" s="159"/>
      <c r="G1190" s="159"/>
      <c r="H1190" s="73" t="s">
        <v>236</v>
      </c>
      <c r="I1190" s="5">
        <v>0</v>
      </c>
      <c r="J1190" s="5" t="s">
        <v>231</v>
      </c>
      <c r="K1190" s="5" t="s">
        <v>231</v>
      </c>
      <c r="L1190" s="5" t="s">
        <v>231</v>
      </c>
      <c r="M1190" s="5">
        <v>0</v>
      </c>
      <c r="N1190" s="5">
        <v>0</v>
      </c>
      <c r="O1190" s="5" t="s">
        <v>231</v>
      </c>
      <c r="P1190" s="5" t="s">
        <v>231</v>
      </c>
    </row>
    <row r="1191" spans="3:16" s="1" customFormat="1" ht="15" customHeight="1">
      <c r="C1191" s="140" t="s">
        <v>200</v>
      </c>
      <c r="D1191" s="155" t="s">
        <v>169</v>
      </c>
      <c r="E1191" s="156" t="s">
        <v>8</v>
      </c>
      <c r="F1191" s="156">
        <v>2015</v>
      </c>
      <c r="G1191" s="156">
        <v>2017</v>
      </c>
      <c r="H1191" s="10" t="s">
        <v>107</v>
      </c>
      <c r="I1191" s="9">
        <f>I1192+I1194+I1196+I1197</f>
        <v>5500</v>
      </c>
      <c r="J1191" s="9">
        <f>J1192+J1194</f>
        <v>5500</v>
      </c>
      <c r="K1191" s="9">
        <f>K1192+K1194</f>
        <v>5500</v>
      </c>
      <c r="L1191" s="9">
        <f>L1192+L1194</f>
        <v>3722.5</v>
      </c>
      <c r="M1191" s="9">
        <f>M1192+M1194+M1196+M1197</f>
        <v>3667.8</v>
      </c>
      <c r="N1191" s="8">
        <f>M1191/I1191*100</f>
        <v>66.687272727272727</v>
      </c>
      <c r="O1191" s="8">
        <f>L1191/J1191*100</f>
        <v>67.681818181818173</v>
      </c>
      <c r="P1191" s="8">
        <f>L1191/K1191*100</f>
        <v>67.681818181818173</v>
      </c>
    </row>
    <row r="1192" spans="3:16" s="1" customFormat="1">
      <c r="C1192" s="141"/>
      <c r="D1192" s="155"/>
      <c r="E1192" s="157"/>
      <c r="F1192" s="157"/>
      <c r="G1192" s="157"/>
      <c r="H1192" s="10" t="s">
        <v>108</v>
      </c>
      <c r="I1192" s="9">
        <f>I1206+I1255+I1283</f>
        <v>5500</v>
      </c>
      <c r="J1192" s="9">
        <f>J1206+J1255+J1283</f>
        <v>5500</v>
      </c>
      <c r="K1192" s="9">
        <f>K1206+K1255+K1283</f>
        <v>5500</v>
      </c>
      <c r="L1192" s="9">
        <f>L1206+L1255+L1283</f>
        <v>3722.5</v>
      </c>
      <c r="M1192" s="9">
        <f>M1206+M1255+M1283</f>
        <v>3667.8</v>
      </c>
      <c r="N1192" s="8">
        <f>M1192/I1192*100</f>
        <v>66.687272727272727</v>
      </c>
      <c r="O1192" s="8">
        <f>L1192/J1192*100</f>
        <v>67.681818181818173</v>
      </c>
      <c r="P1192" s="8">
        <f>L1192/K1192*100</f>
        <v>67.681818181818173</v>
      </c>
    </row>
    <row r="1193" spans="3:16" s="1" customFormat="1" ht="28.5">
      <c r="C1193" s="141"/>
      <c r="D1193" s="155"/>
      <c r="E1193" s="157"/>
      <c r="F1193" s="157"/>
      <c r="G1193" s="157"/>
      <c r="H1193" s="10" t="s">
        <v>22</v>
      </c>
      <c r="I1193" s="9">
        <f t="shared" ref="I1193:M1195" si="82">I1200+I1207+I1263+I1291</f>
        <v>0</v>
      </c>
      <c r="J1193" s="9">
        <f t="shared" si="82"/>
        <v>0</v>
      </c>
      <c r="K1193" s="9">
        <f t="shared" si="82"/>
        <v>0</v>
      </c>
      <c r="L1193" s="9">
        <f t="shared" si="82"/>
        <v>0</v>
      </c>
      <c r="M1193" s="9">
        <f t="shared" si="82"/>
        <v>0</v>
      </c>
      <c r="N1193" s="8">
        <v>0</v>
      </c>
      <c r="O1193" s="8">
        <v>0</v>
      </c>
      <c r="P1193" s="8">
        <v>0</v>
      </c>
    </row>
    <row r="1194" spans="3:16" s="1" customFormat="1">
      <c r="C1194" s="141"/>
      <c r="D1194" s="155"/>
      <c r="E1194" s="157"/>
      <c r="F1194" s="157"/>
      <c r="G1194" s="157"/>
      <c r="H1194" s="10" t="s">
        <v>233</v>
      </c>
      <c r="I1194" s="9">
        <f t="shared" si="82"/>
        <v>0</v>
      </c>
      <c r="J1194" s="9">
        <f t="shared" si="82"/>
        <v>0</v>
      </c>
      <c r="K1194" s="9">
        <f t="shared" si="82"/>
        <v>0</v>
      </c>
      <c r="L1194" s="9">
        <f t="shared" si="82"/>
        <v>0</v>
      </c>
      <c r="M1194" s="9">
        <f t="shared" si="82"/>
        <v>0</v>
      </c>
      <c r="N1194" s="8">
        <v>0</v>
      </c>
      <c r="O1194" s="8">
        <v>0</v>
      </c>
      <c r="P1194" s="8">
        <v>0</v>
      </c>
    </row>
    <row r="1195" spans="3:16" s="1" customFormat="1" ht="42.75">
      <c r="C1195" s="141"/>
      <c r="D1195" s="155"/>
      <c r="E1195" s="157"/>
      <c r="F1195" s="157"/>
      <c r="G1195" s="157"/>
      <c r="H1195" s="10" t="s">
        <v>23</v>
      </c>
      <c r="I1195" s="9">
        <f t="shared" si="82"/>
        <v>0</v>
      </c>
      <c r="J1195" s="9">
        <f t="shared" si="82"/>
        <v>0</v>
      </c>
      <c r="K1195" s="9">
        <f t="shared" si="82"/>
        <v>0</v>
      </c>
      <c r="L1195" s="9">
        <f t="shared" si="82"/>
        <v>0</v>
      </c>
      <c r="M1195" s="9">
        <f t="shared" si="82"/>
        <v>0</v>
      </c>
      <c r="N1195" s="8">
        <v>0</v>
      </c>
      <c r="O1195" s="8">
        <v>0</v>
      </c>
      <c r="P1195" s="8">
        <v>0</v>
      </c>
    </row>
    <row r="1196" spans="3:16" s="1" customFormat="1">
      <c r="C1196" s="141"/>
      <c r="D1196" s="155"/>
      <c r="E1196" s="157"/>
      <c r="F1196" s="157"/>
      <c r="G1196" s="157"/>
      <c r="H1196" s="10" t="s">
        <v>234</v>
      </c>
      <c r="I1196" s="9">
        <f>I1203+I1210+I1266+I1294</f>
        <v>0</v>
      </c>
      <c r="J1196" s="9" t="s">
        <v>231</v>
      </c>
      <c r="K1196" s="9" t="s">
        <v>231</v>
      </c>
      <c r="L1196" s="9" t="s">
        <v>231</v>
      </c>
      <c r="M1196" s="9">
        <f>M1203+M1210+M1266+M1294</f>
        <v>0</v>
      </c>
      <c r="N1196" s="8">
        <v>0</v>
      </c>
      <c r="O1196" s="8" t="s">
        <v>231</v>
      </c>
      <c r="P1196" s="8" t="s">
        <v>231</v>
      </c>
    </row>
    <row r="1197" spans="3:16" s="1" customFormat="1">
      <c r="C1197" s="142"/>
      <c r="D1197" s="155"/>
      <c r="E1197" s="158"/>
      <c r="F1197" s="158"/>
      <c r="G1197" s="158"/>
      <c r="H1197" s="10" t="s">
        <v>236</v>
      </c>
      <c r="I1197" s="9">
        <f>I1204+I1211+I1267+I1295</f>
        <v>0</v>
      </c>
      <c r="J1197" s="9" t="s">
        <v>231</v>
      </c>
      <c r="K1197" s="9" t="s">
        <v>231</v>
      </c>
      <c r="L1197" s="9" t="s">
        <v>231</v>
      </c>
      <c r="M1197" s="9">
        <f>M1204+M1211+M1267+M1295</f>
        <v>0</v>
      </c>
      <c r="N1197" s="8">
        <v>0</v>
      </c>
      <c r="O1197" s="8" t="s">
        <v>231</v>
      </c>
      <c r="P1197" s="8" t="s">
        <v>231</v>
      </c>
    </row>
    <row r="1198" spans="3:16" s="1" customFormat="1" ht="15" hidden="1" customHeight="1">
      <c r="C1198" s="140" t="s">
        <v>201</v>
      </c>
      <c r="D1198" s="119"/>
      <c r="E1198" s="116"/>
      <c r="F1198" s="139">
        <v>2015</v>
      </c>
      <c r="G1198" s="139">
        <v>2017</v>
      </c>
      <c r="H1198" s="73" t="s">
        <v>107</v>
      </c>
      <c r="I1198" s="5">
        <f>I1199+I1201+I1203+I1204</f>
        <v>0</v>
      </c>
      <c r="J1198" s="5" t="s">
        <v>231</v>
      </c>
      <c r="K1198" s="5" t="s">
        <v>231</v>
      </c>
      <c r="L1198" s="5">
        <f>L1199+L1201+L1203+L1204</f>
        <v>0</v>
      </c>
      <c r="M1198" s="5">
        <f>M1199+M1201+M1203+M1204</f>
        <v>0</v>
      </c>
      <c r="N1198" s="5" t="e">
        <f>L1198/I1198*100</f>
        <v>#DIV/0!</v>
      </c>
      <c r="O1198" s="5" t="s">
        <v>231</v>
      </c>
      <c r="P1198" s="5" t="s">
        <v>231</v>
      </c>
    </row>
    <row r="1199" spans="3:16" s="1" customFormat="1" ht="15" hidden="1" customHeight="1">
      <c r="C1199" s="141"/>
      <c r="D1199" s="119"/>
      <c r="E1199" s="117"/>
      <c r="F1199" s="126"/>
      <c r="G1199" s="126"/>
      <c r="H1199" s="73" t="s">
        <v>108</v>
      </c>
      <c r="I1199" s="5">
        <v>0</v>
      </c>
      <c r="J1199" s="5">
        <v>0</v>
      </c>
      <c r="K1199" s="5">
        <v>0</v>
      </c>
      <c r="L1199" s="5">
        <v>0</v>
      </c>
      <c r="M1199" s="5">
        <v>0</v>
      </c>
      <c r="N1199" s="5" t="e">
        <f>L1199/I1199*100</f>
        <v>#DIV/0!</v>
      </c>
      <c r="O1199" s="5" t="e">
        <f>L1199/J1199*100</f>
        <v>#DIV/0!</v>
      </c>
      <c r="P1199" s="5" t="e">
        <f>L1199/K1199*100</f>
        <v>#DIV/0!</v>
      </c>
    </row>
    <row r="1200" spans="3:16" s="1" customFormat="1" ht="30" hidden="1" customHeight="1">
      <c r="C1200" s="141"/>
      <c r="D1200" s="119"/>
      <c r="E1200" s="117"/>
      <c r="F1200" s="126"/>
      <c r="G1200" s="126"/>
      <c r="H1200" s="73" t="s">
        <v>22</v>
      </c>
      <c r="I1200" s="5">
        <v>0</v>
      </c>
      <c r="J1200" s="5">
        <v>0</v>
      </c>
      <c r="K1200" s="5">
        <v>0</v>
      </c>
      <c r="L1200" s="5">
        <v>0</v>
      </c>
      <c r="M1200" s="5">
        <v>0</v>
      </c>
      <c r="N1200" s="5">
        <v>0</v>
      </c>
      <c r="O1200" s="5">
        <v>0</v>
      </c>
      <c r="P1200" s="5">
        <v>0</v>
      </c>
    </row>
    <row r="1201" spans="3:16" s="1" customFormat="1" ht="15" hidden="1" customHeight="1">
      <c r="C1201" s="141"/>
      <c r="D1201" s="119"/>
      <c r="E1201" s="117"/>
      <c r="F1201" s="126"/>
      <c r="G1201" s="126"/>
      <c r="H1201" s="73" t="s">
        <v>233</v>
      </c>
      <c r="I1201" s="5">
        <v>0</v>
      </c>
      <c r="J1201" s="5">
        <v>0</v>
      </c>
      <c r="K1201" s="5">
        <v>0</v>
      </c>
      <c r="L1201" s="5">
        <v>0</v>
      </c>
      <c r="M1201" s="5">
        <v>0</v>
      </c>
      <c r="N1201" s="5">
        <v>0</v>
      </c>
      <c r="O1201" s="5">
        <v>0</v>
      </c>
      <c r="P1201" s="5">
        <v>0</v>
      </c>
    </row>
    <row r="1202" spans="3:16" s="1" customFormat="1" ht="30" hidden="1" customHeight="1">
      <c r="C1202" s="141"/>
      <c r="D1202" s="119"/>
      <c r="E1202" s="117"/>
      <c r="F1202" s="126"/>
      <c r="G1202" s="126"/>
      <c r="H1202" s="73" t="s">
        <v>23</v>
      </c>
      <c r="I1202" s="5">
        <v>0</v>
      </c>
      <c r="J1202" s="5">
        <v>0</v>
      </c>
      <c r="K1202" s="5">
        <v>0</v>
      </c>
      <c r="L1202" s="5">
        <v>0</v>
      </c>
      <c r="M1202" s="5">
        <v>0</v>
      </c>
      <c r="N1202" s="5">
        <v>0</v>
      </c>
      <c r="O1202" s="5">
        <v>0</v>
      </c>
      <c r="P1202" s="5">
        <v>0</v>
      </c>
    </row>
    <row r="1203" spans="3:16" s="1" customFormat="1" ht="15" hidden="1" customHeight="1">
      <c r="C1203" s="141"/>
      <c r="D1203" s="119"/>
      <c r="E1203" s="117"/>
      <c r="F1203" s="126"/>
      <c r="G1203" s="126"/>
      <c r="H1203" s="73" t="s">
        <v>234</v>
      </c>
      <c r="I1203" s="5">
        <v>0</v>
      </c>
      <c r="J1203" s="5" t="s">
        <v>231</v>
      </c>
      <c r="K1203" s="5" t="s">
        <v>231</v>
      </c>
      <c r="L1203" s="5">
        <v>0</v>
      </c>
      <c r="M1203" s="5">
        <v>0</v>
      </c>
      <c r="N1203" s="5" t="e">
        <f>L1203/I1203*100</f>
        <v>#DIV/0!</v>
      </c>
      <c r="O1203" s="5" t="s">
        <v>231</v>
      </c>
      <c r="P1203" s="5" t="s">
        <v>231</v>
      </c>
    </row>
    <row r="1204" spans="3:16" s="1" customFormat="1" ht="15" hidden="1" customHeight="1">
      <c r="C1204" s="142"/>
      <c r="D1204" s="119"/>
      <c r="E1204" s="118"/>
      <c r="F1204" s="127"/>
      <c r="G1204" s="127"/>
      <c r="H1204" s="73" t="s">
        <v>236</v>
      </c>
      <c r="I1204" s="5">
        <v>0</v>
      </c>
      <c r="J1204" s="5" t="s">
        <v>231</v>
      </c>
      <c r="K1204" s="5" t="s">
        <v>231</v>
      </c>
      <c r="L1204" s="5">
        <v>0</v>
      </c>
      <c r="M1204" s="5">
        <v>0</v>
      </c>
      <c r="N1204" s="5" t="e">
        <f>L1204/I1204*100</f>
        <v>#DIV/0!</v>
      </c>
      <c r="O1204" s="5" t="s">
        <v>231</v>
      </c>
      <c r="P1204" s="5" t="s">
        <v>231</v>
      </c>
    </row>
    <row r="1205" spans="3:16" s="1" customFormat="1" ht="15" customHeight="1">
      <c r="C1205" s="140" t="s">
        <v>202</v>
      </c>
      <c r="D1205" s="119" t="s">
        <v>651</v>
      </c>
      <c r="E1205" s="116" t="s">
        <v>245</v>
      </c>
      <c r="F1205" s="139">
        <v>2015</v>
      </c>
      <c r="G1205" s="139">
        <v>2017</v>
      </c>
      <c r="H1205" s="73" t="s">
        <v>107</v>
      </c>
      <c r="I1205" s="55">
        <f>I1206+I1208+I1210+I1211</f>
        <v>1984</v>
      </c>
      <c r="J1205" s="55">
        <f>J1206+J1208</f>
        <v>1465</v>
      </c>
      <c r="K1205" s="55">
        <f>K1206+K1208</f>
        <v>1465</v>
      </c>
      <c r="L1205" s="55">
        <f>L1206+L1208</f>
        <v>206.5</v>
      </c>
      <c r="M1205" s="55">
        <f>M1206+M1208</f>
        <v>151.80000000000001</v>
      </c>
      <c r="N1205" s="5">
        <f>M1205/I1205*100</f>
        <v>7.6512096774193559</v>
      </c>
      <c r="O1205" s="5">
        <f>L1205/J1205*100</f>
        <v>14.095563139931741</v>
      </c>
      <c r="P1205" s="5">
        <f>L1205/K1205*100</f>
        <v>14.095563139931741</v>
      </c>
    </row>
    <row r="1206" spans="3:16" s="1" customFormat="1">
      <c r="C1206" s="141"/>
      <c r="D1206" s="119"/>
      <c r="E1206" s="117"/>
      <c r="F1206" s="126"/>
      <c r="G1206" s="126"/>
      <c r="H1206" s="73" t="s">
        <v>108</v>
      </c>
      <c r="I1206" s="5">
        <f>I1213+I1220+I1227+I1234+I1241+I1248</f>
        <v>1984</v>
      </c>
      <c r="J1206" s="5">
        <f t="shared" ref="I1206:M1209" si="83">J1213+J1220+J1227+J1234+J1241+J1248</f>
        <v>1465</v>
      </c>
      <c r="K1206" s="5">
        <f t="shared" si="83"/>
        <v>1465</v>
      </c>
      <c r="L1206" s="5">
        <f t="shared" si="83"/>
        <v>206.5</v>
      </c>
      <c r="M1206" s="5">
        <f t="shared" si="83"/>
        <v>151.80000000000001</v>
      </c>
      <c r="N1206" s="5">
        <f>M1206/I1206*100</f>
        <v>7.6512096774193559</v>
      </c>
      <c r="O1206" s="5">
        <f>L1206/J1206*100</f>
        <v>14.095563139931741</v>
      </c>
      <c r="P1206" s="5">
        <f>L1206/K1206*100</f>
        <v>14.095563139931741</v>
      </c>
    </row>
    <row r="1207" spans="3:16" s="1" customFormat="1" ht="30">
      <c r="C1207" s="141"/>
      <c r="D1207" s="119"/>
      <c r="E1207" s="117"/>
      <c r="F1207" s="126"/>
      <c r="G1207" s="126"/>
      <c r="H1207" s="73" t="s">
        <v>22</v>
      </c>
      <c r="I1207" s="5">
        <f t="shared" si="83"/>
        <v>0</v>
      </c>
      <c r="J1207" s="5">
        <f t="shared" si="83"/>
        <v>0</v>
      </c>
      <c r="K1207" s="5">
        <f t="shared" si="83"/>
        <v>0</v>
      </c>
      <c r="L1207" s="5">
        <f t="shared" si="83"/>
        <v>0</v>
      </c>
      <c r="M1207" s="5">
        <f t="shared" si="83"/>
        <v>0</v>
      </c>
      <c r="N1207" s="5">
        <v>0</v>
      </c>
      <c r="O1207" s="5">
        <v>0</v>
      </c>
      <c r="P1207" s="5">
        <v>0</v>
      </c>
    </row>
    <row r="1208" spans="3:16" s="1" customFormat="1">
      <c r="C1208" s="141"/>
      <c r="D1208" s="119"/>
      <c r="E1208" s="117"/>
      <c r="F1208" s="126"/>
      <c r="G1208" s="126"/>
      <c r="H1208" s="73" t="s">
        <v>233</v>
      </c>
      <c r="I1208" s="5">
        <f t="shared" si="83"/>
        <v>0</v>
      </c>
      <c r="J1208" s="5">
        <f t="shared" si="83"/>
        <v>0</v>
      </c>
      <c r="K1208" s="5">
        <f t="shared" si="83"/>
        <v>0</v>
      </c>
      <c r="L1208" s="5">
        <f t="shared" si="83"/>
        <v>0</v>
      </c>
      <c r="M1208" s="5">
        <f t="shared" si="83"/>
        <v>0</v>
      </c>
      <c r="N1208" s="5">
        <v>0</v>
      </c>
      <c r="O1208" s="5">
        <v>0</v>
      </c>
      <c r="P1208" s="5">
        <v>0</v>
      </c>
    </row>
    <row r="1209" spans="3:16" s="1" customFormat="1" ht="30">
      <c r="C1209" s="141"/>
      <c r="D1209" s="119"/>
      <c r="E1209" s="117"/>
      <c r="F1209" s="126"/>
      <c r="G1209" s="126"/>
      <c r="H1209" s="73" t="s">
        <v>23</v>
      </c>
      <c r="I1209" s="5">
        <f t="shared" si="83"/>
        <v>0</v>
      </c>
      <c r="J1209" s="5">
        <f t="shared" si="83"/>
        <v>0</v>
      </c>
      <c r="K1209" s="5">
        <f t="shared" si="83"/>
        <v>0</v>
      </c>
      <c r="L1209" s="5">
        <f t="shared" si="83"/>
        <v>0</v>
      </c>
      <c r="M1209" s="5">
        <f t="shared" si="83"/>
        <v>0</v>
      </c>
      <c r="N1209" s="5">
        <v>0</v>
      </c>
      <c r="O1209" s="5">
        <v>0</v>
      </c>
      <c r="P1209" s="5">
        <v>0</v>
      </c>
    </row>
    <row r="1210" spans="3:16" s="1" customFormat="1">
      <c r="C1210" s="141"/>
      <c r="D1210" s="119"/>
      <c r="E1210" s="117"/>
      <c r="F1210" s="126"/>
      <c r="G1210" s="126"/>
      <c r="H1210" s="73" t="s">
        <v>234</v>
      </c>
      <c r="I1210" s="5">
        <v>0</v>
      </c>
      <c r="J1210" s="5" t="s">
        <v>231</v>
      </c>
      <c r="K1210" s="5" t="s">
        <v>231</v>
      </c>
      <c r="L1210" s="5" t="s">
        <v>231</v>
      </c>
      <c r="M1210" s="5">
        <v>0</v>
      </c>
      <c r="N1210" s="5">
        <v>0</v>
      </c>
      <c r="O1210" s="5" t="s">
        <v>231</v>
      </c>
      <c r="P1210" s="5" t="s">
        <v>231</v>
      </c>
    </row>
    <row r="1211" spans="3:16" s="1" customFormat="1" ht="33" customHeight="1">
      <c r="C1211" s="142"/>
      <c r="D1211" s="119"/>
      <c r="E1211" s="118"/>
      <c r="F1211" s="127"/>
      <c r="G1211" s="127"/>
      <c r="H1211" s="73" t="s">
        <v>236</v>
      </c>
      <c r="I1211" s="5">
        <v>0</v>
      </c>
      <c r="J1211" s="5" t="s">
        <v>231</v>
      </c>
      <c r="K1211" s="5" t="s">
        <v>231</v>
      </c>
      <c r="L1211" s="5" t="s">
        <v>231</v>
      </c>
      <c r="M1211" s="5">
        <v>0</v>
      </c>
      <c r="N1211" s="5">
        <v>0</v>
      </c>
      <c r="O1211" s="5" t="s">
        <v>231</v>
      </c>
      <c r="P1211" s="5" t="s">
        <v>231</v>
      </c>
    </row>
    <row r="1212" spans="3:16" s="1" customFormat="1" ht="15" customHeight="1">
      <c r="C1212" s="140" t="s">
        <v>203</v>
      </c>
      <c r="D1212" s="119" t="s">
        <v>652</v>
      </c>
      <c r="E1212" s="116" t="s">
        <v>246</v>
      </c>
      <c r="F1212" s="139">
        <v>2015</v>
      </c>
      <c r="G1212" s="139">
        <v>2017</v>
      </c>
      <c r="H1212" s="73" t="s">
        <v>107</v>
      </c>
      <c r="I1212" s="55">
        <f>I1213+I1215+I1217+I1218</f>
        <v>750</v>
      </c>
      <c r="J1212" s="55">
        <f>J1213+J1215</f>
        <v>500</v>
      </c>
      <c r="K1212" s="55">
        <f>K1213+K1215</f>
        <v>500</v>
      </c>
      <c r="L1212" s="55">
        <f>L1213+L1215</f>
        <v>32.299999999999997</v>
      </c>
      <c r="M1212" s="55">
        <f>M1213+M1215</f>
        <v>32.299999999999997</v>
      </c>
      <c r="N1212" s="5">
        <f>M1212/I1212*100</f>
        <v>4.3066666666666666</v>
      </c>
      <c r="O1212" s="5">
        <f>L1212/J1212*100</f>
        <v>6.4599999999999991</v>
      </c>
      <c r="P1212" s="5">
        <f>L1212/K1212*100</f>
        <v>6.4599999999999991</v>
      </c>
    </row>
    <row r="1213" spans="3:16" s="1" customFormat="1">
      <c r="C1213" s="141"/>
      <c r="D1213" s="119"/>
      <c r="E1213" s="117"/>
      <c r="F1213" s="126"/>
      <c r="G1213" s="126"/>
      <c r="H1213" s="73" t="s">
        <v>108</v>
      </c>
      <c r="I1213" s="5">
        <v>750</v>
      </c>
      <c r="J1213" s="5">
        <v>500</v>
      </c>
      <c r="K1213" s="5">
        <v>500</v>
      </c>
      <c r="L1213" s="5">
        <v>32.299999999999997</v>
      </c>
      <c r="M1213" s="5">
        <v>32.299999999999997</v>
      </c>
      <c r="N1213" s="5">
        <f>M1213/I1213*100</f>
        <v>4.3066666666666666</v>
      </c>
      <c r="O1213" s="5">
        <f>L1213/J1213*100</f>
        <v>6.4599999999999991</v>
      </c>
      <c r="P1213" s="5">
        <f>L1213/K1213*100</f>
        <v>6.4599999999999991</v>
      </c>
    </row>
    <row r="1214" spans="3:16" s="1" customFormat="1" ht="30">
      <c r="C1214" s="141"/>
      <c r="D1214" s="119"/>
      <c r="E1214" s="117"/>
      <c r="F1214" s="126"/>
      <c r="G1214" s="126"/>
      <c r="H1214" s="73" t="s">
        <v>22</v>
      </c>
      <c r="I1214" s="5">
        <v>0</v>
      </c>
      <c r="J1214" s="5">
        <v>0</v>
      </c>
      <c r="K1214" s="5">
        <v>0</v>
      </c>
      <c r="L1214" s="5">
        <v>0</v>
      </c>
      <c r="M1214" s="5">
        <v>0</v>
      </c>
      <c r="N1214" s="5">
        <v>0</v>
      </c>
      <c r="O1214" s="5">
        <v>0</v>
      </c>
      <c r="P1214" s="5">
        <v>0</v>
      </c>
    </row>
    <row r="1215" spans="3:16" s="1" customFormat="1">
      <c r="C1215" s="141"/>
      <c r="D1215" s="119"/>
      <c r="E1215" s="117"/>
      <c r="F1215" s="126"/>
      <c r="G1215" s="126"/>
      <c r="H1215" s="73" t="s">
        <v>233</v>
      </c>
      <c r="I1215" s="5">
        <v>0</v>
      </c>
      <c r="J1215" s="5">
        <v>0</v>
      </c>
      <c r="K1215" s="5">
        <v>0</v>
      </c>
      <c r="L1215" s="5">
        <v>0</v>
      </c>
      <c r="M1215" s="5">
        <v>0</v>
      </c>
      <c r="N1215" s="5">
        <v>0</v>
      </c>
      <c r="O1215" s="5">
        <v>0</v>
      </c>
      <c r="P1215" s="5">
        <v>0</v>
      </c>
    </row>
    <row r="1216" spans="3:16" s="1" customFormat="1" ht="30">
      <c r="C1216" s="141"/>
      <c r="D1216" s="119"/>
      <c r="E1216" s="117"/>
      <c r="F1216" s="126"/>
      <c r="G1216" s="126"/>
      <c r="H1216" s="73" t="s">
        <v>23</v>
      </c>
      <c r="I1216" s="5">
        <v>0</v>
      </c>
      <c r="J1216" s="5">
        <v>0</v>
      </c>
      <c r="K1216" s="5">
        <v>0</v>
      </c>
      <c r="L1216" s="5">
        <v>0</v>
      </c>
      <c r="M1216" s="5">
        <v>0</v>
      </c>
      <c r="N1216" s="5">
        <v>0</v>
      </c>
      <c r="O1216" s="5">
        <v>0</v>
      </c>
      <c r="P1216" s="5">
        <v>0</v>
      </c>
    </row>
    <row r="1217" spans="3:16" s="1" customFormat="1">
      <c r="C1217" s="141"/>
      <c r="D1217" s="119"/>
      <c r="E1217" s="117"/>
      <c r="F1217" s="126"/>
      <c r="G1217" s="126"/>
      <c r="H1217" s="73" t="s">
        <v>234</v>
      </c>
      <c r="I1217" s="5">
        <v>0</v>
      </c>
      <c r="J1217" s="5" t="s">
        <v>231</v>
      </c>
      <c r="K1217" s="5" t="s">
        <v>231</v>
      </c>
      <c r="L1217" s="5" t="s">
        <v>231</v>
      </c>
      <c r="M1217" s="5">
        <f>M1224+M1231+M1238+M1245+M1252+M1259</f>
        <v>0</v>
      </c>
      <c r="N1217" s="5">
        <v>0</v>
      </c>
      <c r="O1217" s="5" t="s">
        <v>231</v>
      </c>
      <c r="P1217" s="5" t="s">
        <v>231</v>
      </c>
    </row>
    <row r="1218" spans="3:16" s="1" customFormat="1">
      <c r="C1218" s="142"/>
      <c r="D1218" s="119"/>
      <c r="E1218" s="118"/>
      <c r="F1218" s="127"/>
      <c r="G1218" s="127"/>
      <c r="H1218" s="73" t="s">
        <v>236</v>
      </c>
      <c r="I1218" s="5">
        <v>0</v>
      </c>
      <c r="J1218" s="5" t="s">
        <v>231</v>
      </c>
      <c r="K1218" s="5" t="s">
        <v>231</v>
      </c>
      <c r="L1218" s="5" t="s">
        <v>231</v>
      </c>
      <c r="M1218" s="5">
        <f>M1225+M1232+M1239+M1246+M1253+M1260</f>
        <v>0</v>
      </c>
      <c r="N1218" s="5">
        <v>0</v>
      </c>
      <c r="O1218" s="5" t="s">
        <v>231</v>
      </c>
      <c r="P1218" s="5" t="s">
        <v>231</v>
      </c>
    </row>
    <row r="1219" spans="3:16" s="1" customFormat="1" ht="15" customHeight="1">
      <c r="C1219" s="140" t="s">
        <v>204</v>
      </c>
      <c r="D1219" s="119" t="s">
        <v>489</v>
      </c>
      <c r="E1219" s="116" t="s">
        <v>246</v>
      </c>
      <c r="F1219" s="139">
        <v>2015</v>
      </c>
      <c r="G1219" s="139">
        <v>2017</v>
      </c>
      <c r="H1219" s="73" t="s">
        <v>107</v>
      </c>
      <c r="I1219" s="55">
        <f>I1220+I1222+I1224+I1225</f>
        <v>350</v>
      </c>
      <c r="J1219" s="55">
        <f>J1220+J1222</f>
        <v>156.69999999999999</v>
      </c>
      <c r="K1219" s="55">
        <f>K1220+K1222</f>
        <v>156.69999999999999</v>
      </c>
      <c r="L1219" s="55">
        <f>L1220+L1222</f>
        <v>156.69999999999999</v>
      </c>
      <c r="M1219" s="55">
        <f>M1220+M1222</f>
        <v>102</v>
      </c>
      <c r="N1219" s="5">
        <f>M1219/I1219*100</f>
        <v>29.142857142857142</v>
      </c>
      <c r="O1219" s="5">
        <f>L1219/J1219*100</f>
        <v>100</v>
      </c>
      <c r="P1219" s="5">
        <f>L1219/K1219*100</f>
        <v>100</v>
      </c>
    </row>
    <row r="1220" spans="3:16" s="1" customFormat="1">
      <c r="C1220" s="141"/>
      <c r="D1220" s="119"/>
      <c r="E1220" s="117"/>
      <c r="F1220" s="126"/>
      <c r="G1220" s="126"/>
      <c r="H1220" s="73" t="s">
        <v>108</v>
      </c>
      <c r="I1220" s="15">
        <v>350</v>
      </c>
      <c r="J1220" s="15">
        <v>156.69999999999999</v>
      </c>
      <c r="K1220" s="5">
        <v>156.69999999999999</v>
      </c>
      <c r="L1220" s="5">
        <v>156.69999999999999</v>
      </c>
      <c r="M1220" s="5">
        <v>102</v>
      </c>
      <c r="N1220" s="5">
        <f>M1220/I1220*100</f>
        <v>29.142857142857142</v>
      </c>
      <c r="O1220" s="5">
        <f>L1220/J1220*100</f>
        <v>100</v>
      </c>
      <c r="P1220" s="5">
        <f>L1220/K1220*100</f>
        <v>100</v>
      </c>
    </row>
    <row r="1221" spans="3:16" s="1" customFormat="1" ht="30">
      <c r="C1221" s="141"/>
      <c r="D1221" s="119"/>
      <c r="E1221" s="117"/>
      <c r="F1221" s="126"/>
      <c r="G1221" s="126"/>
      <c r="H1221" s="73" t="s">
        <v>22</v>
      </c>
      <c r="I1221" s="5">
        <v>0</v>
      </c>
      <c r="J1221" s="5">
        <v>0</v>
      </c>
      <c r="K1221" s="5">
        <v>0</v>
      </c>
      <c r="L1221" s="5">
        <v>0</v>
      </c>
      <c r="M1221" s="5">
        <v>0</v>
      </c>
      <c r="N1221" s="5">
        <v>0</v>
      </c>
      <c r="O1221" s="5">
        <v>0</v>
      </c>
      <c r="P1221" s="5">
        <v>0</v>
      </c>
    </row>
    <row r="1222" spans="3:16" s="1" customFormat="1">
      <c r="C1222" s="141"/>
      <c r="D1222" s="119"/>
      <c r="E1222" s="117"/>
      <c r="F1222" s="126"/>
      <c r="G1222" s="126"/>
      <c r="H1222" s="73" t="s">
        <v>233</v>
      </c>
      <c r="I1222" s="5">
        <v>0</v>
      </c>
      <c r="J1222" s="5">
        <v>0</v>
      </c>
      <c r="K1222" s="5">
        <v>0</v>
      </c>
      <c r="L1222" s="5">
        <v>0</v>
      </c>
      <c r="M1222" s="5">
        <v>0</v>
      </c>
      <c r="N1222" s="5">
        <v>0</v>
      </c>
      <c r="O1222" s="5">
        <v>0</v>
      </c>
      <c r="P1222" s="5">
        <v>0</v>
      </c>
    </row>
    <row r="1223" spans="3:16" s="1" customFormat="1" ht="30">
      <c r="C1223" s="141"/>
      <c r="D1223" s="119"/>
      <c r="E1223" s="117"/>
      <c r="F1223" s="126"/>
      <c r="G1223" s="126"/>
      <c r="H1223" s="73" t="s">
        <v>23</v>
      </c>
      <c r="I1223" s="5">
        <v>0</v>
      </c>
      <c r="J1223" s="5">
        <v>0</v>
      </c>
      <c r="K1223" s="5">
        <v>0</v>
      </c>
      <c r="L1223" s="5">
        <v>0</v>
      </c>
      <c r="M1223" s="5">
        <v>0</v>
      </c>
      <c r="N1223" s="5">
        <v>0</v>
      </c>
      <c r="O1223" s="5">
        <v>0</v>
      </c>
      <c r="P1223" s="5">
        <v>0</v>
      </c>
    </row>
    <row r="1224" spans="3:16" s="1" customFormat="1">
      <c r="C1224" s="141"/>
      <c r="D1224" s="119"/>
      <c r="E1224" s="117"/>
      <c r="F1224" s="126"/>
      <c r="G1224" s="126"/>
      <c r="H1224" s="73" t="s">
        <v>234</v>
      </c>
      <c r="I1224" s="5">
        <v>0</v>
      </c>
      <c r="J1224" s="5" t="s">
        <v>231</v>
      </c>
      <c r="K1224" s="5" t="s">
        <v>231</v>
      </c>
      <c r="L1224" s="5" t="s">
        <v>231</v>
      </c>
      <c r="M1224" s="5">
        <v>0</v>
      </c>
      <c r="N1224" s="5">
        <v>0</v>
      </c>
      <c r="O1224" s="5" t="s">
        <v>231</v>
      </c>
      <c r="P1224" s="5" t="s">
        <v>231</v>
      </c>
    </row>
    <row r="1225" spans="3:16" s="1" customFormat="1">
      <c r="C1225" s="142"/>
      <c r="D1225" s="119"/>
      <c r="E1225" s="118"/>
      <c r="F1225" s="127"/>
      <c r="G1225" s="127"/>
      <c r="H1225" s="73" t="s">
        <v>236</v>
      </c>
      <c r="I1225" s="5">
        <v>0</v>
      </c>
      <c r="J1225" s="5" t="s">
        <v>231</v>
      </c>
      <c r="K1225" s="5" t="s">
        <v>231</v>
      </c>
      <c r="L1225" s="5" t="s">
        <v>231</v>
      </c>
      <c r="M1225" s="5">
        <v>0</v>
      </c>
      <c r="N1225" s="5">
        <v>0</v>
      </c>
      <c r="O1225" s="5" t="s">
        <v>231</v>
      </c>
      <c r="P1225" s="5" t="s">
        <v>231</v>
      </c>
    </row>
    <row r="1226" spans="3:16" s="1" customFormat="1" ht="15" customHeight="1">
      <c r="C1226" s="140" t="s">
        <v>205</v>
      </c>
      <c r="D1226" s="119" t="s">
        <v>653</v>
      </c>
      <c r="E1226" s="116" t="s">
        <v>246</v>
      </c>
      <c r="F1226" s="139">
        <v>2015</v>
      </c>
      <c r="G1226" s="139">
        <v>2017</v>
      </c>
      <c r="H1226" s="73" t="s">
        <v>107</v>
      </c>
      <c r="I1226" s="55">
        <f>I1227+I1229+I1231+I1232</f>
        <v>250</v>
      </c>
      <c r="J1226" s="55">
        <f>J1227+J1229</f>
        <v>200</v>
      </c>
      <c r="K1226" s="55">
        <f>K1227+K1229</f>
        <v>200</v>
      </c>
      <c r="L1226" s="55">
        <f>L1227+L1229</f>
        <v>0</v>
      </c>
      <c r="M1226" s="55">
        <f>M1227+M1229</f>
        <v>0</v>
      </c>
      <c r="N1226" s="5">
        <f>M1226/I1226*100</f>
        <v>0</v>
      </c>
      <c r="O1226" s="5">
        <f>L1226/J1226*100</f>
        <v>0</v>
      </c>
      <c r="P1226" s="5">
        <f>L1226/K1226*100</f>
        <v>0</v>
      </c>
    </row>
    <row r="1227" spans="3:16" s="1" customFormat="1">
      <c r="C1227" s="141"/>
      <c r="D1227" s="119"/>
      <c r="E1227" s="117"/>
      <c r="F1227" s="126"/>
      <c r="G1227" s="126"/>
      <c r="H1227" s="73" t="s">
        <v>108</v>
      </c>
      <c r="I1227" s="5">
        <v>250</v>
      </c>
      <c r="J1227" s="5">
        <v>200</v>
      </c>
      <c r="K1227" s="5">
        <v>200</v>
      </c>
      <c r="L1227" s="5">
        <v>0</v>
      </c>
      <c r="M1227" s="5">
        <v>0</v>
      </c>
      <c r="N1227" s="5">
        <f>M1227/I1227*100</f>
        <v>0</v>
      </c>
      <c r="O1227" s="5">
        <f>L1227/J1227*100</f>
        <v>0</v>
      </c>
      <c r="P1227" s="5">
        <f>L1227/K1227*100</f>
        <v>0</v>
      </c>
    </row>
    <row r="1228" spans="3:16" s="1" customFormat="1" ht="30">
      <c r="C1228" s="141"/>
      <c r="D1228" s="119"/>
      <c r="E1228" s="117"/>
      <c r="F1228" s="126"/>
      <c r="G1228" s="126"/>
      <c r="H1228" s="73" t="s">
        <v>22</v>
      </c>
      <c r="I1228" s="5">
        <v>0</v>
      </c>
      <c r="J1228" s="5">
        <v>0</v>
      </c>
      <c r="K1228" s="5">
        <v>0</v>
      </c>
      <c r="L1228" s="5">
        <v>0</v>
      </c>
      <c r="M1228" s="5">
        <v>0</v>
      </c>
      <c r="N1228" s="5">
        <v>0</v>
      </c>
      <c r="O1228" s="5">
        <v>0</v>
      </c>
      <c r="P1228" s="5">
        <v>0</v>
      </c>
    </row>
    <row r="1229" spans="3:16" s="1" customFormat="1">
      <c r="C1229" s="141"/>
      <c r="D1229" s="119"/>
      <c r="E1229" s="117"/>
      <c r="F1229" s="126"/>
      <c r="G1229" s="126"/>
      <c r="H1229" s="73" t="s">
        <v>233</v>
      </c>
      <c r="I1229" s="5">
        <v>0</v>
      </c>
      <c r="J1229" s="5">
        <v>0</v>
      </c>
      <c r="K1229" s="5">
        <v>0</v>
      </c>
      <c r="L1229" s="5">
        <v>0</v>
      </c>
      <c r="M1229" s="5">
        <v>0</v>
      </c>
      <c r="N1229" s="5">
        <v>0</v>
      </c>
      <c r="O1229" s="5">
        <v>0</v>
      </c>
      <c r="P1229" s="5">
        <v>0</v>
      </c>
    </row>
    <row r="1230" spans="3:16" s="1" customFormat="1" ht="30">
      <c r="C1230" s="141"/>
      <c r="D1230" s="119"/>
      <c r="E1230" s="117"/>
      <c r="F1230" s="126"/>
      <c r="G1230" s="126"/>
      <c r="H1230" s="73" t="s">
        <v>23</v>
      </c>
      <c r="I1230" s="5">
        <v>0</v>
      </c>
      <c r="J1230" s="5">
        <v>0</v>
      </c>
      <c r="K1230" s="5">
        <v>0</v>
      </c>
      <c r="L1230" s="5">
        <v>0</v>
      </c>
      <c r="M1230" s="5">
        <v>0</v>
      </c>
      <c r="N1230" s="5">
        <v>0</v>
      </c>
      <c r="O1230" s="5">
        <v>0</v>
      </c>
      <c r="P1230" s="5">
        <v>0</v>
      </c>
    </row>
    <row r="1231" spans="3:16" s="1" customFormat="1">
      <c r="C1231" s="141"/>
      <c r="D1231" s="119"/>
      <c r="E1231" s="117"/>
      <c r="F1231" s="126"/>
      <c r="G1231" s="126"/>
      <c r="H1231" s="73" t="s">
        <v>234</v>
      </c>
      <c r="I1231" s="5">
        <v>0</v>
      </c>
      <c r="J1231" s="5" t="s">
        <v>231</v>
      </c>
      <c r="K1231" s="5" t="s">
        <v>231</v>
      </c>
      <c r="L1231" s="5" t="s">
        <v>231</v>
      </c>
      <c r="M1231" s="5">
        <v>0</v>
      </c>
      <c r="N1231" s="5">
        <v>0</v>
      </c>
      <c r="O1231" s="5" t="s">
        <v>231</v>
      </c>
      <c r="P1231" s="5" t="s">
        <v>231</v>
      </c>
    </row>
    <row r="1232" spans="3:16" s="1" customFormat="1">
      <c r="C1232" s="142"/>
      <c r="D1232" s="119"/>
      <c r="E1232" s="118"/>
      <c r="F1232" s="127"/>
      <c r="G1232" s="127"/>
      <c r="H1232" s="73" t="s">
        <v>236</v>
      </c>
      <c r="I1232" s="5">
        <v>0</v>
      </c>
      <c r="J1232" s="5" t="s">
        <v>231</v>
      </c>
      <c r="K1232" s="5" t="s">
        <v>231</v>
      </c>
      <c r="L1232" s="5" t="s">
        <v>231</v>
      </c>
      <c r="M1232" s="5">
        <v>0</v>
      </c>
      <c r="N1232" s="5">
        <v>0</v>
      </c>
      <c r="O1232" s="5" t="s">
        <v>231</v>
      </c>
      <c r="P1232" s="5" t="s">
        <v>231</v>
      </c>
    </row>
    <row r="1233" spans="3:16" s="1" customFormat="1" ht="15" customHeight="1">
      <c r="C1233" s="140" t="s">
        <v>206</v>
      </c>
      <c r="D1233" s="119" t="s">
        <v>411</v>
      </c>
      <c r="E1233" s="116" t="s">
        <v>246</v>
      </c>
      <c r="F1233" s="139">
        <v>2015</v>
      </c>
      <c r="G1233" s="139">
        <v>2017</v>
      </c>
      <c r="H1233" s="73" t="s">
        <v>107</v>
      </c>
      <c r="I1233" s="55">
        <f>I1234+I1236+I1238+I1239</f>
        <v>220</v>
      </c>
      <c r="J1233" s="55">
        <f>J1234+J1236</f>
        <v>200.3</v>
      </c>
      <c r="K1233" s="55">
        <f>K1234+K1236</f>
        <v>200.3</v>
      </c>
      <c r="L1233" s="55">
        <f>L1234+L1236</f>
        <v>0</v>
      </c>
      <c r="M1233" s="55">
        <f>M1234+M1236</f>
        <v>0</v>
      </c>
      <c r="N1233" s="5">
        <f>M1233/I1233*100</f>
        <v>0</v>
      </c>
      <c r="O1233" s="5">
        <f>L1233/J1233*100</f>
        <v>0</v>
      </c>
      <c r="P1233" s="5">
        <f>L1233/K1233*100</f>
        <v>0</v>
      </c>
    </row>
    <row r="1234" spans="3:16" s="1" customFormat="1">
      <c r="C1234" s="141"/>
      <c r="D1234" s="119"/>
      <c r="E1234" s="117"/>
      <c r="F1234" s="126"/>
      <c r="G1234" s="126"/>
      <c r="H1234" s="73" t="s">
        <v>108</v>
      </c>
      <c r="I1234" s="5">
        <v>220</v>
      </c>
      <c r="J1234" s="5">
        <v>200.3</v>
      </c>
      <c r="K1234" s="5">
        <v>200.3</v>
      </c>
      <c r="L1234" s="5">
        <v>0</v>
      </c>
      <c r="M1234" s="5">
        <v>0</v>
      </c>
      <c r="N1234" s="5">
        <f>M1234/I1234*100</f>
        <v>0</v>
      </c>
      <c r="O1234" s="5">
        <f>L1234/J1234*100</f>
        <v>0</v>
      </c>
      <c r="P1234" s="5">
        <f>L1234/K1234*100</f>
        <v>0</v>
      </c>
    </row>
    <row r="1235" spans="3:16" s="1" customFormat="1" ht="30">
      <c r="C1235" s="141"/>
      <c r="D1235" s="119"/>
      <c r="E1235" s="117"/>
      <c r="F1235" s="126"/>
      <c r="G1235" s="126"/>
      <c r="H1235" s="73" t="s">
        <v>22</v>
      </c>
      <c r="I1235" s="5">
        <v>0</v>
      </c>
      <c r="J1235" s="5">
        <v>0</v>
      </c>
      <c r="K1235" s="5">
        <v>0</v>
      </c>
      <c r="L1235" s="5">
        <v>0</v>
      </c>
      <c r="M1235" s="5">
        <v>0</v>
      </c>
      <c r="N1235" s="5">
        <v>0</v>
      </c>
      <c r="O1235" s="5">
        <v>0</v>
      </c>
      <c r="P1235" s="5">
        <v>0</v>
      </c>
    </row>
    <row r="1236" spans="3:16" s="1" customFormat="1">
      <c r="C1236" s="141"/>
      <c r="D1236" s="119"/>
      <c r="E1236" s="117"/>
      <c r="F1236" s="126"/>
      <c r="G1236" s="126"/>
      <c r="H1236" s="73" t="s">
        <v>233</v>
      </c>
      <c r="I1236" s="5">
        <v>0</v>
      </c>
      <c r="J1236" s="5">
        <v>0</v>
      </c>
      <c r="K1236" s="5">
        <v>0</v>
      </c>
      <c r="L1236" s="5">
        <v>0</v>
      </c>
      <c r="M1236" s="5">
        <v>0</v>
      </c>
      <c r="N1236" s="5">
        <v>0</v>
      </c>
      <c r="O1236" s="5">
        <v>0</v>
      </c>
      <c r="P1236" s="5">
        <v>0</v>
      </c>
    </row>
    <row r="1237" spans="3:16" s="1" customFormat="1" ht="30">
      <c r="C1237" s="141"/>
      <c r="D1237" s="119"/>
      <c r="E1237" s="117"/>
      <c r="F1237" s="126"/>
      <c r="G1237" s="126"/>
      <c r="H1237" s="73" t="s">
        <v>23</v>
      </c>
      <c r="I1237" s="5">
        <v>0</v>
      </c>
      <c r="J1237" s="5">
        <v>0</v>
      </c>
      <c r="K1237" s="5">
        <v>0</v>
      </c>
      <c r="L1237" s="5">
        <v>0</v>
      </c>
      <c r="M1237" s="5">
        <v>0</v>
      </c>
      <c r="N1237" s="5">
        <v>0</v>
      </c>
      <c r="O1237" s="5">
        <v>0</v>
      </c>
      <c r="P1237" s="5">
        <v>0</v>
      </c>
    </row>
    <row r="1238" spans="3:16" s="1" customFormat="1">
      <c r="C1238" s="141"/>
      <c r="D1238" s="119"/>
      <c r="E1238" s="117"/>
      <c r="F1238" s="126"/>
      <c r="G1238" s="126"/>
      <c r="H1238" s="73" t="s">
        <v>234</v>
      </c>
      <c r="I1238" s="5">
        <v>0</v>
      </c>
      <c r="J1238" s="5" t="s">
        <v>231</v>
      </c>
      <c r="K1238" s="5" t="s">
        <v>231</v>
      </c>
      <c r="L1238" s="5" t="s">
        <v>231</v>
      </c>
      <c r="M1238" s="5">
        <v>0</v>
      </c>
      <c r="N1238" s="5">
        <v>0</v>
      </c>
      <c r="O1238" s="5" t="s">
        <v>231</v>
      </c>
      <c r="P1238" s="5" t="s">
        <v>231</v>
      </c>
    </row>
    <row r="1239" spans="3:16" s="1" customFormat="1">
      <c r="C1239" s="142"/>
      <c r="D1239" s="119"/>
      <c r="E1239" s="118"/>
      <c r="F1239" s="127"/>
      <c r="G1239" s="127"/>
      <c r="H1239" s="73" t="s">
        <v>236</v>
      </c>
      <c r="I1239" s="5">
        <v>0</v>
      </c>
      <c r="J1239" s="5" t="s">
        <v>231</v>
      </c>
      <c r="K1239" s="5" t="s">
        <v>231</v>
      </c>
      <c r="L1239" s="5" t="s">
        <v>231</v>
      </c>
      <c r="M1239" s="5">
        <v>0</v>
      </c>
      <c r="N1239" s="5">
        <v>0</v>
      </c>
      <c r="O1239" s="5" t="s">
        <v>231</v>
      </c>
      <c r="P1239" s="5" t="s">
        <v>231</v>
      </c>
    </row>
    <row r="1240" spans="3:16" s="1" customFormat="1" ht="15" customHeight="1">
      <c r="C1240" s="140" t="s">
        <v>207</v>
      </c>
      <c r="D1240" s="119" t="s">
        <v>654</v>
      </c>
      <c r="E1240" s="116" t="s">
        <v>246</v>
      </c>
      <c r="F1240" s="139">
        <v>2015</v>
      </c>
      <c r="G1240" s="139">
        <v>2017</v>
      </c>
      <c r="H1240" s="73" t="s">
        <v>107</v>
      </c>
      <c r="I1240" s="55">
        <f>I1241+I1243+I1245+I1246</f>
        <v>354</v>
      </c>
      <c r="J1240" s="55">
        <f>J1241+J1243</f>
        <v>354</v>
      </c>
      <c r="K1240" s="55">
        <f>K1241+K1243</f>
        <v>354</v>
      </c>
      <c r="L1240" s="55">
        <f>L1241+L1243</f>
        <v>17.5</v>
      </c>
      <c r="M1240" s="55">
        <f>M1241+M1243</f>
        <v>17.5</v>
      </c>
      <c r="N1240" s="5">
        <f>L1240/I1240*100</f>
        <v>4.9435028248587569</v>
      </c>
      <c r="O1240" s="5">
        <f>L1240/J1240*100</f>
        <v>4.9435028248587569</v>
      </c>
      <c r="P1240" s="5">
        <f>L1240/K1240*100</f>
        <v>4.9435028248587569</v>
      </c>
    </row>
    <row r="1241" spans="3:16" s="1" customFormat="1">
      <c r="C1241" s="141"/>
      <c r="D1241" s="119"/>
      <c r="E1241" s="117"/>
      <c r="F1241" s="126"/>
      <c r="G1241" s="126"/>
      <c r="H1241" s="73" t="s">
        <v>108</v>
      </c>
      <c r="I1241" s="5">
        <v>354</v>
      </c>
      <c r="J1241" s="5">
        <v>354</v>
      </c>
      <c r="K1241" s="5">
        <v>354</v>
      </c>
      <c r="L1241" s="5">
        <v>17.5</v>
      </c>
      <c r="M1241" s="5">
        <v>17.5</v>
      </c>
      <c r="N1241" s="5">
        <f>L1241/I1241*100</f>
        <v>4.9435028248587569</v>
      </c>
      <c r="O1241" s="5">
        <f>L1241/J1241*100</f>
        <v>4.9435028248587569</v>
      </c>
      <c r="P1241" s="5">
        <f>L1241/K1241*100</f>
        <v>4.9435028248587569</v>
      </c>
    </row>
    <row r="1242" spans="3:16" s="1" customFormat="1" ht="30">
      <c r="C1242" s="141"/>
      <c r="D1242" s="119"/>
      <c r="E1242" s="117"/>
      <c r="F1242" s="126"/>
      <c r="G1242" s="126"/>
      <c r="H1242" s="73" t="s">
        <v>22</v>
      </c>
      <c r="I1242" s="5">
        <v>0</v>
      </c>
      <c r="J1242" s="5">
        <v>0</v>
      </c>
      <c r="K1242" s="5">
        <v>0</v>
      </c>
      <c r="L1242" s="5">
        <v>0</v>
      </c>
      <c r="M1242" s="5">
        <v>0</v>
      </c>
      <c r="N1242" s="5">
        <v>0</v>
      </c>
      <c r="O1242" s="5">
        <v>0</v>
      </c>
      <c r="P1242" s="5">
        <v>0</v>
      </c>
    </row>
    <row r="1243" spans="3:16" s="1" customFormat="1">
      <c r="C1243" s="141"/>
      <c r="D1243" s="119"/>
      <c r="E1243" s="117"/>
      <c r="F1243" s="126"/>
      <c r="G1243" s="126"/>
      <c r="H1243" s="73" t="s">
        <v>233</v>
      </c>
      <c r="I1243" s="5">
        <v>0</v>
      </c>
      <c r="J1243" s="5">
        <v>0</v>
      </c>
      <c r="K1243" s="5">
        <v>0</v>
      </c>
      <c r="L1243" s="5">
        <v>0</v>
      </c>
      <c r="M1243" s="5">
        <v>0</v>
      </c>
      <c r="N1243" s="5">
        <v>0</v>
      </c>
      <c r="O1243" s="5">
        <v>0</v>
      </c>
      <c r="P1243" s="5">
        <v>0</v>
      </c>
    </row>
    <row r="1244" spans="3:16" s="1" customFormat="1" ht="30">
      <c r="C1244" s="141"/>
      <c r="D1244" s="119"/>
      <c r="E1244" s="117"/>
      <c r="F1244" s="126"/>
      <c r="G1244" s="126"/>
      <c r="H1244" s="73" t="s">
        <v>23</v>
      </c>
      <c r="I1244" s="5">
        <v>0</v>
      </c>
      <c r="J1244" s="5">
        <v>0</v>
      </c>
      <c r="K1244" s="5">
        <v>0</v>
      </c>
      <c r="L1244" s="5">
        <v>0</v>
      </c>
      <c r="M1244" s="5">
        <v>0</v>
      </c>
      <c r="N1244" s="5">
        <v>0</v>
      </c>
      <c r="O1244" s="5">
        <v>0</v>
      </c>
      <c r="P1244" s="5">
        <v>0</v>
      </c>
    </row>
    <row r="1245" spans="3:16" s="1" customFormat="1">
      <c r="C1245" s="141"/>
      <c r="D1245" s="119"/>
      <c r="E1245" s="117"/>
      <c r="F1245" s="126"/>
      <c r="G1245" s="126"/>
      <c r="H1245" s="73" t="s">
        <v>234</v>
      </c>
      <c r="I1245" s="5">
        <v>0</v>
      </c>
      <c r="J1245" s="5" t="s">
        <v>231</v>
      </c>
      <c r="K1245" s="5" t="s">
        <v>231</v>
      </c>
      <c r="L1245" s="5" t="s">
        <v>231</v>
      </c>
      <c r="M1245" s="5">
        <v>0</v>
      </c>
      <c r="N1245" s="5">
        <v>0</v>
      </c>
      <c r="O1245" s="5" t="s">
        <v>231</v>
      </c>
      <c r="P1245" s="5" t="s">
        <v>231</v>
      </c>
    </row>
    <row r="1246" spans="3:16" s="1" customFormat="1">
      <c r="C1246" s="142"/>
      <c r="D1246" s="119"/>
      <c r="E1246" s="118"/>
      <c r="F1246" s="127"/>
      <c r="G1246" s="127"/>
      <c r="H1246" s="73" t="s">
        <v>236</v>
      </c>
      <c r="I1246" s="5">
        <v>0</v>
      </c>
      <c r="J1246" s="5" t="s">
        <v>231</v>
      </c>
      <c r="K1246" s="5" t="s">
        <v>231</v>
      </c>
      <c r="L1246" s="5" t="s">
        <v>231</v>
      </c>
      <c r="M1246" s="5">
        <v>0</v>
      </c>
      <c r="N1246" s="5">
        <v>0</v>
      </c>
      <c r="O1246" s="5" t="s">
        <v>231</v>
      </c>
      <c r="P1246" s="5" t="s">
        <v>231</v>
      </c>
    </row>
    <row r="1247" spans="3:16" s="1" customFormat="1" ht="15" customHeight="1">
      <c r="C1247" s="140" t="s">
        <v>207</v>
      </c>
      <c r="D1247" s="119" t="s">
        <v>655</v>
      </c>
      <c r="E1247" s="116" t="s">
        <v>246</v>
      </c>
      <c r="F1247" s="139">
        <v>2015</v>
      </c>
      <c r="G1247" s="139">
        <v>2017</v>
      </c>
      <c r="H1247" s="73" t="s">
        <v>107</v>
      </c>
      <c r="I1247" s="55">
        <f>I1248+I1250+I1252+I1253</f>
        <v>60</v>
      </c>
      <c r="J1247" s="55">
        <f>J1248+J1250</f>
        <v>54</v>
      </c>
      <c r="K1247" s="55">
        <f>K1248+K1250</f>
        <v>54</v>
      </c>
      <c r="L1247" s="55">
        <f>L1248+L1250</f>
        <v>0</v>
      </c>
      <c r="M1247" s="55">
        <f>M1248+M1250+M1252+M1253</f>
        <v>0</v>
      </c>
      <c r="N1247" s="5">
        <f>M1247/I1247*100</f>
        <v>0</v>
      </c>
      <c r="O1247" s="5">
        <f>L1247/J1247*100</f>
        <v>0</v>
      </c>
      <c r="P1247" s="5">
        <f>L1247/K1247*100</f>
        <v>0</v>
      </c>
    </row>
    <row r="1248" spans="3:16" s="1" customFormat="1">
      <c r="C1248" s="141"/>
      <c r="D1248" s="119"/>
      <c r="E1248" s="117"/>
      <c r="F1248" s="126"/>
      <c r="G1248" s="126"/>
      <c r="H1248" s="73" t="s">
        <v>108</v>
      </c>
      <c r="I1248" s="5">
        <v>60</v>
      </c>
      <c r="J1248" s="5">
        <v>54</v>
      </c>
      <c r="K1248" s="5">
        <v>54</v>
      </c>
      <c r="L1248" s="5">
        <v>0</v>
      </c>
      <c r="M1248" s="5">
        <v>0</v>
      </c>
      <c r="N1248" s="5">
        <f>M1248/I1248*100</f>
        <v>0</v>
      </c>
      <c r="O1248" s="5">
        <f>L1248/J1248*100</f>
        <v>0</v>
      </c>
      <c r="P1248" s="5">
        <f>L1248/K1248*100</f>
        <v>0</v>
      </c>
    </row>
    <row r="1249" spans="3:16" s="1" customFormat="1" ht="30">
      <c r="C1249" s="141"/>
      <c r="D1249" s="119"/>
      <c r="E1249" s="117"/>
      <c r="F1249" s="126"/>
      <c r="G1249" s="126"/>
      <c r="H1249" s="73" t="s">
        <v>22</v>
      </c>
      <c r="I1249" s="5">
        <v>0</v>
      </c>
      <c r="J1249" s="5">
        <v>0</v>
      </c>
      <c r="K1249" s="5">
        <v>0</v>
      </c>
      <c r="L1249" s="5">
        <v>0</v>
      </c>
      <c r="M1249" s="5">
        <v>0</v>
      </c>
      <c r="N1249" s="5">
        <v>0</v>
      </c>
      <c r="O1249" s="5">
        <v>0</v>
      </c>
      <c r="P1249" s="5">
        <v>0</v>
      </c>
    </row>
    <row r="1250" spans="3:16" s="1" customFormat="1">
      <c r="C1250" s="141"/>
      <c r="D1250" s="119"/>
      <c r="E1250" s="117"/>
      <c r="F1250" s="126"/>
      <c r="G1250" s="126"/>
      <c r="H1250" s="73" t="s">
        <v>233</v>
      </c>
      <c r="I1250" s="5">
        <v>0</v>
      </c>
      <c r="J1250" s="5">
        <v>0</v>
      </c>
      <c r="K1250" s="5">
        <v>0</v>
      </c>
      <c r="L1250" s="5">
        <v>0</v>
      </c>
      <c r="M1250" s="5">
        <v>0</v>
      </c>
      <c r="N1250" s="5">
        <v>0</v>
      </c>
      <c r="O1250" s="5">
        <v>0</v>
      </c>
      <c r="P1250" s="5">
        <v>0</v>
      </c>
    </row>
    <row r="1251" spans="3:16" s="1" customFormat="1" ht="30">
      <c r="C1251" s="141"/>
      <c r="D1251" s="119"/>
      <c r="E1251" s="117"/>
      <c r="F1251" s="126"/>
      <c r="G1251" s="126"/>
      <c r="H1251" s="73" t="s">
        <v>23</v>
      </c>
      <c r="I1251" s="5">
        <v>0</v>
      </c>
      <c r="J1251" s="5">
        <v>0</v>
      </c>
      <c r="K1251" s="5">
        <v>0</v>
      </c>
      <c r="L1251" s="5">
        <v>0</v>
      </c>
      <c r="M1251" s="5">
        <v>0</v>
      </c>
      <c r="N1251" s="5">
        <v>0</v>
      </c>
      <c r="O1251" s="5">
        <v>0</v>
      </c>
      <c r="P1251" s="5">
        <v>0</v>
      </c>
    </row>
    <row r="1252" spans="3:16" s="1" customFormat="1">
      <c r="C1252" s="141"/>
      <c r="D1252" s="119"/>
      <c r="E1252" s="117"/>
      <c r="F1252" s="126"/>
      <c r="G1252" s="126"/>
      <c r="H1252" s="73" t="s">
        <v>234</v>
      </c>
      <c r="I1252" s="5">
        <v>0</v>
      </c>
      <c r="J1252" s="5" t="s">
        <v>231</v>
      </c>
      <c r="K1252" s="5" t="s">
        <v>231</v>
      </c>
      <c r="L1252" s="5" t="s">
        <v>231</v>
      </c>
      <c r="M1252" s="5">
        <v>0</v>
      </c>
      <c r="N1252" s="5">
        <v>0</v>
      </c>
      <c r="O1252" s="5" t="s">
        <v>231</v>
      </c>
      <c r="P1252" s="5" t="s">
        <v>231</v>
      </c>
    </row>
    <row r="1253" spans="3:16" s="1" customFormat="1">
      <c r="C1253" s="142"/>
      <c r="D1253" s="119"/>
      <c r="E1253" s="118"/>
      <c r="F1253" s="127"/>
      <c r="G1253" s="127"/>
      <c r="H1253" s="73" t="s">
        <v>236</v>
      </c>
      <c r="I1253" s="5">
        <v>0</v>
      </c>
      <c r="J1253" s="5" t="s">
        <v>231</v>
      </c>
      <c r="K1253" s="5" t="s">
        <v>231</v>
      </c>
      <c r="L1253" s="5" t="s">
        <v>231</v>
      </c>
      <c r="M1253" s="5">
        <v>0</v>
      </c>
      <c r="N1253" s="5">
        <v>0</v>
      </c>
      <c r="O1253" s="5" t="s">
        <v>231</v>
      </c>
      <c r="P1253" s="5" t="s">
        <v>231</v>
      </c>
    </row>
    <row r="1254" spans="3:16" s="1" customFormat="1" ht="15" customHeight="1">
      <c r="C1254" s="140" t="s">
        <v>207</v>
      </c>
      <c r="D1254" s="119" t="s">
        <v>450</v>
      </c>
      <c r="E1254" s="116" t="s">
        <v>246</v>
      </c>
      <c r="F1254" s="139">
        <v>2015</v>
      </c>
      <c r="G1254" s="139">
        <v>2017</v>
      </c>
      <c r="H1254" s="73" t="s">
        <v>107</v>
      </c>
      <c r="I1254" s="55">
        <f>I1255+I1257+I1259+I1260</f>
        <v>3516</v>
      </c>
      <c r="J1254" s="55">
        <f>J1255+J1257</f>
        <v>4035</v>
      </c>
      <c r="K1254" s="55">
        <f>K1255+K1257</f>
        <v>4035</v>
      </c>
      <c r="L1254" s="55">
        <f>L1255+L1257</f>
        <v>3516</v>
      </c>
      <c r="M1254" s="55">
        <f>M1255+M1257+M1259+M1260</f>
        <v>3516</v>
      </c>
      <c r="N1254" s="5">
        <f>M1254/I1254*100</f>
        <v>100</v>
      </c>
      <c r="O1254" s="5">
        <f>L1254/J1254*100</f>
        <v>87.137546468401482</v>
      </c>
      <c r="P1254" s="5">
        <f>L1254/K1254*100</f>
        <v>87.137546468401482</v>
      </c>
    </row>
    <row r="1255" spans="3:16" s="1" customFormat="1">
      <c r="C1255" s="141"/>
      <c r="D1255" s="119"/>
      <c r="E1255" s="117"/>
      <c r="F1255" s="126"/>
      <c r="G1255" s="126"/>
      <c r="H1255" s="73" t="s">
        <v>108</v>
      </c>
      <c r="I1255" s="5">
        <f>I1262+I1269+I1276</f>
        <v>3516</v>
      </c>
      <c r="J1255" s="5">
        <f>J1262+J1269+J1276</f>
        <v>4035</v>
      </c>
      <c r="K1255" s="5">
        <f t="shared" ref="K1255:M1255" si="84">K1262+K1269+K1276</f>
        <v>4035</v>
      </c>
      <c r="L1255" s="5">
        <f t="shared" si="84"/>
        <v>3516</v>
      </c>
      <c r="M1255" s="5">
        <f t="shared" si="84"/>
        <v>3516</v>
      </c>
      <c r="N1255" s="5">
        <f>L1255/I1255*100</f>
        <v>100</v>
      </c>
      <c r="O1255" s="5">
        <f>L1255/J1255*100</f>
        <v>87.137546468401482</v>
      </c>
      <c r="P1255" s="5">
        <f>L1255/K1255*100</f>
        <v>87.137546468401482</v>
      </c>
    </row>
    <row r="1256" spans="3:16" s="1" customFormat="1" ht="30">
      <c r="C1256" s="141"/>
      <c r="D1256" s="119"/>
      <c r="E1256" s="117"/>
      <c r="F1256" s="126"/>
      <c r="G1256" s="126"/>
      <c r="H1256" s="73" t="s">
        <v>22</v>
      </c>
      <c r="I1256" s="5">
        <v>0</v>
      </c>
      <c r="J1256" s="5">
        <v>0</v>
      </c>
      <c r="K1256" s="5">
        <v>0</v>
      </c>
      <c r="L1256" s="5">
        <v>0</v>
      </c>
      <c r="M1256" s="5">
        <v>0</v>
      </c>
      <c r="N1256" s="5">
        <v>0</v>
      </c>
      <c r="O1256" s="5">
        <v>0</v>
      </c>
      <c r="P1256" s="5">
        <v>0</v>
      </c>
    </row>
    <row r="1257" spans="3:16" s="1" customFormat="1">
      <c r="C1257" s="141"/>
      <c r="D1257" s="119"/>
      <c r="E1257" s="117"/>
      <c r="F1257" s="126"/>
      <c r="G1257" s="126"/>
      <c r="H1257" s="73" t="s">
        <v>233</v>
      </c>
      <c r="I1257" s="5">
        <v>0</v>
      </c>
      <c r="J1257" s="5">
        <v>0</v>
      </c>
      <c r="K1257" s="5">
        <v>0</v>
      </c>
      <c r="L1257" s="5">
        <v>0</v>
      </c>
      <c r="M1257" s="5">
        <v>0</v>
      </c>
      <c r="N1257" s="5">
        <v>0</v>
      </c>
      <c r="O1257" s="5">
        <v>0</v>
      </c>
      <c r="P1257" s="5">
        <v>0</v>
      </c>
    </row>
    <row r="1258" spans="3:16" s="1" customFormat="1" ht="30">
      <c r="C1258" s="141"/>
      <c r="D1258" s="119"/>
      <c r="E1258" s="117"/>
      <c r="F1258" s="126"/>
      <c r="G1258" s="126"/>
      <c r="H1258" s="73" t="s">
        <v>23</v>
      </c>
      <c r="I1258" s="5">
        <v>0</v>
      </c>
      <c r="J1258" s="5">
        <v>0</v>
      </c>
      <c r="K1258" s="5">
        <v>0</v>
      </c>
      <c r="L1258" s="5">
        <v>0</v>
      </c>
      <c r="M1258" s="5">
        <v>0</v>
      </c>
      <c r="N1258" s="5">
        <v>0</v>
      </c>
      <c r="O1258" s="5">
        <v>0</v>
      </c>
      <c r="P1258" s="5">
        <v>0</v>
      </c>
    </row>
    <row r="1259" spans="3:16" s="1" customFormat="1">
      <c r="C1259" s="141"/>
      <c r="D1259" s="119"/>
      <c r="E1259" s="117"/>
      <c r="F1259" s="126"/>
      <c r="G1259" s="126"/>
      <c r="H1259" s="73" t="s">
        <v>234</v>
      </c>
      <c r="I1259" s="5">
        <v>0</v>
      </c>
      <c r="J1259" s="5" t="s">
        <v>231</v>
      </c>
      <c r="K1259" s="5" t="s">
        <v>231</v>
      </c>
      <c r="L1259" s="5" t="s">
        <v>231</v>
      </c>
      <c r="M1259" s="5">
        <v>0</v>
      </c>
      <c r="N1259" s="5">
        <v>0</v>
      </c>
      <c r="O1259" s="5" t="s">
        <v>231</v>
      </c>
      <c r="P1259" s="5" t="s">
        <v>231</v>
      </c>
    </row>
    <row r="1260" spans="3:16" s="1" customFormat="1">
      <c r="C1260" s="142"/>
      <c r="D1260" s="119"/>
      <c r="E1260" s="118"/>
      <c r="F1260" s="127"/>
      <c r="G1260" s="127"/>
      <c r="H1260" s="73" t="s">
        <v>236</v>
      </c>
      <c r="I1260" s="5">
        <v>0</v>
      </c>
      <c r="J1260" s="5" t="s">
        <v>231</v>
      </c>
      <c r="K1260" s="5" t="s">
        <v>231</v>
      </c>
      <c r="L1260" s="5" t="s">
        <v>231</v>
      </c>
      <c r="M1260" s="5">
        <v>0</v>
      </c>
      <c r="N1260" s="5">
        <v>0</v>
      </c>
      <c r="O1260" s="5" t="s">
        <v>231</v>
      </c>
      <c r="P1260" s="5" t="s">
        <v>231</v>
      </c>
    </row>
    <row r="1261" spans="3:16" s="1" customFormat="1" ht="15" customHeight="1">
      <c r="C1261" s="140" t="s">
        <v>208</v>
      </c>
      <c r="D1261" s="119" t="s">
        <v>412</v>
      </c>
      <c r="E1261" s="116" t="s">
        <v>8</v>
      </c>
      <c r="F1261" s="139">
        <v>2015</v>
      </c>
      <c r="G1261" s="139">
        <v>2017</v>
      </c>
      <c r="H1261" s="73" t="s">
        <v>107</v>
      </c>
      <c r="I1261" s="55">
        <f>I1262+I1264+I1266+I1267</f>
        <v>2100</v>
      </c>
      <c r="J1261" s="55">
        <f>J1262+J1264</f>
        <v>2100</v>
      </c>
      <c r="K1261" s="55">
        <f>K1262+K1264</f>
        <v>2100</v>
      </c>
      <c r="L1261" s="55">
        <f>L1262+L1264</f>
        <v>2100</v>
      </c>
      <c r="M1261" s="55">
        <f>M1262+M1264+M1266+M1267</f>
        <v>2100</v>
      </c>
      <c r="N1261" s="5">
        <f>M1261/I1261*100</f>
        <v>100</v>
      </c>
      <c r="O1261" s="5">
        <f>L1261/J1261*100</f>
        <v>100</v>
      </c>
      <c r="P1261" s="5">
        <f>L1261/K1261*100</f>
        <v>100</v>
      </c>
    </row>
    <row r="1262" spans="3:16" s="1" customFormat="1">
      <c r="C1262" s="141"/>
      <c r="D1262" s="119"/>
      <c r="E1262" s="117"/>
      <c r="F1262" s="126"/>
      <c r="G1262" s="126"/>
      <c r="H1262" s="73" t="s">
        <v>108</v>
      </c>
      <c r="I1262" s="15">
        <v>2100</v>
      </c>
      <c r="J1262" s="5">
        <v>2100</v>
      </c>
      <c r="K1262" s="5">
        <v>2100</v>
      </c>
      <c r="L1262" s="5">
        <v>2100</v>
      </c>
      <c r="M1262" s="5">
        <v>2100</v>
      </c>
      <c r="N1262" s="5">
        <f>L1262/I1262*100</f>
        <v>100</v>
      </c>
      <c r="O1262" s="5">
        <f>L1262/J1262*100</f>
        <v>100</v>
      </c>
      <c r="P1262" s="5">
        <f>L1262/K1262*100</f>
        <v>100</v>
      </c>
    </row>
    <row r="1263" spans="3:16" s="1" customFormat="1" ht="30">
      <c r="C1263" s="141"/>
      <c r="D1263" s="119"/>
      <c r="E1263" s="117"/>
      <c r="F1263" s="126"/>
      <c r="G1263" s="126"/>
      <c r="H1263" s="73" t="s">
        <v>22</v>
      </c>
      <c r="I1263" s="5">
        <f t="shared" ref="I1263:M1265" si="85">I1270+I1284</f>
        <v>0</v>
      </c>
      <c r="J1263" s="5">
        <f t="shared" si="85"/>
        <v>0</v>
      </c>
      <c r="K1263" s="5">
        <f t="shared" si="85"/>
        <v>0</v>
      </c>
      <c r="L1263" s="5">
        <f t="shared" si="85"/>
        <v>0</v>
      </c>
      <c r="M1263" s="5">
        <f t="shared" si="85"/>
        <v>0</v>
      </c>
      <c r="N1263" s="5">
        <v>0</v>
      </c>
      <c r="O1263" s="5">
        <v>0</v>
      </c>
      <c r="P1263" s="5">
        <v>0</v>
      </c>
    </row>
    <row r="1264" spans="3:16" s="1" customFormat="1">
      <c r="C1264" s="141"/>
      <c r="D1264" s="119"/>
      <c r="E1264" s="117"/>
      <c r="F1264" s="126"/>
      <c r="G1264" s="126"/>
      <c r="H1264" s="73" t="s">
        <v>233</v>
      </c>
      <c r="I1264" s="5">
        <f t="shared" si="85"/>
        <v>0</v>
      </c>
      <c r="J1264" s="5">
        <f t="shared" si="85"/>
        <v>0</v>
      </c>
      <c r="K1264" s="5">
        <f t="shared" si="85"/>
        <v>0</v>
      </c>
      <c r="L1264" s="5">
        <f t="shared" si="85"/>
        <v>0</v>
      </c>
      <c r="M1264" s="5">
        <f t="shared" si="85"/>
        <v>0</v>
      </c>
      <c r="N1264" s="5">
        <v>0</v>
      </c>
      <c r="O1264" s="5">
        <v>0</v>
      </c>
      <c r="P1264" s="5">
        <v>0</v>
      </c>
    </row>
    <row r="1265" spans="3:16" s="1" customFormat="1" ht="30">
      <c r="C1265" s="141"/>
      <c r="D1265" s="119"/>
      <c r="E1265" s="117"/>
      <c r="F1265" s="126"/>
      <c r="G1265" s="126"/>
      <c r="H1265" s="73" t="s">
        <v>23</v>
      </c>
      <c r="I1265" s="5">
        <f t="shared" si="85"/>
        <v>0</v>
      </c>
      <c r="J1265" s="5">
        <f t="shared" si="85"/>
        <v>0</v>
      </c>
      <c r="K1265" s="5">
        <f t="shared" si="85"/>
        <v>0</v>
      </c>
      <c r="L1265" s="5">
        <f t="shared" si="85"/>
        <v>0</v>
      </c>
      <c r="M1265" s="5">
        <f t="shared" si="85"/>
        <v>0</v>
      </c>
      <c r="N1265" s="5">
        <v>0</v>
      </c>
      <c r="O1265" s="5">
        <v>0</v>
      </c>
      <c r="P1265" s="5">
        <v>0</v>
      </c>
    </row>
    <row r="1266" spans="3:16" s="1" customFormat="1">
      <c r="C1266" s="141"/>
      <c r="D1266" s="119"/>
      <c r="E1266" s="117"/>
      <c r="F1266" s="126"/>
      <c r="G1266" s="126"/>
      <c r="H1266" s="73" t="s">
        <v>234</v>
      </c>
      <c r="I1266" s="5">
        <v>0</v>
      </c>
      <c r="J1266" s="5" t="s">
        <v>231</v>
      </c>
      <c r="K1266" s="5" t="s">
        <v>231</v>
      </c>
      <c r="L1266" s="5" t="s">
        <v>231</v>
      </c>
      <c r="M1266" s="5">
        <v>0</v>
      </c>
      <c r="N1266" s="5">
        <v>0</v>
      </c>
      <c r="O1266" s="5" t="s">
        <v>231</v>
      </c>
      <c r="P1266" s="5" t="s">
        <v>231</v>
      </c>
    </row>
    <row r="1267" spans="3:16" s="1" customFormat="1">
      <c r="C1267" s="142"/>
      <c r="D1267" s="119"/>
      <c r="E1267" s="118"/>
      <c r="F1267" s="127"/>
      <c r="G1267" s="127"/>
      <c r="H1267" s="73" t="s">
        <v>236</v>
      </c>
      <c r="I1267" s="5">
        <v>0</v>
      </c>
      <c r="J1267" s="5" t="s">
        <v>231</v>
      </c>
      <c r="K1267" s="5" t="s">
        <v>231</v>
      </c>
      <c r="L1267" s="5" t="s">
        <v>231</v>
      </c>
      <c r="M1267" s="5">
        <v>0</v>
      </c>
      <c r="N1267" s="5">
        <v>0</v>
      </c>
      <c r="O1267" s="5" t="s">
        <v>231</v>
      </c>
      <c r="P1267" s="5" t="s">
        <v>231</v>
      </c>
    </row>
    <row r="1268" spans="3:16" s="1" customFormat="1" ht="15" customHeight="1">
      <c r="C1268" s="140" t="s">
        <v>209</v>
      </c>
      <c r="D1268" s="119" t="s">
        <v>656</v>
      </c>
      <c r="E1268" s="116" t="s">
        <v>8</v>
      </c>
      <c r="F1268" s="139">
        <v>2015</v>
      </c>
      <c r="G1268" s="139">
        <v>2017</v>
      </c>
      <c r="H1268" s="73" t="s">
        <v>107</v>
      </c>
      <c r="I1268" s="55">
        <f>I1269+I1271+I1273+I1274</f>
        <v>897</v>
      </c>
      <c r="J1268" s="55">
        <f>J1269+J1271</f>
        <v>1416</v>
      </c>
      <c r="K1268" s="55">
        <f>K1269+K1271</f>
        <v>1416</v>
      </c>
      <c r="L1268" s="55">
        <f>L1269+L1271</f>
        <v>1416</v>
      </c>
      <c r="M1268" s="55">
        <f>M1269+M1271</f>
        <v>1416</v>
      </c>
      <c r="N1268" s="5">
        <f>M1268/I1268*100</f>
        <v>157.85953177257525</v>
      </c>
      <c r="O1268" s="5">
        <f>L1268/J1268*100</f>
        <v>100</v>
      </c>
      <c r="P1268" s="5">
        <f>L1268/K1268*100</f>
        <v>100</v>
      </c>
    </row>
    <row r="1269" spans="3:16" s="1" customFormat="1">
      <c r="C1269" s="141"/>
      <c r="D1269" s="119"/>
      <c r="E1269" s="117"/>
      <c r="F1269" s="126"/>
      <c r="G1269" s="126"/>
      <c r="H1269" s="73" t="s">
        <v>108</v>
      </c>
      <c r="I1269" s="15">
        <v>897</v>
      </c>
      <c r="J1269" s="15">
        <v>1416</v>
      </c>
      <c r="K1269" s="5">
        <v>1416</v>
      </c>
      <c r="L1269" s="5">
        <v>1416</v>
      </c>
      <c r="M1269" s="5">
        <v>1416</v>
      </c>
      <c r="N1269" s="5">
        <f>L1269/I1269*100</f>
        <v>157.85953177257525</v>
      </c>
      <c r="O1269" s="5">
        <f>L1269/J1269*100</f>
        <v>100</v>
      </c>
      <c r="P1269" s="5">
        <f>L1269/K1269*100</f>
        <v>100</v>
      </c>
    </row>
    <row r="1270" spans="3:16" s="1" customFormat="1" ht="30">
      <c r="C1270" s="141"/>
      <c r="D1270" s="119"/>
      <c r="E1270" s="117"/>
      <c r="F1270" s="126"/>
      <c r="G1270" s="126"/>
      <c r="H1270" s="73" t="s">
        <v>22</v>
      </c>
      <c r="I1270" s="5">
        <v>0</v>
      </c>
      <c r="J1270" s="5">
        <v>0</v>
      </c>
      <c r="K1270" s="5">
        <v>0</v>
      </c>
      <c r="L1270" s="5">
        <v>0</v>
      </c>
      <c r="M1270" s="5">
        <v>0</v>
      </c>
      <c r="N1270" s="5">
        <v>0</v>
      </c>
      <c r="O1270" s="5">
        <v>0</v>
      </c>
      <c r="P1270" s="5">
        <v>0</v>
      </c>
    </row>
    <row r="1271" spans="3:16" s="1" customFormat="1">
      <c r="C1271" s="141"/>
      <c r="D1271" s="119"/>
      <c r="E1271" s="117"/>
      <c r="F1271" s="126"/>
      <c r="G1271" s="126"/>
      <c r="H1271" s="73" t="s">
        <v>233</v>
      </c>
      <c r="I1271" s="5">
        <v>0</v>
      </c>
      <c r="J1271" s="5">
        <v>0</v>
      </c>
      <c r="K1271" s="5">
        <v>0</v>
      </c>
      <c r="L1271" s="5">
        <v>0</v>
      </c>
      <c r="M1271" s="5">
        <v>0</v>
      </c>
      <c r="N1271" s="5">
        <v>0</v>
      </c>
      <c r="O1271" s="5">
        <v>0</v>
      </c>
      <c r="P1271" s="5">
        <v>0</v>
      </c>
    </row>
    <row r="1272" spans="3:16" s="1" customFormat="1" ht="30">
      <c r="C1272" s="141"/>
      <c r="D1272" s="119"/>
      <c r="E1272" s="117"/>
      <c r="F1272" s="126"/>
      <c r="G1272" s="126"/>
      <c r="H1272" s="73" t="s">
        <v>23</v>
      </c>
      <c r="I1272" s="5">
        <v>0</v>
      </c>
      <c r="J1272" s="5">
        <v>0</v>
      </c>
      <c r="K1272" s="5">
        <v>0</v>
      </c>
      <c r="L1272" s="5">
        <v>0</v>
      </c>
      <c r="M1272" s="5">
        <v>0</v>
      </c>
      <c r="N1272" s="5">
        <v>0</v>
      </c>
      <c r="O1272" s="5">
        <v>0</v>
      </c>
      <c r="P1272" s="5">
        <v>0</v>
      </c>
    </row>
    <row r="1273" spans="3:16" s="1" customFormat="1">
      <c r="C1273" s="141"/>
      <c r="D1273" s="119"/>
      <c r="E1273" s="117"/>
      <c r="F1273" s="126"/>
      <c r="G1273" s="126"/>
      <c r="H1273" s="73" t="s">
        <v>234</v>
      </c>
      <c r="I1273" s="5">
        <v>0</v>
      </c>
      <c r="J1273" s="5" t="s">
        <v>231</v>
      </c>
      <c r="K1273" s="5" t="s">
        <v>231</v>
      </c>
      <c r="L1273" s="5" t="s">
        <v>231</v>
      </c>
      <c r="M1273" s="5">
        <v>0</v>
      </c>
      <c r="N1273" s="5">
        <v>0</v>
      </c>
      <c r="O1273" s="5" t="s">
        <v>231</v>
      </c>
      <c r="P1273" s="5" t="s">
        <v>231</v>
      </c>
    </row>
    <row r="1274" spans="3:16" s="1" customFormat="1">
      <c r="C1274" s="142"/>
      <c r="D1274" s="119"/>
      <c r="E1274" s="118"/>
      <c r="F1274" s="127"/>
      <c r="G1274" s="127"/>
      <c r="H1274" s="73" t="s">
        <v>236</v>
      </c>
      <c r="I1274" s="5">
        <v>0</v>
      </c>
      <c r="J1274" s="5" t="s">
        <v>231</v>
      </c>
      <c r="K1274" s="5" t="s">
        <v>231</v>
      </c>
      <c r="L1274" s="5" t="s">
        <v>231</v>
      </c>
      <c r="M1274" s="5">
        <v>0</v>
      </c>
      <c r="N1274" s="5">
        <v>0</v>
      </c>
      <c r="O1274" s="5" t="s">
        <v>231</v>
      </c>
      <c r="P1274" s="5" t="s">
        <v>231</v>
      </c>
    </row>
    <row r="1275" spans="3:16" s="1" customFormat="1" ht="14.45" customHeight="1">
      <c r="C1275" s="50"/>
      <c r="D1275" s="128" t="s">
        <v>657</v>
      </c>
      <c r="E1275" s="116" t="s">
        <v>658</v>
      </c>
      <c r="F1275" s="66"/>
      <c r="G1275" s="66"/>
      <c r="H1275" s="73" t="s">
        <v>107</v>
      </c>
      <c r="I1275" s="96">
        <f>I1276+I1278+I1280+I1281</f>
        <v>519</v>
      </c>
      <c r="J1275" s="96">
        <f>J1276+J1278</f>
        <v>519</v>
      </c>
      <c r="K1275" s="96">
        <f t="shared" ref="K1275:M1275" si="86">K1276+K1278</f>
        <v>519</v>
      </c>
      <c r="L1275" s="96">
        <f t="shared" si="86"/>
        <v>0</v>
      </c>
      <c r="M1275" s="96">
        <f t="shared" si="86"/>
        <v>0</v>
      </c>
      <c r="N1275" s="5"/>
      <c r="O1275" s="5"/>
      <c r="P1275" s="5"/>
    </row>
    <row r="1276" spans="3:16" s="1" customFormat="1">
      <c r="C1276" s="50"/>
      <c r="D1276" s="129"/>
      <c r="E1276" s="117"/>
      <c r="F1276" s="66"/>
      <c r="G1276" s="66"/>
      <c r="H1276" s="73" t="s">
        <v>108</v>
      </c>
      <c r="I1276" s="96">
        <v>519</v>
      </c>
      <c r="J1276" s="96">
        <v>519</v>
      </c>
      <c r="K1276" s="96">
        <v>519</v>
      </c>
      <c r="L1276" s="96"/>
      <c r="M1276" s="96"/>
      <c r="N1276" s="5"/>
      <c r="O1276" s="5"/>
      <c r="P1276" s="5"/>
    </row>
    <row r="1277" spans="3:16" s="1" customFormat="1" ht="30">
      <c r="C1277" s="50"/>
      <c r="D1277" s="129"/>
      <c r="E1277" s="117"/>
      <c r="F1277" s="66"/>
      <c r="G1277" s="66"/>
      <c r="H1277" s="73" t="s">
        <v>22</v>
      </c>
      <c r="I1277" s="96"/>
      <c r="J1277" s="96"/>
      <c r="K1277" s="96"/>
      <c r="L1277" s="96"/>
      <c r="M1277" s="96"/>
      <c r="N1277" s="5"/>
      <c r="O1277" s="5"/>
      <c r="P1277" s="5"/>
    </row>
    <row r="1278" spans="3:16" s="1" customFormat="1">
      <c r="C1278" s="50"/>
      <c r="D1278" s="129"/>
      <c r="E1278" s="117"/>
      <c r="F1278" s="66"/>
      <c r="G1278" s="66"/>
      <c r="H1278" s="73" t="s">
        <v>233</v>
      </c>
      <c r="I1278" s="96"/>
      <c r="J1278" s="96"/>
      <c r="K1278" s="96"/>
      <c r="L1278" s="96"/>
      <c r="M1278" s="96"/>
      <c r="N1278" s="5"/>
      <c r="O1278" s="5"/>
      <c r="P1278" s="5"/>
    </row>
    <row r="1279" spans="3:16" s="1" customFormat="1" ht="30">
      <c r="C1279" s="50"/>
      <c r="D1279" s="129"/>
      <c r="E1279" s="117"/>
      <c r="F1279" s="66"/>
      <c r="G1279" s="66"/>
      <c r="H1279" s="73" t="s">
        <v>23</v>
      </c>
      <c r="I1279" s="96"/>
      <c r="J1279" s="96"/>
      <c r="K1279" s="96"/>
      <c r="L1279" s="96"/>
      <c r="M1279" s="96"/>
      <c r="N1279" s="5"/>
      <c r="O1279" s="5"/>
      <c r="P1279" s="5"/>
    </row>
    <row r="1280" spans="3:16" s="1" customFormat="1">
      <c r="C1280" s="50"/>
      <c r="D1280" s="129"/>
      <c r="E1280" s="117"/>
      <c r="F1280" s="66"/>
      <c r="G1280" s="66"/>
      <c r="H1280" s="73" t="s">
        <v>234</v>
      </c>
      <c r="I1280" s="96"/>
      <c r="J1280" s="96"/>
      <c r="K1280" s="96"/>
      <c r="L1280" s="96"/>
      <c r="M1280" s="96"/>
      <c r="N1280" s="5"/>
      <c r="O1280" s="5"/>
      <c r="P1280" s="5"/>
    </row>
    <row r="1281" spans="3:16" s="1" customFormat="1">
      <c r="C1281" s="50"/>
      <c r="D1281" s="130"/>
      <c r="E1281" s="118"/>
      <c r="F1281" s="66"/>
      <c r="G1281" s="66"/>
      <c r="H1281" s="73" t="s">
        <v>236</v>
      </c>
      <c r="I1281" s="96"/>
      <c r="J1281" s="96"/>
      <c r="K1281" s="96"/>
      <c r="L1281" s="96"/>
      <c r="M1281" s="96"/>
      <c r="N1281" s="5"/>
      <c r="O1281" s="5"/>
      <c r="P1281" s="5"/>
    </row>
    <row r="1282" spans="3:16" s="1" customFormat="1" ht="15" hidden="1" customHeight="1">
      <c r="C1282" s="140" t="s">
        <v>210</v>
      </c>
      <c r="D1282" s="119" t="s">
        <v>413</v>
      </c>
      <c r="E1282" s="116" t="s">
        <v>8</v>
      </c>
      <c r="F1282" s="139">
        <v>2015</v>
      </c>
      <c r="G1282" s="139">
        <v>2017</v>
      </c>
      <c r="H1282" s="73" t="s">
        <v>107</v>
      </c>
      <c r="I1282" s="55">
        <f>I1283+I1285+I1287+I1288</f>
        <v>0</v>
      </c>
      <c r="J1282" s="55">
        <f>J1283+J1285</f>
        <v>0</v>
      </c>
      <c r="K1282" s="55">
        <f>K1283+K1285</f>
        <v>0</v>
      </c>
      <c r="L1282" s="55">
        <f>L1283+L1285</f>
        <v>0</v>
      </c>
      <c r="M1282" s="55">
        <f>M1283+M1285+M1287+M1288</f>
        <v>0</v>
      </c>
      <c r="N1282" s="5">
        <v>0</v>
      </c>
      <c r="O1282" s="5">
        <v>0</v>
      </c>
      <c r="P1282" s="5">
        <v>0</v>
      </c>
    </row>
    <row r="1283" spans="3:16" s="1" customFormat="1" hidden="1">
      <c r="C1283" s="141"/>
      <c r="D1283" s="119"/>
      <c r="E1283" s="117"/>
      <c r="F1283" s="126"/>
      <c r="G1283" s="126"/>
      <c r="H1283" s="73" t="s">
        <v>108</v>
      </c>
      <c r="I1283" s="5"/>
      <c r="J1283" s="5">
        <v>0</v>
      </c>
      <c r="K1283" s="5">
        <v>0</v>
      </c>
      <c r="L1283" s="5">
        <v>0</v>
      </c>
      <c r="M1283" s="5">
        <v>0</v>
      </c>
      <c r="N1283" s="5">
        <v>0</v>
      </c>
      <c r="O1283" s="5">
        <v>0</v>
      </c>
      <c r="P1283" s="5">
        <v>0</v>
      </c>
    </row>
    <row r="1284" spans="3:16" s="1" customFormat="1" ht="30" hidden="1">
      <c r="C1284" s="141"/>
      <c r="D1284" s="119"/>
      <c r="E1284" s="117"/>
      <c r="F1284" s="126"/>
      <c r="G1284" s="126"/>
      <c r="H1284" s="73" t="s">
        <v>22</v>
      </c>
      <c r="I1284" s="5">
        <v>0</v>
      </c>
      <c r="J1284" s="5">
        <v>0</v>
      </c>
      <c r="K1284" s="5">
        <v>0</v>
      </c>
      <c r="L1284" s="5">
        <v>0</v>
      </c>
      <c r="M1284" s="5">
        <v>0</v>
      </c>
      <c r="N1284" s="5">
        <v>0</v>
      </c>
      <c r="O1284" s="5">
        <v>0</v>
      </c>
      <c r="P1284" s="5">
        <v>0</v>
      </c>
    </row>
    <row r="1285" spans="3:16" s="1" customFormat="1" hidden="1">
      <c r="C1285" s="141"/>
      <c r="D1285" s="119"/>
      <c r="E1285" s="117"/>
      <c r="F1285" s="126"/>
      <c r="G1285" s="126"/>
      <c r="H1285" s="73" t="s">
        <v>233</v>
      </c>
      <c r="I1285" s="5">
        <v>0</v>
      </c>
      <c r="J1285" s="5">
        <v>0</v>
      </c>
      <c r="K1285" s="5">
        <v>0</v>
      </c>
      <c r="L1285" s="5">
        <v>0</v>
      </c>
      <c r="M1285" s="5">
        <v>0</v>
      </c>
      <c r="N1285" s="5">
        <v>0</v>
      </c>
      <c r="O1285" s="5">
        <v>0</v>
      </c>
      <c r="P1285" s="5">
        <v>0</v>
      </c>
    </row>
    <row r="1286" spans="3:16" s="1" customFormat="1" ht="30" hidden="1">
      <c r="C1286" s="141"/>
      <c r="D1286" s="119"/>
      <c r="E1286" s="117"/>
      <c r="F1286" s="126"/>
      <c r="G1286" s="126"/>
      <c r="H1286" s="73" t="s">
        <v>23</v>
      </c>
      <c r="I1286" s="5">
        <v>0</v>
      </c>
      <c r="J1286" s="5">
        <v>0</v>
      </c>
      <c r="K1286" s="5">
        <v>0</v>
      </c>
      <c r="L1286" s="5">
        <v>0</v>
      </c>
      <c r="M1286" s="5">
        <v>0</v>
      </c>
      <c r="N1286" s="5">
        <v>0</v>
      </c>
      <c r="O1286" s="5">
        <v>0</v>
      </c>
      <c r="P1286" s="5">
        <v>0</v>
      </c>
    </row>
    <row r="1287" spans="3:16" s="1" customFormat="1" hidden="1">
      <c r="C1287" s="141"/>
      <c r="D1287" s="119"/>
      <c r="E1287" s="117"/>
      <c r="F1287" s="126"/>
      <c r="G1287" s="126"/>
      <c r="H1287" s="73" t="s">
        <v>234</v>
      </c>
      <c r="I1287" s="5">
        <v>0</v>
      </c>
      <c r="J1287" s="5" t="s">
        <v>231</v>
      </c>
      <c r="K1287" s="5" t="s">
        <v>231</v>
      </c>
      <c r="L1287" s="5" t="s">
        <v>231</v>
      </c>
      <c r="M1287" s="5">
        <v>0</v>
      </c>
      <c r="N1287" s="5">
        <v>0</v>
      </c>
      <c r="O1287" s="5" t="s">
        <v>231</v>
      </c>
      <c r="P1287" s="5" t="s">
        <v>231</v>
      </c>
    </row>
    <row r="1288" spans="3:16" s="1" customFormat="1" hidden="1">
      <c r="C1288" s="142"/>
      <c r="D1288" s="119"/>
      <c r="E1288" s="118"/>
      <c r="F1288" s="127"/>
      <c r="G1288" s="127"/>
      <c r="H1288" s="73" t="s">
        <v>236</v>
      </c>
      <c r="I1288" s="5">
        <v>0</v>
      </c>
      <c r="J1288" s="5" t="s">
        <v>231</v>
      </c>
      <c r="K1288" s="5" t="s">
        <v>231</v>
      </c>
      <c r="L1288" s="5" t="s">
        <v>231</v>
      </c>
      <c r="M1288" s="5">
        <v>0</v>
      </c>
      <c r="N1288" s="5">
        <v>0</v>
      </c>
      <c r="O1288" s="5" t="s">
        <v>231</v>
      </c>
      <c r="P1288" s="5" t="s">
        <v>231</v>
      </c>
    </row>
    <row r="1289" spans="3:16" s="1" customFormat="1" ht="15" hidden="1" customHeight="1">
      <c r="C1289" s="25"/>
      <c r="D1289" s="119"/>
      <c r="E1289" s="116"/>
      <c r="F1289" s="76"/>
      <c r="G1289" s="76"/>
      <c r="H1289" s="73" t="s">
        <v>107</v>
      </c>
      <c r="I1289" s="5">
        <f>I1290+I1292+I1294+I1295</f>
        <v>0</v>
      </c>
      <c r="J1289" s="5" t="s">
        <v>231</v>
      </c>
      <c r="K1289" s="5" t="s">
        <v>231</v>
      </c>
      <c r="L1289" s="5">
        <f>L1290+L1292+L1294+L1295</f>
        <v>0</v>
      </c>
      <c r="M1289" s="5">
        <f>M1290+M1292+M1294+M1295</f>
        <v>0</v>
      </c>
      <c r="N1289" s="5">
        <v>0</v>
      </c>
      <c r="O1289" s="5" t="s">
        <v>231</v>
      </c>
      <c r="P1289" s="5" t="s">
        <v>231</v>
      </c>
    </row>
    <row r="1290" spans="3:16" s="1" customFormat="1" ht="15" hidden="1" customHeight="1">
      <c r="C1290" s="25"/>
      <c r="D1290" s="119"/>
      <c r="E1290" s="117"/>
      <c r="F1290" s="76"/>
      <c r="G1290" s="76"/>
      <c r="H1290" s="73" t="s">
        <v>108</v>
      </c>
      <c r="I1290" s="5">
        <f>I1297+I1304</f>
        <v>0</v>
      </c>
      <c r="J1290" s="5">
        <f>J1297+J1304</f>
        <v>0</v>
      </c>
      <c r="K1290" s="5">
        <f>K1297+K1304</f>
        <v>0</v>
      </c>
      <c r="L1290" s="5">
        <f>L1297+L1304</f>
        <v>0</v>
      </c>
      <c r="M1290" s="5">
        <f>M1297+M1304</f>
        <v>0</v>
      </c>
      <c r="N1290" s="5">
        <v>0</v>
      </c>
      <c r="O1290" s="5">
        <v>0</v>
      </c>
      <c r="P1290" s="5">
        <v>0</v>
      </c>
    </row>
    <row r="1291" spans="3:16" s="1" customFormat="1" ht="30" hidden="1" customHeight="1">
      <c r="C1291" s="25"/>
      <c r="D1291" s="119"/>
      <c r="E1291" s="117"/>
      <c r="F1291" s="76"/>
      <c r="G1291" s="76"/>
      <c r="H1291" s="73" t="s">
        <v>22</v>
      </c>
      <c r="I1291" s="5">
        <f t="shared" ref="I1291:M1294" si="87">I1298+I1305</f>
        <v>0</v>
      </c>
      <c r="J1291" s="5">
        <f t="shared" si="87"/>
        <v>0</v>
      </c>
      <c r="K1291" s="5">
        <f t="shared" si="87"/>
        <v>0</v>
      </c>
      <c r="L1291" s="5">
        <f t="shared" si="87"/>
        <v>0</v>
      </c>
      <c r="M1291" s="5">
        <f t="shared" si="87"/>
        <v>0</v>
      </c>
      <c r="N1291" s="5">
        <v>0</v>
      </c>
      <c r="O1291" s="5">
        <v>0</v>
      </c>
      <c r="P1291" s="5">
        <v>0</v>
      </c>
    </row>
    <row r="1292" spans="3:16" s="1" customFormat="1" ht="15" hidden="1" customHeight="1">
      <c r="C1292" s="25"/>
      <c r="D1292" s="119"/>
      <c r="E1292" s="117"/>
      <c r="F1292" s="76"/>
      <c r="G1292" s="76"/>
      <c r="H1292" s="73" t="s">
        <v>233</v>
      </c>
      <c r="I1292" s="5">
        <f t="shared" si="87"/>
        <v>0</v>
      </c>
      <c r="J1292" s="5">
        <f t="shared" si="87"/>
        <v>0</v>
      </c>
      <c r="K1292" s="5">
        <f t="shared" si="87"/>
        <v>0</v>
      </c>
      <c r="L1292" s="5">
        <f t="shared" si="87"/>
        <v>0</v>
      </c>
      <c r="M1292" s="5">
        <f t="shared" si="87"/>
        <v>0</v>
      </c>
      <c r="N1292" s="5">
        <v>0</v>
      </c>
      <c r="O1292" s="5">
        <v>0</v>
      </c>
      <c r="P1292" s="5">
        <v>0</v>
      </c>
    </row>
    <row r="1293" spans="3:16" s="1" customFormat="1" ht="30" hidden="1" customHeight="1">
      <c r="C1293" s="25"/>
      <c r="D1293" s="119"/>
      <c r="E1293" s="117"/>
      <c r="F1293" s="76"/>
      <c r="G1293" s="76"/>
      <c r="H1293" s="73" t="s">
        <v>23</v>
      </c>
      <c r="I1293" s="5">
        <f t="shared" si="87"/>
        <v>0</v>
      </c>
      <c r="J1293" s="5">
        <f t="shared" si="87"/>
        <v>0</v>
      </c>
      <c r="K1293" s="5">
        <f t="shared" si="87"/>
        <v>0</v>
      </c>
      <c r="L1293" s="5">
        <f t="shared" si="87"/>
        <v>0</v>
      </c>
      <c r="M1293" s="5">
        <f t="shared" si="87"/>
        <v>0</v>
      </c>
      <c r="N1293" s="5">
        <v>0</v>
      </c>
      <c r="O1293" s="5">
        <v>0</v>
      </c>
      <c r="P1293" s="5">
        <v>0</v>
      </c>
    </row>
    <row r="1294" spans="3:16" s="1" customFormat="1" ht="15" hidden="1" customHeight="1">
      <c r="C1294" s="25"/>
      <c r="D1294" s="119"/>
      <c r="E1294" s="117"/>
      <c r="F1294" s="76"/>
      <c r="G1294" s="76"/>
      <c r="H1294" s="73" t="s">
        <v>234</v>
      </c>
      <c r="I1294" s="5">
        <f>I1301+I1308</f>
        <v>0</v>
      </c>
      <c r="J1294" s="5" t="s">
        <v>231</v>
      </c>
      <c r="K1294" s="5" t="s">
        <v>231</v>
      </c>
      <c r="L1294" s="5">
        <f t="shared" si="87"/>
        <v>0</v>
      </c>
      <c r="M1294" s="5">
        <f t="shared" si="87"/>
        <v>0</v>
      </c>
      <c r="N1294" s="5">
        <v>0</v>
      </c>
      <c r="O1294" s="5" t="s">
        <v>231</v>
      </c>
      <c r="P1294" s="5" t="s">
        <v>231</v>
      </c>
    </row>
    <row r="1295" spans="3:16" s="1" customFormat="1" ht="15" hidden="1" customHeight="1">
      <c r="C1295" s="25"/>
      <c r="D1295" s="119"/>
      <c r="E1295" s="118"/>
      <c r="F1295" s="76"/>
      <c r="G1295" s="76"/>
      <c r="H1295" s="73" t="s">
        <v>236</v>
      </c>
      <c r="I1295" s="5">
        <f>I1302+I1309</f>
        <v>0</v>
      </c>
      <c r="J1295" s="5" t="s">
        <v>231</v>
      </c>
      <c r="K1295" s="5" t="s">
        <v>231</v>
      </c>
      <c r="L1295" s="5">
        <f>L1302+L1309</f>
        <v>0</v>
      </c>
      <c r="M1295" s="5">
        <f>M1302+M1309</f>
        <v>0</v>
      </c>
      <c r="N1295" s="5">
        <v>0</v>
      </c>
      <c r="O1295" s="5" t="s">
        <v>231</v>
      </c>
      <c r="P1295" s="5" t="s">
        <v>231</v>
      </c>
    </row>
    <row r="1296" spans="3:16" s="1" customFormat="1" ht="15" hidden="1" customHeight="1">
      <c r="C1296" s="25"/>
      <c r="D1296" s="119" t="s">
        <v>153</v>
      </c>
      <c r="E1296" s="116" t="s">
        <v>152</v>
      </c>
      <c r="F1296" s="76"/>
      <c r="G1296" s="76"/>
      <c r="H1296" s="73" t="s">
        <v>107</v>
      </c>
      <c r="I1296" s="100">
        <f>I1297+I1299+I1301+I1302</f>
        <v>0</v>
      </c>
      <c r="J1296" s="100">
        <f t="shared" ref="J1296:P1296" si="88">J1297+J1299+J1301+J1302</f>
        <v>0</v>
      </c>
      <c r="K1296" s="100">
        <f>K1297+K1299+K1301+K1302</f>
        <v>0</v>
      </c>
      <c r="L1296" s="100">
        <f t="shared" si="88"/>
        <v>0</v>
      </c>
      <c r="M1296" s="100">
        <f t="shared" si="88"/>
        <v>0</v>
      </c>
      <c r="N1296" s="9">
        <v>0</v>
      </c>
      <c r="O1296" s="100">
        <f t="shared" si="88"/>
        <v>0</v>
      </c>
      <c r="P1296" s="100">
        <f t="shared" si="88"/>
        <v>0</v>
      </c>
    </row>
    <row r="1297" spans="3:16" s="1" customFormat="1" ht="15" hidden="1" customHeight="1">
      <c r="C1297" s="25"/>
      <c r="D1297" s="119"/>
      <c r="E1297" s="117"/>
      <c r="F1297" s="76"/>
      <c r="G1297" s="76"/>
      <c r="H1297" s="73" t="s">
        <v>108</v>
      </c>
      <c r="I1297" s="100">
        <v>0</v>
      </c>
      <c r="J1297" s="100">
        <v>0</v>
      </c>
      <c r="K1297" s="100">
        <v>0</v>
      </c>
      <c r="L1297" s="100">
        <v>0</v>
      </c>
      <c r="M1297" s="100">
        <v>0</v>
      </c>
      <c r="N1297" s="9">
        <v>0</v>
      </c>
      <c r="O1297" s="100">
        <v>0</v>
      </c>
      <c r="P1297" s="100">
        <v>0</v>
      </c>
    </row>
    <row r="1298" spans="3:16" s="1" customFormat="1" ht="30" hidden="1" customHeight="1">
      <c r="C1298" s="25"/>
      <c r="D1298" s="119"/>
      <c r="E1298" s="117"/>
      <c r="F1298" s="76"/>
      <c r="G1298" s="76"/>
      <c r="H1298" s="73" t="s">
        <v>22</v>
      </c>
      <c r="I1298" s="100">
        <v>0</v>
      </c>
      <c r="J1298" s="100">
        <v>0</v>
      </c>
      <c r="K1298" s="100">
        <v>0</v>
      </c>
      <c r="L1298" s="100">
        <v>0</v>
      </c>
      <c r="M1298" s="100">
        <v>0</v>
      </c>
      <c r="N1298" s="9">
        <v>0</v>
      </c>
      <c r="O1298" s="100">
        <v>0</v>
      </c>
      <c r="P1298" s="100">
        <v>0</v>
      </c>
    </row>
    <row r="1299" spans="3:16" s="1" customFormat="1" ht="15" hidden="1" customHeight="1">
      <c r="C1299" s="25"/>
      <c r="D1299" s="119"/>
      <c r="E1299" s="117"/>
      <c r="F1299" s="76"/>
      <c r="G1299" s="76"/>
      <c r="H1299" s="73" t="s">
        <v>233</v>
      </c>
      <c r="I1299" s="100">
        <v>0</v>
      </c>
      <c r="J1299" s="100">
        <v>0</v>
      </c>
      <c r="K1299" s="100">
        <v>0</v>
      </c>
      <c r="L1299" s="100">
        <v>0</v>
      </c>
      <c r="M1299" s="100">
        <v>0</v>
      </c>
      <c r="N1299" s="9">
        <v>0</v>
      </c>
      <c r="O1299" s="100">
        <v>0</v>
      </c>
      <c r="P1299" s="100">
        <v>0</v>
      </c>
    </row>
    <row r="1300" spans="3:16" s="1" customFormat="1" ht="30" hidden="1" customHeight="1">
      <c r="C1300" s="25"/>
      <c r="D1300" s="119"/>
      <c r="E1300" s="117"/>
      <c r="F1300" s="76"/>
      <c r="G1300" s="76"/>
      <c r="H1300" s="73" t="s">
        <v>23</v>
      </c>
      <c r="I1300" s="100">
        <v>0</v>
      </c>
      <c r="J1300" s="100">
        <v>0</v>
      </c>
      <c r="K1300" s="100">
        <v>0</v>
      </c>
      <c r="L1300" s="100">
        <v>0</v>
      </c>
      <c r="M1300" s="100">
        <v>0</v>
      </c>
      <c r="N1300" s="9">
        <v>0</v>
      </c>
      <c r="O1300" s="100">
        <v>0</v>
      </c>
      <c r="P1300" s="100">
        <v>0</v>
      </c>
    </row>
    <row r="1301" spans="3:16" s="1" customFormat="1" ht="15" hidden="1" customHeight="1">
      <c r="C1301" s="25"/>
      <c r="D1301" s="119"/>
      <c r="E1301" s="117"/>
      <c r="F1301" s="76"/>
      <c r="G1301" s="76"/>
      <c r="H1301" s="73" t="s">
        <v>234</v>
      </c>
      <c r="I1301" s="100">
        <v>0</v>
      </c>
      <c r="J1301" s="100">
        <v>0</v>
      </c>
      <c r="K1301" s="100">
        <v>0</v>
      </c>
      <c r="L1301" s="100">
        <v>0</v>
      </c>
      <c r="M1301" s="100">
        <v>0</v>
      </c>
      <c r="N1301" s="9">
        <v>0</v>
      </c>
      <c r="O1301" s="100">
        <v>0</v>
      </c>
      <c r="P1301" s="100">
        <v>0</v>
      </c>
    </row>
    <row r="1302" spans="3:16" s="1" customFormat="1" ht="15" hidden="1" customHeight="1">
      <c r="C1302" s="25"/>
      <c r="D1302" s="119"/>
      <c r="E1302" s="118"/>
      <c r="F1302" s="76"/>
      <c r="G1302" s="76"/>
      <c r="H1302" s="73" t="s">
        <v>236</v>
      </c>
      <c r="I1302" s="100">
        <v>0</v>
      </c>
      <c r="J1302" s="100">
        <v>0</v>
      </c>
      <c r="K1302" s="100">
        <v>0</v>
      </c>
      <c r="L1302" s="100">
        <v>0</v>
      </c>
      <c r="M1302" s="100">
        <v>0</v>
      </c>
      <c r="N1302" s="9">
        <v>0</v>
      </c>
      <c r="O1302" s="100">
        <v>0</v>
      </c>
      <c r="P1302" s="100">
        <v>0</v>
      </c>
    </row>
    <row r="1303" spans="3:16" s="1" customFormat="1" ht="15" hidden="1" customHeight="1">
      <c r="C1303" s="25"/>
      <c r="D1303" s="119" t="s">
        <v>154</v>
      </c>
      <c r="E1303" s="116" t="s">
        <v>152</v>
      </c>
      <c r="F1303" s="76"/>
      <c r="G1303" s="76"/>
      <c r="H1303" s="73" t="s">
        <v>107</v>
      </c>
      <c r="I1303" s="100">
        <f>I1304+I1306+I1308+I1309</f>
        <v>0</v>
      </c>
      <c r="J1303" s="100">
        <f t="shared" ref="J1303:P1303" si="89">J1304+J1306+J1308+J1309</f>
        <v>0</v>
      </c>
      <c r="K1303" s="100">
        <f>K1304+K1306+K1308+K1309</f>
        <v>0</v>
      </c>
      <c r="L1303" s="100">
        <f t="shared" si="89"/>
        <v>0</v>
      </c>
      <c r="M1303" s="100">
        <f t="shared" si="89"/>
        <v>0</v>
      </c>
      <c r="N1303" s="9">
        <v>0</v>
      </c>
      <c r="O1303" s="100">
        <f t="shared" si="89"/>
        <v>0</v>
      </c>
      <c r="P1303" s="100">
        <f t="shared" si="89"/>
        <v>0</v>
      </c>
    </row>
    <row r="1304" spans="3:16" s="1" customFormat="1" ht="15" hidden="1" customHeight="1">
      <c r="C1304" s="25"/>
      <c r="D1304" s="119"/>
      <c r="E1304" s="117"/>
      <c r="F1304" s="76"/>
      <c r="G1304" s="76"/>
      <c r="H1304" s="73" t="s">
        <v>108</v>
      </c>
      <c r="I1304" s="100">
        <v>0</v>
      </c>
      <c r="J1304" s="100">
        <v>0</v>
      </c>
      <c r="K1304" s="100">
        <v>0</v>
      </c>
      <c r="L1304" s="100">
        <v>0</v>
      </c>
      <c r="M1304" s="100">
        <v>0</v>
      </c>
      <c r="N1304" s="9">
        <v>0</v>
      </c>
      <c r="O1304" s="100">
        <v>0</v>
      </c>
      <c r="P1304" s="100">
        <v>0</v>
      </c>
    </row>
    <row r="1305" spans="3:16" s="1" customFormat="1" ht="30" hidden="1" customHeight="1">
      <c r="C1305" s="25"/>
      <c r="D1305" s="119"/>
      <c r="E1305" s="117"/>
      <c r="F1305" s="76"/>
      <c r="G1305" s="76"/>
      <c r="H1305" s="73" t="s">
        <v>22</v>
      </c>
      <c r="I1305" s="100">
        <v>0</v>
      </c>
      <c r="J1305" s="100">
        <v>0</v>
      </c>
      <c r="K1305" s="100">
        <v>0</v>
      </c>
      <c r="L1305" s="100">
        <v>0</v>
      </c>
      <c r="M1305" s="100">
        <v>0</v>
      </c>
      <c r="N1305" s="9">
        <v>0</v>
      </c>
      <c r="O1305" s="100">
        <v>0</v>
      </c>
      <c r="P1305" s="100">
        <v>0</v>
      </c>
    </row>
    <row r="1306" spans="3:16" s="1" customFormat="1" ht="15" hidden="1" customHeight="1">
      <c r="C1306" s="25"/>
      <c r="D1306" s="119"/>
      <c r="E1306" s="117"/>
      <c r="F1306" s="76"/>
      <c r="G1306" s="76"/>
      <c r="H1306" s="73" t="s">
        <v>233</v>
      </c>
      <c r="I1306" s="100">
        <v>0</v>
      </c>
      <c r="J1306" s="100">
        <v>0</v>
      </c>
      <c r="K1306" s="100">
        <v>0</v>
      </c>
      <c r="L1306" s="100">
        <v>0</v>
      </c>
      <c r="M1306" s="100">
        <v>0</v>
      </c>
      <c r="N1306" s="9">
        <v>0</v>
      </c>
      <c r="O1306" s="100">
        <v>0</v>
      </c>
      <c r="P1306" s="100">
        <v>0</v>
      </c>
    </row>
    <row r="1307" spans="3:16" s="1" customFormat="1" ht="30" hidden="1" customHeight="1">
      <c r="C1307" s="25"/>
      <c r="D1307" s="119"/>
      <c r="E1307" s="117"/>
      <c r="F1307" s="76"/>
      <c r="G1307" s="76"/>
      <c r="H1307" s="73" t="s">
        <v>23</v>
      </c>
      <c r="I1307" s="100">
        <v>0</v>
      </c>
      <c r="J1307" s="100">
        <v>0</v>
      </c>
      <c r="K1307" s="100">
        <v>0</v>
      </c>
      <c r="L1307" s="100">
        <v>0</v>
      </c>
      <c r="M1307" s="100">
        <v>0</v>
      </c>
      <c r="N1307" s="9">
        <v>0</v>
      </c>
      <c r="O1307" s="100">
        <v>0</v>
      </c>
      <c r="P1307" s="100">
        <v>0</v>
      </c>
    </row>
    <row r="1308" spans="3:16" s="1" customFormat="1" ht="15" hidden="1" customHeight="1">
      <c r="C1308" s="25"/>
      <c r="D1308" s="119"/>
      <c r="E1308" s="117"/>
      <c r="F1308" s="76"/>
      <c r="G1308" s="76"/>
      <c r="H1308" s="73" t="s">
        <v>234</v>
      </c>
      <c r="I1308" s="100">
        <v>0</v>
      </c>
      <c r="J1308" s="100">
        <v>0</v>
      </c>
      <c r="K1308" s="100">
        <v>0</v>
      </c>
      <c r="L1308" s="100">
        <v>0</v>
      </c>
      <c r="M1308" s="100">
        <v>0</v>
      </c>
      <c r="N1308" s="9">
        <v>0</v>
      </c>
      <c r="O1308" s="100">
        <v>0</v>
      </c>
      <c r="P1308" s="100">
        <v>0</v>
      </c>
    </row>
    <row r="1309" spans="3:16" s="1" customFormat="1" ht="15" hidden="1" customHeight="1">
      <c r="C1309" s="25"/>
      <c r="D1309" s="119"/>
      <c r="E1309" s="118"/>
      <c r="F1309" s="76"/>
      <c r="G1309" s="76"/>
      <c r="H1309" s="73" t="s">
        <v>236</v>
      </c>
      <c r="I1309" s="100">
        <v>0</v>
      </c>
      <c r="J1309" s="100">
        <v>0</v>
      </c>
      <c r="K1309" s="100">
        <v>0</v>
      </c>
      <c r="L1309" s="100">
        <v>0</v>
      </c>
      <c r="M1309" s="100">
        <v>0</v>
      </c>
      <c r="N1309" s="9">
        <v>0</v>
      </c>
      <c r="O1309" s="100">
        <v>0</v>
      </c>
      <c r="P1309" s="100">
        <v>0</v>
      </c>
    </row>
    <row r="1310" spans="3:16" s="1" customFormat="1" ht="15" customHeight="1">
      <c r="C1310" s="25"/>
      <c r="D1310" s="167" t="s">
        <v>41</v>
      </c>
      <c r="E1310" s="156" t="s">
        <v>554</v>
      </c>
      <c r="F1310" s="156">
        <v>2015</v>
      </c>
      <c r="G1310" s="156">
        <v>2017</v>
      </c>
      <c r="H1310" s="10" t="s">
        <v>107</v>
      </c>
      <c r="I1310" s="9">
        <f>I1311+I1313+I1315+I1316</f>
        <v>902433</v>
      </c>
      <c r="J1310" s="9">
        <f>J1311+J1313</f>
        <v>980969.6</v>
      </c>
      <c r="K1310" s="9">
        <f>K1311+K1313</f>
        <v>940969.6</v>
      </c>
      <c r="L1310" s="9">
        <f>L1311+L1313</f>
        <v>252458.9</v>
      </c>
      <c r="M1310" s="9">
        <f>M1311+M1313+M1315+M1316</f>
        <v>239045.2</v>
      </c>
      <c r="N1310" s="8">
        <f>M1310/I1310*100</f>
        <v>26.488969264200225</v>
      </c>
      <c r="O1310" s="8">
        <f>L1310/J1310*100</f>
        <v>25.735649708207063</v>
      </c>
      <c r="P1310" s="8">
        <f>L1310/K1310*100</f>
        <v>26.829655283231251</v>
      </c>
    </row>
    <row r="1311" spans="3:16" s="1" customFormat="1" ht="15" customHeight="1">
      <c r="C1311" s="140" t="s">
        <v>211</v>
      </c>
      <c r="D1311" s="167"/>
      <c r="E1311" s="157"/>
      <c r="F1311" s="157"/>
      <c r="G1311" s="157"/>
      <c r="H1311" s="10" t="s">
        <v>108</v>
      </c>
      <c r="I1311" s="9">
        <f>I1320+I1328+I1336</f>
        <v>136870.5</v>
      </c>
      <c r="J1311" s="9">
        <f>J1320+J1328+J1336</f>
        <v>215407.1</v>
      </c>
      <c r="K1311" s="9">
        <f>K1320+K1328+K1336</f>
        <v>175407.1</v>
      </c>
      <c r="L1311" s="9">
        <f>L1320+L1328+L1336</f>
        <v>32328.299999999996</v>
      </c>
      <c r="M1311" s="9">
        <f>M1320+M1328+M1336</f>
        <v>35879.800000000003</v>
      </c>
      <c r="N1311" s="8">
        <f t="shared" ref="N1311:N1314" si="90">M1311/I1311*100</f>
        <v>26.214414355175148</v>
      </c>
      <c r="O1311" s="8">
        <f>L1311/J1311*100</f>
        <v>15.008001129024992</v>
      </c>
      <c r="P1311" s="8">
        <f>L1311/K1311*100</f>
        <v>18.430439816860318</v>
      </c>
    </row>
    <row r="1312" spans="3:16" s="1" customFormat="1" ht="28.5">
      <c r="C1312" s="141"/>
      <c r="D1312" s="167"/>
      <c r="E1312" s="157"/>
      <c r="F1312" s="157"/>
      <c r="G1312" s="157"/>
      <c r="H1312" s="10" t="s">
        <v>22</v>
      </c>
      <c r="I1312" s="9">
        <f>I1321+I1329+I1337</f>
        <v>116870.5</v>
      </c>
      <c r="J1312" s="9">
        <f t="shared" ref="J1312:M1314" si="91">J1321+J1329+J1337</f>
        <v>116870.5</v>
      </c>
      <c r="K1312" s="9">
        <f t="shared" si="91"/>
        <v>116870.5</v>
      </c>
      <c r="L1312" s="9">
        <f t="shared" si="91"/>
        <v>20064.3</v>
      </c>
      <c r="M1312" s="9">
        <f t="shared" si="91"/>
        <v>19820.7</v>
      </c>
      <c r="N1312" s="8">
        <f t="shared" si="90"/>
        <v>16.95954068819762</v>
      </c>
      <c r="O1312" s="8">
        <f>L1312/J1312*100</f>
        <v>17.167976521021131</v>
      </c>
      <c r="P1312" s="8">
        <f>L1312/K1312*100</f>
        <v>17.167976521021131</v>
      </c>
    </row>
    <row r="1313" spans="3:16" s="1" customFormat="1">
      <c r="C1313" s="141"/>
      <c r="D1313" s="167"/>
      <c r="E1313" s="157"/>
      <c r="F1313" s="157"/>
      <c r="G1313" s="157"/>
      <c r="H1313" s="10" t="s">
        <v>233</v>
      </c>
      <c r="I1313" s="9">
        <f>I1322+I1330+I1338</f>
        <v>765562.5</v>
      </c>
      <c r="J1313" s="9">
        <f t="shared" si="91"/>
        <v>765562.5</v>
      </c>
      <c r="K1313" s="9">
        <f t="shared" si="91"/>
        <v>765562.5</v>
      </c>
      <c r="L1313" s="9">
        <f t="shared" si="91"/>
        <v>220130.6</v>
      </c>
      <c r="M1313" s="9">
        <f t="shared" si="91"/>
        <v>203165.4</v>
      </c>
      <c r="N1313" s="8">
        <f t="shared" si="90"/>
        <v>26.538055351457263</v>
      </c>
      <c r="O1313" s="8">
        <f>L1313/J1313*100</f>
        <v>28.754099110131442</v>
      </c>
      <c r="P1313" s="8">
        <f>L1313/K1313*100</f>
        <v>28.754099110131442</v>
      </c>
    </row>
    <row r="1314" spans="3:16" s="1" customFormat="1" ht="42.75">
      <c r="C1314" s="141"/>
      <c r="D1314" s="167"/>
      <c r="E1314" s="157"/>
      <c r="F1314" s="157"/>
      <c r="G1314" s="157"/>
      <c r="H1314" s="10" t="s">
        <v>23</v>
      </c>
      <c r="I1314" s="9">
        <f>I1323+I1331+I1339</f>
        <v>757862.5</v>
      </c>
      <c r="J1314" s="9">
        <f t="shared" si="91"/>
        <v>757862.5</v>
      </c>
      <c r="K1314" s="9">
        <f t="shared" si="91"/>
        <v>757862.5</v>
      </c>
      <c r="L1314" s="9">
        <f t="shared" si="91"/>
        <v>212430.6</v>
      </c>
      <c r="M1314" s="9">
        <f t="shared" si="91"/>
        <v>195465.4</v>
      </c>
      <c r="N1314" s="8">
        <f t="shared" si="90"/>
        <v>25.791670652657967</v>
      </c>
      <c r="O1314" s="8">
        <f>L1314/J1314*100</f>
        <v>28.030229758036583</v>
      </c>
      <c r="P1314" s="8">
        <f>L1314/K1314*100</f>
        <v>28.030229758036583</v>
      </c>
    </row>
    <row r="1315" spans="3:16" s="1" customFormat="1">
      <c r="C1315" s="141"/>
      <c r="D1315" s="167"/>
      <c r="E1315" s="157"/>
      <c r="F1315" s="157"/>
      <c r="G1315" s="157"/>
      <c r="H1315" s="10" t="s">
        <v>234</v>
      </c>
      <c r="I1315" s="9">
        <f>I1324+I1332</f>
        <v>0</v>
      </c>
      <c r="J1315" s="9" t="str">
        <f t="shared" ref="J1315:L1316" si="92">J1324</f>
        <v>х</v>
      </c>
      <c r="K1315" s="9" t="str">
        <f t="shared" si="92"/>
        <v>х</v>
      </c>
      <c r="L1315" s="9" t="str">
        <f t="shared" si="92"/>
        <v>х</v>
      </c>
      <c r="M1315" s="9">
        <f>M1324+M1332</f>
        <v>0</v>
      </c>
      <c r="N1315" s="8">
        <v>0</v>
      </c>
      <c r="O1315" s="8" t="s">
        <v>231</v>
      </c>
      <c r="P1315" s="8" t="s">
        <v>231</v>
      </c>
    </row>
    <row r="1316" spans="3:16" s="1" customFormat="1">
      <c r="C1316" s="142"/>
      <c r="D1316" s="167"/>
      <c r="E1316" s="157"/>
      <c r="F1316" s="158"/>
      <c r="G1316" s="158"/>
      <c r="H1316" s="10" t="s">
        <v>236</v>
      </c>
      <c r="I1316" s="9">
        <f>I1325+I1333</f>
        <v>0</v>
      </c>
      <c r="J1316" s="9" t="str">
        <f t="shared" si="92"/>
        <v>х</v>
      </c>
      <c r="K1316" s="9" t="str">
        <f t="shared" si="92"/>
        <v>х</v>
      </c>
      <c r="L1316" s="9" t="str">
        <f t="shared" si="92"/>
        <v>х</v>
      </c>
      <c r="M1316" s="9">
        <f>M1325+M1333</f>
        <v>0</v>
      </c>
      <c r="N1316" s="8">
        <v>0</v>
      </c>
      <c r="O1316" s="8" t="s">
        <v>231</v>
      </c>
      <c r="P1316" s="8" t="s">
        <v>231</v>
      </c>
    </row>
    <row r="1317" spans="3:16" s="1" customFormat="1" ht="71.25">
      <c r="C1317" s="24"/>
      <c r="D1317" s="167"/>
      <c r="E1317" s="158"/>
      <c r="F1317" s="103"/>
      <c r="G1317" s="103"/>
      <c r="H1317" s="10" t="s">
        <v>242</v>
      </c>
      <c r="I1317" s="9">
        <f>I1326+I1334</f>
        <v>0</v>
      </c>
      <c r="J1317" s="9">
        <f>J1326+J1334</f>
        <v>0</v>
      </c>
      <c r="K1317" s="9">
        <f>K1326+K1334</f>
        <v>0</v>
      </c>
      <c r="L1317" s="9">
        <f>L1326+L1334</f>
        <v>0</v>
      </c>
      <c r="M1317" s="9">
        <f>M1326+M1334</f>
        <v>0</v>
      </c>
      <c r="N1317" s="9">
        <v>0</v>
      </c>
      <c r="O1317" s="9">
        <v>0</v>
      </c>
      <c r="P1317" s="8">
        <v>0</v>
      </c>
    </row>
    <row r="1318" spans="3:16" s="1" customFormat="1">
      <c r="C1318" s="24"/>
      <c r="D1318" s="104" t="s">
        <v>251</v>
      </c>
      <c r="E1318" s="74"/>
      <c r="F1318" s="103"/>
      <c r="G1318" s="103"/>
      <c r="H1318" s="10"/>
      <c r="I1318" s="9"/>
      <c r="J1318" s="96"/>
      <c r="K1318" s="96"/>
      <c r="L1318" s="96"/>
      <c r="M1318" s="96"/>
      <c r="N1318" s="8"/>
      <c r="O1318" s="8"/>
      <c r="P1318" s="8"/>
    </row>
    <row r="1319" spans="3:16" s="1" customFormat="1" ht="15" customHeight="1">
      <c r="C1319" s="140" t="s">
        <v>212</v>
      </c>
      <c r="D1319" s="219"/>
      <c r="E1319" s="143" t="s">
        <v>8</v>
      </c>
      <c r="F1319" s="220" t="s">
        <v>37</v>
      </c>
      <c r="G1319" s="220" t="s">
        <v>38</v>
      </c>
      <c r="H1319" s="73" t="s">
        <v>107</v>
      </c>
      <c r="I1319" s="9">
        <f>I1320+I1322+I1326</f>
        <v>268433</v>
      </c>
      <c r="J1319" s="9">
        <f>J1320+J1322+J1326</f>
        <v>265483</v>
      </c>
      <c r="K1319" s="9">
        <f>K1320+K1322+K1326</f>
        <v>265483</v>
      </c>
      <c r="L1319" s="9">
        <f>L1320+L1322+L1326</f>
        <v>247489.3</v>
      </c>
      <c r="M1319" s="9">
        <f>M1320+M1322+M1326</f>
        <v>235989.5</v>
      </c>
      <c r="N1319" s="8">
        <f>M1319/I1319*100</f>
        <v>87.913743839244802</v>
      </c>
      <c r="O1319" s="8">
        <f>L1319/J1319*100</f>
        <v>93.222277885966335</v>
      </c>
      <c r="P1319" s="8">
        <f>L1319/K1319*100</f>
        <v>93.222277885966335</v>
      </c>
    </row>
    <row r="1320" spans="3:16" s="1" customFormat="1">
      <c r="C1320" s="141"/>
      <c r="D1320" s="219"/>
      <c r="E1320" s="144"/>
      <c r="F1320" s="221"/>
      <c r="G1320" s="221"/>
      <c r="H1320" s="73" t="s">
        <v>108</v>
      </c>
      <c r="I1320" s="5">
        <f t="shared" ref="I1320:M1323" si="93">SUM(I1343,I1386,I1435,I1449,I1492,I1555,I1590,I1632,I1729,I1736,I1750,I1793)</f>
        <v>40970.5</v>
      </c>
      <c r="J1320" s="5">
        <f t="shared" si="93"/>
        <v>38020.5</v>
      </c>
      <c r="K1320" s="5">
        <f t="shared" si="93"/>
        <v>38020.5</v>
      </c>
      <c r="L1320" s="5">
        <f t="shared" si="93"/>
        <v>27358.699999999997</v>
      </c>
      <c r="M1320" s="5">
        <f t="shared" si="93"/>
        <v>32824.100000000006</v>
      </c>
      <c r="N1320" s="5">
        <f t="shared" ref="N1320:N1336" si="94">M1320/I1320*100</f>
        <v>80.116425232789453</v>
      </c>
      <c r="O1320" s="5">
        <f>L1320/J1320*100</f>
        <v>71.957759629673461</v>
      </c>
      <c r="P1320" s="5">
        <f>L1320/K1320*100</f>
        <v>71.957759629673461</v>
      </c>
    </row>
    <row r="1321" spans="3:16" s="1" customFormat="1" ht="30">
      <c r="C1321" s="141"/>
      <c r="D1321" s="219"/>
      <c r="E1321" s="144"/>
      <c r="F1321" s="221"/>
      <c r="G1321" s="221"/>
      <c r="H1321" s="73" t="s">
        <v>22</v>
      </c>
      <c r="I1321" s="5">
        <f t="shared" si="93"/>
        <v>20970.5</v>
      </c>
      <c r="J1321" s="5">
        <f t="shared" si="93"/>
        <v>20970.5</v>
      </c>
      <c r="K1321" s="5">
        <f t="shared" si="93"/>
        <v>20970.5</v>
      </c>
      <c r="L1321" s="5">
        <f t="shared" si="93"/>
        <v>20064.3</v>
      </c>
      <c r="M1321" s="5">
        <f t="shared" si="93"/>
        <v>19820.7</v>
      </c>
      <c r="N1321" s="5">
        <f t="shared" si="94"/>
        <v>94.517059679072986</v>
      </c>
      <c r="O1321" s="5">
        <f>O1344+O1387+O1436+O1450+O1493+O1556+O1591+O1612+O1619+O1626</f>
        <v>98.411729936888676</v>
      </c>
      <c r="P1321" s="5">
        <f>P1344+P1387+P1436+P1450+P1493+P1556+P1591+P1612+P1619+P1626</f>
        <v>98.411729936888676</v>
      </c>
    </row>
    <row r="1322" spans="3:16" s="1" customFormat="1">
      <c r="C1322" s="141"/>
      <c r="D1322" s="219"/>
      <c r="E1322" s="144"/>
      <c r="F1322" s="221"/>
      <c r="G1322" s="221"/>
      <c r="H1322" s="73" t="s">
        <v>233</v>
      </c>
      <c r="I1322" s="5">
        <f t="shared" si="93"/>
        <v>227462.5</v>
      </c>
      <c r="J1322" s="5">
        <f t="shared" si="93"/>
        <v>227462.5</v>
      </c>
      <c r="K1322" s="5">
        <f t="shared" si="93"/>
        <v>227462.5</v>
      </c>
      <c r="L1322" s="5">
        <f t="shared" si="93"/>
        <v>220130.6</v>
      </c>
      <c r="M1322" s="5">
        <f t="shared" si="93"/>
        <v>203165.4</v>
      </c>
      <c r="N1322" s="5">
        <f t="shared" si="94"/>
        <v>89.318195306918724</v>
      </c>
      <c r="O1322" s="5">
        <f>L1322/J1322*100</f>
        <v>96.776655492663636</v>
      </c>
      <c r="P1322" s="5">
        <f>L1322/K1322*100</f>
        <v>96.776655492663636</v>
      </c>
    </row>
    <row r="1323" spans="3:16" s="1" customFormat="1" ht="30">
      <c r="C1323" s="141"/>
      <c r="D1323" s="219"/>
      <c r="E1323" s="144"/>
      <c r="F1323" s="221"/>
      <c r="G1323" s="221"/>
      <c r="H1323" s="73" t="s">
        <v>23</v>
      </c>
      <c r="I1323" s="5">
        <f t="shared" si="93"/>
        <v>219762.5</v>
      </c>
      <c r="J1323" s="5">
        <f t="shared" si="93"/>
        <v>219762.5</v>
      </c>
      <c r="K1323" s="5">
        <f t="shared" si="93"/>
        <v>219762.5</v>
      </c>
      <c r="L1323" s="5">
        <f t="shared" si="93"/>
        <v>212430.6</v>
      </c>
      <c r="M1323" s="5">
        <f t="shared" si="93"/>
        <v>195465.4</v>
      </c>
      <c r="N1323" s="5">
        <f t="shared" si="94"/>
        <v>88.943928104203394</v>
      </c>
      <c r="O1323" s="5">
        <f>L1323/J1323*100</f>
        <v>96.663716512143793</v>
      </c>
      <c r="P1323" s="5">
        <f>L1323/K1323*100</f>
        <v>96.663716512143793</v>
      </c>
    </row>
    <row r="1324" spans="3:16" s="1" customFormat="1">
      <c r="C1324" s="141"/>
      <c r="D1324" s="219"/>
      <c r="E1324" s="144"/>
      <c r="F1324" s="221"/>
      <c r="G1324" s="221"/>
      <c r="H1324" s="73" t="s">
        <v>234</v>
      </c>
      <c r="I1324" s="5">
        <f>I1347+I1390+I1439+I1453+I1496+I1559+I1594+I1636+I1650+I1664+I1733+I1740+I1747+I1754+I1769+I1783+I1797</f>
        <v>0</v>
      </c>
      <c r="J1324" s="5" t="s">
        <v>231</v>
      </c>
      <c r="K1324" s="5" t="s">
        <v>231</v>
      </c>
      <c r="L1324" s="5" t="s">
        <v>231</v>
      </c>
      <c r="M1324" s="5">
        <f>M1347+M1390+M1439+M1453+M1496+M1559+M1594+M1636+M1650+M1664+M1733+M1740+M1747+M1754+M1769+M1783+M1797</f>
        <v>0</v>
      </c>
      <c r="N1324" s="5">
        <v>0</v>
      </c>
      <c r="O1324" s="5" t="s">
        <v>231</v>
      </c>
      <c r="P1324" s="5" t="s">
        <v>231</v>
      </c>
    </row>
    <row r="1325" spans="3:16" s="1" customFormat="1">
      <c r="C1325" s="141"/>
      <c r="D1325" s="219"/>
      <c r="E1325" s="144"/>
      <c r="F1325" s="221"/>
      <c r="G1325" s="221"/>
      <c r="H1325" s="73" t="s">
        <v>236</v>
      </c>
      <c r="I1325" s="5">
        <f>I1348+I1391+I1440+I1454+I1497+I1560+I1595+I1637+I1651+I1665+I1734+I1741+I1748+I1755+I1770+I1784+I1798</f>
        <v>0</v>
      </c>
      <c r="J1325" s="5" t="s">
        <v>231</v>
      </c>
      <c r="K1325" s="5" t="s">
        <v>231</v>
      </c>
      <c r="L1325" s="5" t="s">
        <v>231</v>
      </c>
      <c r="M1325" s="5">
        <f>M1348+M1391+M1440+M1454+M1497+M1560+M1595+M1637+M1651+M1665+M1734+M1741+M1748+M1755+M1770+M1784+M1798</f>
        <v>0</v>
      </c>
      <c r="N1325" s="5">
        <v>0</v>
      </c>
      <c r="O1325" s="5" t="s">
        <v>231</v>
      </c>
      <c r="P1325" s="5" t="s">
        <v>231</v>
      </c>
    </row>
    <row r="1326" spans="3:16" s="1" customFormat="1" ht="60" hidden="1">
      <c r="C1326" s="142"/>
      <c r="D1326" s="219"/>
      <c r="E1326" s="145"/>
      <c r="F1326" s="222"/>
      <c r="G1326" s="222"/>
      <c r="H1326" s="73" t="s">
        <v>242</v>
      </c>
      <c r="I1326" s="5">
        <f>I1349+I1455</f>
        <v>0</v>
      </c>
      <c r="J1326" s="5">
        <f>J1349+J1455</f>
        <v>0</v>
      </c>
      <c r="K1326" s="5">
        <f>K1349+K1455</f>
        <v>0</v>
      </c>
      <c r="L1326" s="5">
        <f>L1349+L1455</f>
        <v>0</v>
      </c>
      <c r="M1326" s="5">
        <f>M1349+M1455</f>
        <v>0</v>
      </c>
      <c r="N1326" s="5" t="e">
        <f t="shared" si="94"/>
        <v>#DIV/0!</v>
      </c>
      <c r="O1326" s="5" t="s">
        <v>231</v>
      </c>
      <c r="P1326" s="5" t="s">
        <v>231</v>
      </c>
    </row>
    <row r="1327" spans="3:16" s="1" customFormat="1" ht="15" customHeight="1">
      <c r="C1327" s="140" t="s">
        <v>212</v>
      </c>
      <c r="D1327" s="143"/>
      <c r="E1327" s="143" t="s">
        <v>538</v>
      </c>
      <c r="F1327" s="220" t="s">
        <v>37</v>
      </c>
      <c r="G1327" s="220" t="s">
        <v>38</v>
      </c>
      <c r="H1327" s="73" t="s">
        <v>107</v>
      </c>
      <c r="I1327" s="9">
        <f>I1328+I1330+I1332+I1333+I1334</f>
        <v>634000</v>
      </c>
      <c r="J1327" s="9">
        <f>J1328+J1330+J1334</f>
        <v>715486.6</v>
      </c>
      <c r="K1327" s="9">
        <f>K1328+K1330+K1334</f>
        <v>675486.6</v>
      </c>
      <c r="L1327" s="9">
        <f>L1328+L1330+L1334</f>
        <v>4969.6000000000004</v>
      </c>
      <c r="M1327" s="9">
        <f>M1328+M1330+M1334</f>
        <v>3055.7</v>
      </c>
      <c r="N1327" s="5">
        <f t="shared" si="94"/>
        <v>0.48197160883280754</v>
      </c>
      <c r="O1327" s="5">
        <f>L1327/J1327*100</f>
        <v>0.69457625062440032</v>
      </c>
      <c r="P1327" s="5">
        <f>L1327/K1327*100</f>
        <v>0.73570667427007441</v>
      </c>
    </row>
    <row r="1328" spans="3:16" s="1" customFormat="1">
      <c r="C1328" s="141"/>
      <c r="D1328" s="144"/>
      <c r="E1328" s="144"/>
      <c r="F1328" s="221"/>
      <c r="G1328" s="221"/>
      <c r="H1328" s="73" t="s">
        <v>108</v>
      </c>
      <c r="I1328" s="5">
        <f>I1660+I1674+I1690+I1786+I1706+I1611</f>
        <v>95900</v>
      </c>
      <c r="J1328" s="5">
        <f>J1660+J1674+J1690+J1786+J1706+J1611</f>
        <v>177386.6</v>
      </c>
      <c r="K1328" s="5">
        <f>K1660+K1674+K1690+K1786+K1706+K1611</f>
        <v>137386.6</v>
      </c>
      <c r="L1328" s="5">
        <f>L1660+L1674+L1690+L1786+L1706+L1611</f>
        <v>4969.6000000000004</v>
      </c>
      <c r="M1328" s="5">
        <f>M1660+M1674+M1690+M1786+M1706+M1611</f>
        <v>3055.7</v>
      </c>
      <c r="N1328" s="5">
        <f t="shared" si="94"/>
        <v>3.1863399374348274</v>
      </c>
      <c r="O1328" s="5">
        <f>L1328/J1328*100</f>
        <v>2.8015644924701189</v>
      </c>
      <c r="P1328" s="5">
        <f>L1328/K1328*100</f>
        <v>3.6172377801037365</v>
      </c>
    </row>
    <row r="1329" spans="3:16" s="1" customFormat="1" ht="30">
      <c r="C1329" s="141"/>
      <c r="D1329" s="144"/>
      <c r="E1329" s="144"/>
      <c r="F1329" s="221"/>
      <c r="G1329" s="221"/>
      <c r="H1329" s="73" t="s">
        <v>22</v>
      </c>
      <c r="I1329" s="5">
        <f>I1661+I1675+I1691+I1787</f>
        <v>95900</v>
      </c>
      <c r="J1329" s="5">
        <f>J1661+J1675+J1691+J1787+J1707+J1612</f>
        <v>95900</v>
      </c>
      <c r="K1329" s="5">
        <f>K1661+K1675+K1691+K1787+K1707+K1612</f>
        <v>95900</v>
      </c>
      <c r="L1329" s="5">
        <f t="shared" ref="L1329:M1331" si="95">L1661+L1675+L1691+L1787</f>
        <v>0</v>
      </c>
      <c r="M1329" s="5">
        <f t="shared" si="95"/>
        <v>0</v>
      </c>
      <c r="N1329" s="5">
        <f>N1612+N1675+N1691+N1773</f>
        <v>0</v>
      </c>
      <c r="O1329" s="5">
        <v>0</v>
      </c>
      <c r="P1329" s="5">
        <v>0</v>
      </c>
    </row>
    <row r="1330" spans="3:16" s="1" customFormat="1">
      <c r="C1330" s="141"/>
      <c r="D1330" s="144"/>
      <c r="E1330" s="144"/>
      <c r="F1330" s="221"/>
      <c r="G1330" s="221"/>
      <c r="H1330" s="73" t="s">
        <v>233</v>
      </c>
      <c r="I1330" s="5">
        <f>I1662+I1676+I1692+I1788</f>
        <v>538100</v>
      </c>
      <c r="J1330" s="5">
        <f>J1662+J1676+J1692+J1788+J1708</f>
        <v>538100</v>
      </c>
      <c r="K1330" s="5">
        <f>K1662+K1676+K1692+K1788+K1708+K1613</f>
        <v>538100</v>
      </c>
      <c r="L1330" s="5">
        <f t="shared" si="95"/>
        <v>0</v>
      </c>
      <c r="M1330" s="5">
        <f t="shared" si="95"/>
        <v>0</v>
      </c>
      <c r="N1330" s="5">
        <f>N1613+N1676+N1692+N1774</f>
        <v>0</v>
      </c>
      <c r="O1330" s="5">
        <v>0</v>
      </c>
      <c r="P1330" s="5">
        <v>0</v>
      </c>
    </row>
    <row r="1331" spans="3:16" s="1" customFormat="1" ht="30">
      <c r="C1331" s="141"/>
      <c r="D1331" s="144"/>
      <c r="E1331" s="144"/>
      <c r="F1331" s="221"/>
      <c r="G1331" s="221"/>
      <c r="H1331" s="73" t="s">
        <v>23</v>
      </c>
      <c r="I1331" s="5">
        <f>I1663+I1677+I1693+I1789</f>
        <v>538100</v>
      </c>
      <c r="J1331" s="5">
        <f>J1663+J1677+J1693+J1789+J1709</f>
        <v>538100</v>
      </c>
      <c r="K1331" s="5">
        <f>K1663+K1677+K1693+K1789+K1709+K1614</f>
        <v>538100</v>
      </c>
      <c r="L1331" s="5">
        <f t="shared" si="95"/>
        <v>0</v>
      </c>
      <c r="M1331" s="5">
        <f t="shared" si="95"/>
        <v>0</v>
      </c>
      <c r="N1331" s="5">
        <f>N1614+N1677+N1693+N1775</f>
        <v>0</v>
      </c>
      <c r="O1331" s="5">
        <v>0</v>
      </c>
      <c r="P1331" s="5">
        <v>0</v>
      </c>
    </row>
    <row r="1332" spans="3:16" s="1" customFormat="1" ht="22.5" customHeight="1">
      <c r="C1332" s="141"/>
      <c r="D1332" s="144"/>
      <c r="E1332" s="144"/>
      <c r="F1332" s="221"/>
      <c r="G1332" s="221"/>
      <c r="H1332" s="73" t="s">
        <v>234</v>
      </c>
      <c r="I1332" s="5">
        <f>I1615+I1678</f>
        <v>0</v>
      </c>
      <c r="J1332" s="5" t="s">
        <v>231</v>
      </c>
      <c r="K1332" s="5" t="s">
        <v>231</v>
      </c>
      <c r="L1332" s="5">
        <v>0</v>
      </c>
      <c r="M1332" s="5">
        <v>0</v>
      </c>
      <c r="N1332" s="5">
        <v>0</v>
      </c>
      <c r="O1332" s="5" t="s">
        <v>231</v>
      </c>
      <c r="P1332" s="5" t="s">
        <v>231</v>
      </c>
    </row>
    <row r="1333" spans="3:16" s="1" customFormat="1">
      <c r="C1333" s="142"/>
      <c r="D1333" s="144"/>
      <c r="E1333" s="144"/>
      <c r="F1333" s="222"/>
      <c r="G1333" s="222"/>
      <c r="H1333" s="73" t="s">
        <v>236</v>
      </c>
      <c r="I1333" s="5">
        <f>I1616+I1679</f>
        <v>0</v>
      </c>
      <c r="J1333" s="5" t="s">
        <v>231</v>
      </c>
      <c r="K1333" s="5" t="s">
        <v>231</v>
      </c>
      <c r="L1333" s="5">
        <v>0</v>
      </c>
      <c r="M1333" s="5">
        <v>0</v>
      </c>
      <c r="N1333" s="5">
        <v>0</v>
      </c>
      <c r="O1333" s="5" t="s">
        <v>231</v>
      </c>
      <c r="P1333" s="5" t="s">
        <v>231</v>
      </c>
    </row>
    <row r="1334" spans="3:16" s="1" customFormat="1" ht="60" hidden="1">
      <c r="C1334" s="33"/>
      <c r="D1334" s="145"/>
      <c r="E1334" s="145"/>
      <c r="F1334" s="105"/>
      <c r="G1334" s="105"/>
      <c r="H1334" s="73" t="s">
        <v>242</v>
      </c>
      <c r="I1334" s="96">
        <f>I1680+I1696</f>
        <v>0</v>
      </c>
      <c r="J1334" s="96">
        <f>J1680+J1696</f>
        <v>0</v>
      </c>
      <c r="K1334" s="96">
        <f>K1680+K1696</f>
        <v>0</v>
      </c>
      <c r="L1334" s="96">
        <f>L1680+L1696</f>
        <v>0</v>
      </c>
      <c r="M1334" s="96">
        <f>M1680+M1696</f>
        <v>0</v>
      </c>
      <c r="N1334" s="5"/>
      <c r="O1334" s="5"/>
      <c r="P1334" s="5"/>
    </row>
    <row r="1335" spans="3:16" s="1" customFormat="1" ht="15" hidden="1" customHeight="1">
      <c r="C1335" s="140" t="s">
        <v>212</v>
      </c>
      <c r="D1335" s="219"/>
      <c r="E1335" s="143" t="s">
        <v>528</v>
      </c>
      <c r="F1335" s="220" t="s">
        <v>37</v>
      </c>
      <c r="G1335" s="220" t="s">
        <v>38</v>
      </c>
      <c r="H1335" s="73" t="s">
        <v>107</v>
      </c>
      <c r="I1335" s="9">
        <f>I1336+I1338+I1340+I1341</f>
        <v>0</v>
      </c>
      <c r="J1335" s="96">
        <f>J1336+J1338</f>
        <v>0</v>
      </c>
      <c r="K1335" s="96">
        <f>K1336+K1338</f>
        <v>0</v>
      </c>
      <c r="L1335" s="96">
        <f>L1336+L1338</f>
        <v>0</v>
      </c>
      <c r="M1335" s="96">
        <f>M1336+M1338+M1340+M1341</f>
        <v>0</v>
      </c>
      <c r="N1335" s="5" t="e">
        <f t="shared" si="94"/>
        <v>#DIV/0!</v>
      </c>
      <c r="O1335" s="5" t="e">
        <f>L1335/J1335*100</f>
        <v>#DIV/0!</v>
      </c>
      <c r="P1335" s="5" t="e">
        <f>L1335/K1335*100</f>
        <v>#DIV/0!</v>
      </c>
    </row>
    <row r="1336" spans="3:16" s="1" customFormat="1" hidden="1">
      <c r="C1336" s="141"/>
      <c r="D1336" s="219"/>
      <c r="E1336" s="144"/>
      <c r="F1336" s="221"/>
      <c r="G1336" s="221"/>
      <c r="H1336" s="73" t="s">
        <v>108</v>
      </c>
      <c r="I1336" s="5">
        <f>I1576</f>
        <v>0</v>
      </c>
      <c r="J1336" s="5">
        <f>J1576</f>
        <v>0</v>
      </c>
      <c r="K1336" s="5">
        <f>K1576</f>
        <v>0</v>
      </c>
      <c r="L1336" s="5">
        <f>L1576</f>
        <v>0</v>
      </c>
      <c r="M1336" s="5">
        <f>M1576</f>
        <v>0</v>
      </c>
      <c r="N1336" s="5" t="e">
        <f t="shared" si="94"/>
        <v>#DIV/0!</v>
      </c>
      <c r="O1336" s="5" t="e">
        <f>L1336/J1336*100</f>
        <v>#DIV/0!</v>
      </c>
      <c r="P1336" s="5" t="e">
        <f>L1336/K1336*100</f>
        <v>#DIV/0!</v>
      </c>
    </row>
    <row r="1337" spans="3:16" s="1" customFormat="1" ht="30" hidden="1">
      <c r="C1337" s="141"/>
      <c r="D1337" s="219"/>
      <c r="E1337" s="144"/>
      <c r="F1337" s="221"/>
      <c r="G1337" s="221"/>
      <c r="H1337" s="73" t="s">
        <v>22</v>
      </c>
      <c r="I1337" s="5">
        <f t="shared" ref="I1337:M1339" si="96">I1577</f>
        <v>0</v>
      </c>
      <c r="J1337" s="5">
        <f t="shared" si="96"/>
        <v>0</v>
      </c>
      <c r="K1337" s="5">
        <f t="shared" si="96"/>
        <v>0</v>
      </c>
      <c r="L1337" s="5">
        <f t="shared" si="96"/>
        <v>0</v>
      </c>
      <c r="M1337" s="5">
        <f t="shared" si="96"/>
        <v>0</v>
      </c>
      <c r="N1337" s="9">
        <v>0</v>
      </c>
      <c r="O1337" s="5">
        <v>0</v>
      </c>
      <c r="P1337" s="5">
        <v>0</v>
      </c>
    </row>
    <row r="1338" spans="3:16" s="1" customFormat="1" hidden="1">
      <c r="C1338" s="141"/>
      <c r="D1338" s="219"/>
      <c r="E1338" s="144"/>
      <c r="F1338" s="221"/>
      <c r="G1338" s="221"/>
      <c r="H1338" s="73" t="s">
        <v>233</v>
      </c>
      <c r="I1338" s="5">
        <f t="shared" si="96"/>
        <v>0</v>
      </c>
      <c r="J1338" s="5">
        <f t="shared" si="96"/>
        <v>0</v>
      </c>
      <c r="K1338" s="5">
        <f t="shared" si="96"/>
        <v>0</v>
      </c>
      <c r="L1338" s="5">
        <f t="shared" si="96"/>
        <v>0</v>
      </c>
      <c r="M1338" s="5">
        <f t="shared" si="96"/>
        <v>0</v>
      </c>
      <c r="N1338" s="9">
        <v>0</v>
      </c>
      <c r="O1338" s="5">
        <v>0</v>
      </c>
      <c r="P1338" s="5">
        <v>0</v>
      </c>
    </row>
    <row r="1339" spans="3:16" s="1" customFormat="1" ht="30" hidden="1">
      <c r="C1339" s="141"/>
      <c r="D1339" s="219"/>
      <c r="E1339" s="144"/>
      <c r="F1339" s="221"/>
      <c r="G1339" s="221"/>
      <c r="H1339" s="73" t="s">
        <v>23</v>
      </c>
      <c r="I1339" s="5">
        <f t="shared" si="96"/>
        <v>0</v>
      </c>
      <c r="J1339" s="5">
        <f t="shared" si="96"/>
        <v>0</v>
      </c>
      <c r="K1339" s="5">
        <f t="shared" si="96"/>
        <v>0</v>
      </c>
      <c r="L1339" s="5">
        <f t="shared" si="96"/>
        <v>0</v>
      </c>
      <c r="M1339" s="5">
        <f t="shared" si="96"/>
        <v>0</v>
      </c>
      <c r="N1339" s="9">
        <v>0</v>
      </c>
      <c r="O1339" s="5">
        <v>0</v>
      </c>
      <c r="P1339" s="5">
        <v>0</v>
      </c>
    </row>
    <row r="1340" spans="3:16" s="1" customFormat="1" ht="22.5" hidden="1" customHeight="1">
      <c r="C1340" s="141"/>
      <c r="D1340" s="219"/>
      <c r="E1340" s="144"/>
      <c r="F1340" s="221"/>
      <c r="G1340" s="221"/>
      <c r="H1340" s="73" t="s">
        <v>234</v>
      </c>
      <c r="I1340" s="5">
        <f>I1622+I1726</f>
        <v>0</v>
      </c>
      <c r="J1340" s="5" t="s">
        <v>231</v>
      </c>
      <c r="K1340" s="5" t="s">
        <v>231</v>
      </c>
      <c r="L1340" s="5">
        <v>0</v>
      </c>
      <c r="M1340" s="5">
        <v>0</v>
      </c>
      <c r="N1340" s="9">
        <v>0</v>
      </c>
      <c r="O1340" s="5" t="s">
        <v>231</v>
      </c>
      <c r="P1340" s="5" t="s">
        <v>231</v>
      </c>
    </row>
    <row r="1341" spans="3:16" s="1" customFormat="1" hidden="1">
      <c r="C1341" s="142"/>
      <c r="D1341" s="219"/>
      <c r="E1341" s="145"/>
      <c r="F1341" s="222"/>
      <c r="G1341" s="222"/>
      <c r="H1341" s="73" t="s">
        <v>236</v>
      </c>
      <c r="I1341" s="5">
        <f>I1623+I1727</f>
        <v>0</v>
      </c>
      <c r="J1341" s="5" t="s">
        <v>231</v>
      </c>
      <c r="K1341" s="5" t="s">
        <v>231</v>
      </c>
      <c r="L1341" s="5">
        <v>0</v>
      </c>
      <c r="M1341" s="5">
        <v>0</v>
      </c>
      <c r="N1341" s="9">
        <v>0</v>
      </c>
      <c r="O1341" s="5" t="s">
        <v>231</v>
      </c>
      <c r="P1341" s="5" t="s">
        <v>231</v>
      </c>
    </row>
    <row r="1342" spans="3:16" s="21" customFormat="1" ht="15" customHeight="1">
      <c r="C1342" s="123" t="s">
        <v>211</v>
      </c>
      <c r="D1342" s="128" t="s">
        <v>26</v>
      </c>
      <c r="E1342" s="116" t="s">
        <v>8</v>
      </c>
      <c r="F1342" s="116">
        <v>2018</v>
      </c>
      <c r="G1342" s="116">
        <v>2020</v>
      </c>
      <c r="H1342" s="73" t="s">
        <v>107</v>
      </c>
      <c r="I1342" s="55">
        <f>I1343+I1345+I1347+I1348+I1349</f>
        <v>0</v>
      </c>
      <c r="J1342" s="58">
        <f>J1343+J1345</f>
        <v>1758</v>
      </c>
      <c r="K1342" s="58">
        <f t="shared" ref="K1342:M1342" si="97">K1343+K1345</f>
        <v>1758</v>
      </c>
      <c r="L1342" s="58">
        <f t="shared" si="97"/>
        <v>827.1</v>
      </c>
      <c r="M1342" s="58">
        <f t="shared" si="97"/>
        <v>929.7</v>
      </c>
      <c r="N1342" s="5">
        <v>0</v>
      </c>
      <c r="O1342" s="5">
        <f>L1342/J1342*100</f>
        <v>47.047781569965878</v>
      </c>
      <c r="P1342" s="5">
        <f>L1342/K1342*100</f>
        <v>47.047781569965878</v>
      </c>
    </row>
    <row r="1343" spans="3:16" s="21" customFormat="1" ht="15" customHeight="1">
      <c r="C1343" s="124"/>
      <c r="D1343" s="129"/>
      <c r="E1343" s="117"/>
      <c r="F1343" s="117"/>
      <c r="G1343" s="117"/>
      <c r="H1343" s="73" t="s">
        <v>108</v>
      </c>
      <c r="I1343" s="5">
        <f t="shared" ref="I1343:I1348" si="98">I1351+I1372+I1379</f>
        <v>0</v>
      </c>
      <c r="J1343" s="5">
        <f>J1351+J1372+J1379+J1358+J1365</f>
        <v>1758</v>
      </c>
      <c r="K1343" s="5">
        <f t="shared" ref="K1343:M1343" si="99">K1351+K1372+K1379+K1358+K1365</f>
        <v>1758</v>
      </c>
      <c r="L1343" s="5">
        <f t="shared" si="99"/>
        <v>827.1</v>
      </c>
      <c r="M1343" s="5">
        <f t="shared" si="99"/>
        <v>929.7</v>
      </c>
      <c r="N1343" s="5">
        <v>0</v>
      </c>
      <c r="O1343" s="5">
        <f>L1343/J1343*100</f>
        <v>47.047781569965878</v>
      </c>
      <c r="P1343" s="5">
        <v>0</v>
      </c>
    </row>
    <row r="1344" spans="3:16" s="21" customFormat="1" ht="15" customHeight="1">
      <c r="C1344" s="124"/>
      <c r="D1344" s="129"/>
      <c r="E1344" s="117"/>
      <c r="F1344" s="117"/>
      <c r="G1344" s="117"/>
      <c r="H1344" s="73" t="s">
        <v>22</v>
      </c>
      <c r="I1344" s="5">
        <f t="shared" si="98"/>
        <v>0</v>
      </c>
      <c r="J1344" s="5">
        <v>0</v>
      </c>
      <c r="K1344" s="5">
        <v>0</v>
      </c>
      <c r="L1344" s="5">
        <v>0</v>
      </c>
      <c r="M1344" s="5">
        <v>0</v>
      </c>
      <c r="N1344" s="5">
        <v>0</v>
      </c>
      <c r="O1344" s="5">
        <v>0</v>
      </c>
      <c r="P1344" s="5">
        <v>0</v>
      </c>
    </row>
    <row r="1345" spans="3:16" s="21" customFormat="1" ht="15" customHeight="1">
      <c r="C1345" s="124"/>
      <c r="D1345" s="129"/>
      <c r="E1345" s="117"/>
      <c r="F1345" s="117"/>
      <c r="G1345" s="117"/>
      <c r="H1345" s="73" t="s">
        <v>233</v>
      </c>
      <c r="I1345" s="5">
        <f t="shared" si="98"/>
        <v>0</v>
      </c>
      <c r="J1345" s="5">
        <v>0</v>
      </c>
      <c r="K1345" s="5">
        <v>0</v>
      </c>
      <c r="L1345" s="5">
        <v>0</v>
      </c>
      <c r="M1345" s="5">
        <v>0</v>
      </c>
      <c r="N1345" s="5">
        <v>0</v>
      </c>
      <c r="O1345" s="5">
        <v>0</v>
      </c>
      <c r="P1345" s="5">
        <v>0</v>
      </c>
    </row>
    <row r="1346" spans="3:16" s="21" customFormat="1" ht="15" customHeight="1">
      <c r="C1346" s="124"/>
      <c r="D1346" s="129"/>
      <c r="E1346" s="117"/>
      <c r="F1346" s="117"/>
      <c r="G1346" s="117"/>
      <c r="H1346" s="73" t="s">
        <v>23</v>
      </c>
      <c r="I1346" s="5">
        <f t="shared" si="98"/>
        <v>0</v>
      </c>
      <c r="J1346" s="5">
        <v>0</v>
      </c>
      <c r="K1346" s="5">
        <v>0</v>
      </c>
      <c r="L1346" s="5">
        <v>0</v>
      </c>
      <c r="M1346" s="5">
        <v>0</v>
      </c>
      <c r="N1346" s="5">
        <v>0</v>
      </c>
      <c r="O1346" s="5">
        <v>0</v>
      </c>
      <c r="P1346" s="5">
        <v>0</v>
      </c>
    </row>
    <row r="1347" spans="3:16" s="21" customFormat="1" ht="15" customHeight="1">
      <c r="C1347" s="124"/>
      <c r="D1347" s="129"/>
      <c r="E1347" s="117"/>
      <c r="F1347" s="117"/>
      <c r="G1347" s="117"/>
      <c r="H1347" s="73" t="s">
        <v>234</v>
      </c>
      <c r="I1347" s="5">
        <f t="shared" si="98"/>
        <v>0</v>
      </c>
      <c r="J1347" s="5" t="s">
        <v>231</v>
      </c>
      <c r="K1347" s="5" t="s">
        <v>231</v>
      </c>
      <c r="L1347" s="5" t="s">
        <v>231</v>
      </c>
      <c r="M1347" s="5">
        <v>0</v>
      </c>
      <c r="N1347" s="5">
        <v>0</v>
      </c>
      <c r="O1347" s="5" t="s">
        <v>231</v>
      </c>
      <c r="P1347" s="5" t="s">
        <v>231</v>
      </c>
    </row>
    <row r="1348" spans="3:16" s="21" customFormat="1" ht="17.25" customHeight="1">
      <c r="C1348" s="125"/>
      <c r="D1348" s="129"/>
      <c r="E1348" s="117"/>
      <c r="F1348" s="118"/>
      <c r="G1348" s="118"/>
      <c r="H1348" s="73" t="s">
        <v>236</v>
      </c>
      <c r="I1348" s="5">
        <f t="shared" si="98"/>
        <v>0</v>
      </c>
      <c r="J1348" s="5" t="s">
        <v>231</v>
      </c>
      <c r="K1348" s="5" t="s">
        <v>231</v>
      </c>
      <c r="L1348" s="5" t="s">
        <v>231</v>
      </c>
      <c r="M1348" s="5">
        <v>0</v>
      </c>
      <c r="N1348" s="5">
        <v>0</v>
      </c>
      <c r="O1348" s="5" t="s">
        <v>231</v>
      </c>
      <c r="P1348" s="5" t="s">
        <v>231</v>
      </c>
    </row>
    <row r="1349" spans="3:16" s="21" customFormat="1" ht="40.5" hidden="1" customHeight="1">
      <c r="C1349" s="30"/>
      <c r="D1349" s="130"/>
      <c r="E1349" s="118"/>
      <c r="F1349" s="64"/>
      <c r="G1349" s="64"/>
      <c r="H1349" s="73" t="s">
        <v>242</v>
      </c>
      <c r="I1349" s="5"/>
      <c r="J1349" s="96"/>
      <c r="K1349" s="96"/>
      <c r="L1349" s="96"/>
      <c r="M1349" s="96"/>
      <c r="N1349" s="5">
        <v>0</v>
      </c>
      <c r="O1349" s="5"/>
      <c r="P1349" s="5"/>
    </row>
    <row r="1350" spans="3:16" s="21" customFormat="1" ht="15" customHeight="1">
      <c r="C1350" s="123" t="s">
        <v>414</v>
      </c>
      <c r="D1350" s="119" t="s">
        <v>721</v>
      </c>
      <c r="E1350" s="116" t="s">
        <v>415</v>
      </c>
      <c r="F1350" s="116">
        <v>2018</v>
      </c>
      <c r="G1350" s="116">
        <v>2020</v>
      </c>
      <c r="H1350" s="73" t="s">
        <v>107</v>
      </c>
      <c r="I1350" s="55">
        <f>I1351+I1353+I1355+I1356</f>
        <v>0</v>
      </c>
      <c r="J1350" s="55">
        <f>J1351+J1353</f>
        <v>341.3</v>
      </c>
      <c r="K1350" s="55">
        <f>K1351+K1353</f>
        <v>341.3</v>
      </c>
      <c r="L1350" s="55">
        <f>L1351+L1353</f>
        <v>0</v>
      </c>
      <c r="M1350" s="55">
        <f>M1351+M1353+M1355+M1356</f>
        <v>0</v>
      </c>
      <c r="N1350" s="5">
        <v>0</v>
      </c>
      <c r="O1350" s="5">
        <f>L1350/J1350*100</f>
        <v>0</v>
      </c>
      <c r="P1350" s="5">
        <f>L1350/K1350*100</f>
        <v>0</v>
      </c>
    </row>
    <row r="1351" spans="3:16" s="21" customFormat="1" ht="15" customHeight="1">
      <c r="C1351" s="124"/>
      <c r="D1351" s="119"/>
      <c r="E1351" s="117"/>
      <c r="F1351" s="117"/>
      <c r="G1351" s="117"/>
      <c r="H1351" s="73" t="s">
        <v>108</v>
      </c>
      <c r="I1351" s="5"/>
      <c r="J1351" s="5">
        <v>341.3</v>
      </c>
      <c r="K1351" s="5">
        <v>341.3</v>
      </c>
      <c r="L1351" s="5">
        <v>0</v>
      </c>
      <c r="M1351" s="5">
        <v>0</v>
      </c>
      <c r="N1351" s="5">
        <v>0</v>
      </c>
      <c r="O1351" s="5">
        <f>L1351/J1351*100</f>
        <v>0</v>
      </c>
      <c r="P1351" s="5">
        <f>L1351/K1351*100</f>
        <v>0</v>
      </c>
    </row>
    <row r="1352" spans="3:16" s="21" customFormat="1" ht="21.75" customHeight="1">
      <c r="C1352" s="124"/>
      <c r="D1352" s="119"/>
      <c r="E1352" s="117"/>
      <c r="F1352" s="117"/>
      <c r="G1352" s="117"/>
      <c r="H1352" s="73" t="s">
        <v>22</v>
      </c>
      <c r="I1352" s="5">
        <v>0</v>
      </c>
      <c r="J1352" s="5">
        <v>0</v>
      </c>
      <c r="K1352" s="5">
        <v>0</v>
      </c>
      <c r="L1352" s="5">
        <v>0</v>
      </c>
      <c r="M1352" s="5">
        <v>0</v>
      </c>
      <c r="N1352" s="5">
        <v>0</v>
      </c>
      <c r="O1352" s="5">
        <v>0</v>
      </c>
      <c r="P1352" s="5">
        <v>0</v>
      </c>
    </row>
    <row r="1353" spans="3:16" s="21" customFormat="1" ht="15" customHeight="1">
      <c r="C1353" s="124"/>
      <c r="D1353" s="119"/>
      <c r="E1353" s="117"/>
      <c r="F1353" s="117"/>
      <c r="G1353" s="117"/>
      <c r="H1353" s="73" t="s">
        <v>233</v>
      </c>
      <c r="I1353" s="5">
        <v>0</v>
      </c>
      <c r="J1353" s="5">
        <v>0</v>
      </c>
      <c r="K1353" s="5">
        <v>0</v>
      </c>
      <c r="L1353" s="5">
        <v>0</v>
      </c>
      <c r="M1353" s="5">
        <v>0</v>
      </c>
      <c r="N1353" s="5">
        <v>0</v>
      </c>
      <c r="O1353" s="5">
        <v>0</v>
      </c>
      <c r="P1353" s="5">
        <v>0</v>
      </c>
    </row>
    <row r="1354" spans="3:16" s="21" customFormat="1" ht="15" customHeight="1">
      <c r="C1354" s="124"/>
      <c r="D1354" s="119"/>
      <c r="E1354" s="117"/>
      <c r="F1354" s="117"/>
      <c r="G1354" s="117"/>
      <c r="H1354" s="73" t="s">
        <v>23</v>
      </c>
      <c r="I1354" s="5">
        <v>0</v>
      </c>
      <c r="J1354" s="5">
        <v>0</v>
      </c>
      <c r="K1354" s="5">
        <v>0</v>
      </c>
      <c r="L1354" s="5">
        <v>0</v>
      </c>
      <c r="M1354" s="5">
        <v>0</v>
      </c>
      <c r="N1354" s="5">
        <v>0</v>
      </c>
      <c r="O1354" s="5">
        <v>0</v>
      </c>
      <c r="P1354" s="5">
        <v>0</v>
      </c>
    </row>
    <row r="1355" spans="3:16" s="21" customFormat="1" ht="15" customHeight="1">
      <c r="C1355" s="124"/>
      <c r="D1355" s="119"/>
      <c r="E1355" s="117"/>
      <c r="F1355" s="117"/>
      <c r="G1355" s="117"/>
      <c r="H1355" s="73" t="s">
        <v>234</v>
      </c>
      <c r="I1355" s="5">
        <v>0</v>
      </c>
      <c r="J1355" s="5" t="s">
        <v>231</v>
      </c>
      <c r="K1355" s="5" t="s">
        <v>231</v>
      </c>
      <c r="L1355" s="5" t="s">
        <v>231</v>
      </c>
      <c r="M1355" s="5">
        <v>0</v>
      </c>
      <c r="N1355" s="5">
        <v>0</v>
      </c>
      <c r="O1355" s="5" t="s">
        <v>231</v>
      </c>
      <c r="P1355" s="5" t="s">
        <v>231</v>
      </c>
    </row>
    <row r="1356" spans="3:16" s="21" customFormat="1" ht="15" customHeight="1">
      <c r="C1356" s="125"/>
      <c r="D1356" s="119"/>
      <c r="E1356" s="118"/>
      <c r="F1356" s="118"/>
      <c r="G1356" s="118"/>
      <c r="H1356" s="73" t="s">
        <v>236</v>
      </c>
      <c r="I1356" s="5">
        <v>0</v>
      </c>
      <c r="J1356" s="5" t="s">
        <v>231</v>
      </c>
      <c r="K1356" s="5" t="s">
        <v>231</v>
      </c>
      <c r="L1356" s="5" t="s">
        <v>231</v>
      </c>
      <c r="M1356" s="5">
        <v>0</v>
      </c>
      <c r="N1356" s="5">
        <v>0</v>
      </c>
      <c r="O1356" s="5" t="s">
        <v>231</v>
      </c>
      <c r="P1356" s="5" t="s">
        <v>231</v>
      </c>
    </row>
    <row r="1357" spans="3:16" s="21" customFormat="1" ht="15" customHeight="1">
      <c r="C1357" s="123" t="s">
        <v>414</v>
      </c>
      <c r="D1357" s="119" t="s">
        <v>722</v>
      </c>
      <c r="E1357" s="116" t="s">
        <v>116</v>
      </c>
      <c r="F1357" s="116">
        <v>2018</v>
      </c>
      <c r="G1357" s="116">
        <v>2020</v>
      </c>
      <c r="H1357" s="73" t="s">
        <v>107</v>
      </c>
      <c r="I1357" s="55">
        <f>I1358+I1360+I1362+I1363</f>
        <v>0</v>
      </c>
      <c r="J1357" s="55">
        <f>J1358+J1360</f>
        <v>391.7</v>
      </c>
      <c r="K1357" s="55">
        <f>K1358+K1360</f>
        <v>391.7</v>
      </c>
      <c r="L1357" s="55">
        <f>L1358+L1360</f>
        <v>289.10000000000002</v>
      </c>
      <c r="M1357" s="55">
        <f>M1358+M1360+M1362+M1363</f>
        <v>391.7</v>
      </c>
      <c r="N1357" s="5">
        <v>0</v>
      </c>
      <c r="O1357" s="5">
        <f>L1357/J1357*100</f>
        <v>73.806484554506</v>
      </c>
      <c r="P1357" s="5">
        <f>L1357/K1357*100</f>
        <v>73.806484554506</v>
      </c>
    </row>
    <row r="1358" spans="3:16" s="21" customFormat="1" ht="15" customHeight="1">
      <c r="C1358" s="124"/>
      <c r="D1358" s="119"/>
      <c r="E1358" s="117"/>
      <c r="F1358" s="117"/>
      <c r="G1358" s="117"/>
      <c r="H1358" s="73" t="s">
        <v>108</v>
      </c>
      <c r="I1358" s="5"/>
      <c r="J1358" s="5">
        <v>391.7</v>
      </c>
      <c r="K1358" s="5">
        <v>391.7</v>
      </c>
      <c r="L1358" s="5">
        <v>289.10000000000002</v>
      </c>
      <c r="M1358" s="5">
        <v>391.7</v>
      </c>
      <c r="N1358" s="5">
        <v>0</v>
      </c>
      <c r="O1358" s="5">
        <f>L1358/J1358*100</f>
        <v>73.806484554506</v>
      </c>
      <c r="P1358" s="5">
        <f>L1358/K1358*100</f>
        <v>73.806484554506</v>
      </c>
    </row>
    <row r="1359" spans="3:16" s="21" customFormat="1" ht="21.75" customHeight="1">
      <c r="C1359" s="124"/>
      <c r="D1359" s="119"/>
      <c r="E1359" s="117"/>
      <c r="F1359" s="117"/>
      <c r="G1359" s="117"/>
      <c r="H1359" s="73" t="s">
        <v>22</v>
      </c>
      <c r="I1359" s="5">
        <v>0</v>
      </c>
      <c r="J1359" s="5">
        <v>0</v>
      </c>
      <c r="K1359" s="5">
        <v>0</v>
      </c>
      <c r="L1359" s="5">
        <v>0</v>
      </c>
      <c r="M1359" s="5">
        <v>0</v>
      </c>
      <c r="N1359" s="5">
        <v>0</v>
      </c>
      <c r="O1359" s="5">
        <v>0</v>
      </c>
      <c r="P1359" s="5">
        <v>0</v>
      </c>
    </row>
    <row r="1360" spans="3:16" s="21" customFormat="1" ht="15" customHeight="1">
      <c r="C1360" s="124"/>
      <c r="D1360" s="119"/>
      <c r="E1360" s="117"/>
      <c r="F1360" s="117"/>
      <c r="G1360" s="117"/>
      <c r="H1360" s="73" t="s">
        <v>233</v>
      </c>
      <c r="I1360" s="5">
        <v>0</v>
      </c>
      <c r="J1360" s="5">
        <v>0</v>
      </c>
      <c r="K1360" s="5">
        <v>0</v>
      </c>
      <c r="L1360" s="5">
        <v>0</v>
      </c>
      <c r="M1360" s="5">
        <v>0</v>
      </c>
      <c r="N1360" s="5">
        <v>0</v>
      </c>
      <c r="O1360" s="5">
        <v>0</v>
      </c>
      <c r="P1360" s="5">
        <v>0</v>
      </c>
    </row>
    <row r="1361" spans="3:16" s="21" customFormat="1" ht="15" customHeight="1">
      <c r="C1361" s="124"/>
      <c r="D1361" s="119"/>
      <c r="E1361" s="117"/>
      <c r="F1361" s="117"/>
      <c r="G1361" s="117"/>
      <c r="H1361" s="73" t="s">
        <v>23</v>
      </c>
      <c r="I1361" s="5">
        <v>0</v>
      </c>
      <c r="J1361" s="5">
        <v>0</v>
      </c>
      <c r="K1361" s="5">
        <v>0</v>
      </c>
      <c r="L1361" s="5">
        <v>0</v>
      </c>
      <c r="M1361" s="5">
        <v>0</v>
      </c>
      <c r="N1361" s="5">
        <v>0</v>
      </c>
      <c r="O1361" s="5">
        <v>0</v>
      </c>
      <c r="P1361" s="5">
        <v>0</v>
      </c>
    </row>
    <row r="1362" spans="3:16" s="21" customFormat="1" ht="15" customHeight="1">
      <c r="C1362" s="124"/>
      <c r="D1362" s="119"/>
      <c r="E1362" s="117"/>
      <c r="F1362" s="117"/>
      <c r="G1362" s="117"/>
      <c r="H1362" s="73" t="s">
        <v>234</v>
      </c>
      <c r="I1362" s="5">
        <v>0</v>
      </c>
      <c r="J1362" s="5" t="s">
        <v>231</v>
      </c>
      <c r="K1362" s="5" t="s">
        <v>231</v>
      </c>
      <c r="L1362" s="5" t="s">
        <v>231</v>
      </c>
      <c r="M1362" s="5">
        <v>0</v>
      </c>
      <c r="N1362" s="5">
        <v>0</v>
      </c>
      <c r="O1362" s="5" t="s">
        <v>231</v>
      </c>
      <c r="P1362" s="5" t="s">
        <v>231</v>
      </c>
    </row>
    <row r="1363" spans="3:16" s="21" customFormat="1" ht="15" customHeight="1">
      <c r="C1363" s="125"/>
      <c r="D1363" s="119"/>
      <c r="E1363" s="118"/>
      <c r="F1363" s="118"/>
      <c r="G1363" s="118"/>
      <c r="H1363" s="73" t="s">
        <v>236</v>
      </c>
      <c r="I1363" s="5">
        <v>0</v>
      </c>
      <c r="J1363" s="5" t="s">
        <v>231</v>
      </c>
      <c r="K1363" s="5" t="s">
        <v>231</v>
      </c>
      <c r="L1363" s="5" t="s">
        <v>231</v>
      </c>
      <c r="M1363" s="5">
        <v>0</v>
      </c>
      <c r="N1363" s="5">
        <v>0</v>
      </c>
      <c r="O1363" s="5" t="s">
        <v>231</v>
      </c>
      <c r="P1363" s="5" t="s">
        <v>231</v>
      </c>
    </row>
    <row r="1364" spans="3:16" s="21" customFormat="1" ht="15" customHeight="1">
      <c r="C1364" s="123" t="s">
        <v>414</v>
      </c>
      <c r="D1364" s="119" t="s">
        <v>723</v>
      </c>
      <c r="E1364" s="116" t="s">
        <v>116</v>
      </c>
      <c r="F1364" s="116">
        <v>2018</v>
      </c>
      <c r="G1364" s="116">
        <v>2020</v>
      </c>
      <c r="H1364" s="73" t="s">
        <v>107</v>
      </c>
      <c r="I1364" s="55">
        <f>I1365+I1367+I1369+I1370</f>
        <v>0</v>
      </c>
      <c r="J1364" s="55">
        <f>J1365+J1367</f>
        <v>185</v>
      </c>
      <c r="K1364" s="55">
        <f>K1365+K1367</f>
        <v>185</v>
      </c>
      <c r="L1364" s="55">
        <f>L1365+L1367</f>
        <v>0</v>
      </c>
      <c r="M1364" s="55">
        <f>M1365+M1367+M1369+M1370</f>
        <v>0</v>
      </c>
      <c r="N1364" s="5">
        <v>0</v>
      </c>
      <c r="O1364" s="5">
        <f>L1364/J1364*100</f>
        <v>0</v>
      </c>
      <c r="P1364" s="5">
        <f>L1364/K1364*100</f>
        <v>0</v>
      </c>
    </row>
    <row r="1365" spans="3:16" s="21" customFormat="1" ht="15" customHeight="1">
      <c r="C1365" s="124"/>
      <c r="D1365" s="119"/>
      <c r="E1365" s="117"/>
      <c r="F1365" s="117"/>
      <c r="G1365" s="117"/>
      <c r="H1365" s="73" t="s">
        <v>108</v>
      </c>
      <c r="I1365" s="5"/>
      <c r="J1365" s="5">
        <v>185</v>
      </c>
      <c r="K1365" s="5">
        <v>185</v>
      </c>
      <c r="L1365" s="5">
        <v>0</v>
      </c>
      <c r="M1365" s="5">
        <v>0</v>
      </c>
      <c r="N1365" s="5">
        <v>0</v>
      </c>
      <c r="O1365" s="5">
        <f>L1365/J1365*100</f>
        <v>0</v>
      </c>
      <c r="P1365" s="5">
        <f>L1365/K1365*100</f>
        <v>0</v>
      </c>
    </row>
    <row r="1366" spans="3:16" s="21" customFormat="1" ht="21.75" customHeight="1">
      <c r="C1366" s="124"/>
      <c r="D1366" s="119"/>
      <c r="E1366" s="117"/>
      <c r="F1366" s="117"/>
      <c r="G1366" s="117"/>
      <c r="H1366" s="73" t="s">
        <v>22</v>
      </c>
      <c r="I1366" s="5">
        <v>0</v>
      </c>
      <c r="J1366" s="5">
        <v>0</v>
      </c>
      <c r="K1366" s="5">
        <v>0</v>
      </c>
      <c r="L1366" s="5">
        <v>0</v>
      </c>
      <c r="M1366" s="5">
        <v>0</v>
      </c>
      <c r="N1366" s="5">
        <v>0</v>
      </c>
      <c r="O1366" s="5">
        <v>0</v>
      </c>
      <c r="P1366" s="5">
        <v>0</v>
      </c>
    </row>
    <row r="1367" spans="3:16" s="21" customFormat="1" ht="15" customHeight="1">
      <c r="C1367" s="124"/>
      <c r="D1367" s="119"/>
      <c r="E1367" s="117"/>
      <c r="F1367" s="117"/>
      <c r="G1367" s="117"/>
      <c r="H1367" s="73" t="s">
        <v>233</v>
      </c>
      <c r="I1367" s="5">
        <v>0</v>
      </c>
      <c r="J1367" s="5">
        <v>0</v>
      </c>
      <c r="K1367" s="5">
        <v>0</v>
      </c>
      <c r="L1367" s="5">
        <v>0</v>
      </c>
      <c r="M1367" s="5">
        <v>0</v>
      </c>
      <c r="N1367" s="5">
        <v>0</v>
      </c>
      <c r="O1367" s="5">
        <v>0</v>
      </c>
      <c r="P1367" s="5">
        <v>0</v>
      </c>
    </row>
    <row r="1368" spans="3:16" s="21" customFormat="1" ht="15" customHeight="1">
      <c r="C1368" s="124"/>
      <c r="D1368" s="119"/>
      <c r="E1368" s="117"/>
      <c r="F1368" s="117"/>
      <c r="G1368" s="117"/>
      <c r="H1368" s="73" t="s">
        <v>23</v>
      </c>
      <c r="I1368" s="5">
        <v>0</v>
      </c>
      <c r="J1368" s="5">
        <v>0</v>
      </c>
      <c r="K1368" s="5">
        <v>0</v>
      </c>
      <c r="L1368" s="5">
        <v>0</v>
      </c>
      <c r="M1368" s="5">
        <v>0</v>
      </c>
      <c r="N1368" s="5">
        <v>0</v>
      </c>
      <c r="O1368" s="5">
        <v>0</v>
      </c>
      <c r="P1368" s="5">
        <v>0</v>
      </c>
    </row>
    <row r="1369" spans="3:16" s="21" customFormat="1" ht="15" customHeight="1">
      <c r="C1369" s="124"/>
      <c r="D1369" s="119"/>
      <c r="E1369" s="117"/>
      <c r="F1369" s="117"/>
      <c r="G1369" s="117"/>
      <c r="H1369" s="73" t="s">
        <v>234</v>
      </c>
      <c r="I1369" s="5">
        <v>0</v>
      </c>
      <c r="J1369" s="5" t="s">
        <v>231</v>
      </c>
      <c r="K1369" s="5" t="s">
        <v>231</v>
      </c>
      <c r="L1369" s="5" t="s">
        <v>231</v>
      </c>
      <c r="M1369" s="5">
        <v>0</v>
      </c>
      <c r="N1369" s="5">
        <v>0</v>
      </c>
      <c r="O1369" s="5" t="s">
        <v>231</v>
      </c>
      <c r="P1369" s="5" t="s">
        <v>231</v>
      </c>
    </row>
    <row r="1370" spans="3:16" s="21" customFormat="1" ht="15" customHeight="1">
      <c r="C1370" s="125"/>
      <c r="D1370" s="119"/>
      <c r="E1370" s="118"/>
      <c r="F1370" s="118"/>
      <c r="G1370" s="118"/>
      <c r="H1370" s="73" t="s">
        <v>236</v>
      </c>
      <c r="I1370" s="5">
        <v>0</v>
      </c>
      <c r="J1370" s="5" t="s">
        <v>231</v>
      </c>
      <c r="K1370" s="5" t="s">
        <v>231</v>
      </c>
      <c r="L1370" s="5" t="s">
        <v>231</v>
      </c>
      <c r="M1370" s="5">
        <v>0</v>
      </c>
      <c r="N1370" s="5">
        <v>0</v>
      </c>
      <c r="O1370" s="5" t="s">
        <v>231</v>
      </c>
      <c r="P1370" s="5" t="s">
        <v>231</v>
      </c>
    </row>
    <row r="1371" spans="3:16" s="21" customFormat="1" ht="15" customHeight="1">
      <c r="C1371" s="123" t="s">
        <v>416</v>
      </c>
      <c r="D1371" s="119" t="s">
        <v>725</v>
      </c>
      <c r="E1371" s="121" t="s">
        <v>724</v>
      </c>
      <c r="F1371" s="116">
        <v>2018</v>
      </c>
      <c r="G1371" s="116">
        <v>2018</v>
      </c>
      <c r="H1371" s="73" t="s">
        <v>107</v>
      </c>
      <c r="I1371" s="55">
        <f>I1372+I1374+I1376+I1377</f>
        <v>0</v>
      </c>
      <c r="J1371" s="55">
        <f>J1372+J1374</f>
        <v>538</v>
      </c>
      <c r="K1371" s="55">
        <f>K1372+K1374</f>
        <v>538</v>
      </c>
      <c r="L1371" s="55">
        <f>L1372+L1374</f>
        <v>538</v>
      </c>
      <c r="M1371" s="55">
        <f>M1372+M1374+M1376+M1377</f>
        <v>538</v>
      </c>
      <c r="N1371" s="5">
        <v>0</v>
      </c>
      <c r="O1371" s="5">
        <f>L1371/J1371*100</f>
        <v>100</v>
      </c>
      <c r="P1371" s="5">
        <f>L1371/K1371*100</f>
        <v>100</v>
      </c>
    </row>
    <row r="1372" spans="3:16" s="21" customFormat="1" ht="15" customHeight="1">
      <c r="C1372" s="124"/>
      <c r="D1372" s="119"/>
      <c r="E1372" s="121"/>
      <c r="F1372" s="117"/>
      <c r="G1372" s="117"/>
      <c r="H1372" s="73" t="s">
        <v>108</v>
      </c>
      <c r="I1372" s="5"/>
      <c r="J1372" s="5">
        <v>538</v>
      </c>
      <c r="K1372" s="5">
        <v>538</v>
      </c>
      <c r="L1372" s="5">
        <v>538</v>
      </c>
      <c r="M1372" s="5">
        <v>538</v>
      </c>
      <c r="N1372" s="5">
        <v>0</v>
      </c>
      <c r="O1372" s="5">
        <f>L1372/J1372*100</f>
        <v>100</v>
      </c>
      <c r="P1372" s="5">
        <f>L1372/K1372*100</f>
        <v>100</v>
      </c>
    </row>
    <row r="1373" spans="3:16" s="21" customFormat="1" ht="15" customHeight="1">
      <c r="C1373" s="124"/>
      <c r="D1373" s="119"/>
      <c r="E1373" s="121"/>
      <c r="F1373" s="117"/>
      <c r="G1373" s="117"/>
      <c r="H1373" s="73" t="s">
        <v>22</v>
      </c>
      <c r="I1373" s="5">
        <v>0</v>
      </c>
      <c r="J1373" s="5">
        <v>0</v>
      </c>
      <c r="K1373" s="5">
        <v>0</v>
      </c>
      <c r="L1373" s="5">
        <v>0</v>
      </c>
      <c r="M1373" s="5">
        <v>0</v>
      </c>
      <c r="N1373" s="5">
        <v>0</v>
      </c>
      <c r="O1373" s="5">
        <v>0</v>
      </c>
      <c r="P1373" s="5">
        <v>0</v>
      </c>
    </row>
    <row r="1374" spans="3:16" s="21" customFormat="1" ht="15" customHeight="1">
      <c r="C1374" s="124"/>
      <c r="D1374" s="119"/>
      <c r="E1374" s="121"/>
      <c r="F1374" s="117"/>
      <c r="G1374" s="117"/>
      <c r="H1374" s="73" t="s">
        <v>233</v>
      </c>
      <c r="I1374" s="5">
        <v>0</v>
      </c>
      <c r="J1374" s="5">
        <v>0</v>
      </c>
      <c r="K1374" s="5">
        <v>0</v>
      </c>
      <c r="L1374" s="5">
        <v>0</v>
      </c>
      <c r="M1374" s="5">
        <v>0</v>
      </c>
      <c r="N1374" s="5">
        <v>0</v>
      </c>
      <c r="O1374" s="5">
        <v>0</v>
      </c>
      <c r="P1374" s="5">
        <v>0</v>
      </c>
    </row>
    <row r="1375" spans="3:16" s="21" customFormat="1" ht="15" customHeight="1">
      <c r="C1375" s="124"/>
      <c r="D1375" s="119"/>
      <c r="E1375" s="121"/>
      <c r="F1375" s="117"/>
      <c r="G1375" s="117"/>
      <c r="H1375" s="73" t="s">
        <v>23</v>
      </c>
      <c r="I1375" s="5">
        <v>0</v>
      </c>
      <c r="J1375" s="5">
        <v>0</v>
      </c>
      <c r="K1375" s="5">
        <v>0</v>
      </c>
      <c r="L1375" s="5">
        <v>0</v>
      </c>
      <c r="M1375" s="5">
        <v>0</v>
      </c>
      <c r="N1375" s="5">
        <v>0</v>
      </c>
      <c r="O1375" s="5">
        <v>0</v>
      </c>
      <c r="P1375" s="5">
        <v>0</v>
      </c>
    </row>
    <row r="1376" spans="3:16" s="21" customFormat="1" ht="15" customHeight="1">
      <c r="C1376" s="124"/>
      <c r="D1376" s="119"/>
      <c r="E1376" s="121"/>
      <c r="F1376" s="117"/>
      <c r="G1376" s="117"/>
      <c r="H1376" s="73" t="s">
        <v>234</v>
      </c>
      <c r="I1376" s="5">
        <v>0</v>
      </c>
      <c r="J1376" s="5" t="s">
        <v>231</v>
      </c>
      <c r="K1376" s="5" t="s">
        <v>231</v>
      </c>
      <c r="L1376" s="5" t="s">
        <v>231</v>
      </c>
      <c r="M1376" s="5">
        <v>0</v>
      </c>
      <c r="N1376" s="5">
        <v>0</v>
      </c>
      <c r="O1376" s="5" t="s">
        <v>231</v>
      </c>
      <c r="P1376" s="5" t="s">
        <v>231</v>
      </c>
    </row>
    <row r="1377" spans="3:16" s="21" customFormat="1" ht="15" customHeight="1">
      <c r="C1377" s="125"/>
      <c r="D1377" s="119"/>
      <c r="E1377" s="121"/>
      <c r="F1377" s="118"/>
      <c r="G1377" s="118"/>
      <c r="H1377" s="73" t="s">
        <v>236</v>
      </c>
      <c r="I1377" s="5">
        <v>0</v>
      </c>
      <c r="J1377" s="5" t="s">
        <v>231</v>
      </c>
      <c r="K1377" s="5" t="s">
        <v>231</v>
      </c>
      <c r="L1377" s="5" t="s">
        <v>231</v>
      </c>
      <c r="M1377" s="5">
        <v>0</v>
      </c>
      <c r="N1377" s="5">
        <v>0</v>
      </c>
      <c r="O1377" s="5" t="s">
        <v>231</v>
      </c>
      <c r="P1377" s="5" t="s">
        <v>231</v>
      </c>
    </row>
    <row r="1378" spans="3:16" s="21" customFormat="1" ht="15" customHeight="1">
      <c r="C1378" s="123" t="s">
        <v>414</v>
      </c>
      <c r="D1378" s="119" t="s">
        <v>755</v>
      </c>
      <c r="E1378" s="116"/>
      <c r="F1378" s="116">
        <v>2018</v>
      </c>
      <c r="G1378" s="116">
        <v>2020</v>
      </c>
      <c r="H1378" s="73" t="s">
        <v>107</v>
      </c>
      <c r="I1378" s="55">
        <f>I1379+I1381+I1383+I1384</f>
        <v>0</v>
      </c>
      <c r="J1378" s="55">
        <f>J1379+J1381</f>
        <v>302</v>
      </c>
      <c r="K1378" s="55">
        <f>K1379+K1381</f>
        <v>302</v>
      </c>
      <c r="L1378" s="55">
        <f>L1379+L1381</f>
        <v>0</v>
      </c>
      <c r="M1378" s="55">
        <f>M1379+M1381+M1383+M1384</f>
        <v>0</v>
      </c>
      <c r="N1378" s="5">
        <v>0</v>
      </c>
      <c r="O1378" s="5">
        <f>L1378/J1378*100</f>
        <v>0</v>
      </c>
      <c r="P1378" s="5">
        <f>L1378/K1378*100</f>
        <v>0</v>
      </c>
    </row>
    <row r="1379" spans="3:16" s="21" customFormat="1" ht="15" customHeight="1">
      <c r="C1379" s="124"/>
      <c r="D1379" s="119"/>
      <c r="E1379" s="117"/>
      <c r="F1379" s="117"/>
      <c r="G1379" s="117"/>
      <c r="H1379" s="73" t="s">
        <v>108</v>
      </c>
      <c r="I1379" s="5"/>
      <c r="J1379" s="5">
        <v>302</v>
      </c>
      <c r="K1379" s="5">
        <v>302</v>
      </c>
      <c r="L1379" s="5"/>
      <c r="M1379" s="5"/>
      <c r="N1379" s="5">
        <v>0</v>
      </c>
      <c r="O1379" s="5">
        <f>L1379/J1379*100</f>
        <v>0</v>
      </c>
      <c r="P1379" s="5">
        <f>L1379/K1379*100</f>
        <v>0</v>
      </c>
    </row>
    <row r="1380" spans="3:16" s="21" customFormat="1" ht="21.75" customHeight="1">
      <c r="C1380" s="124"/>
      <c r="D1380" s="119"/>
      <c r="E1380" s="117"/>
      <c r="F1380" s="117"/>
      <c r="G1380" s="117"/>
      <c r="H1380" s="73" t="s">
        <v>22</v>
      </c>
      <c r="I1380" s="5">
        <v>0</v>
      </c>
      <c r="J1380" s="5">
        <v>0</v>
      </c>
      <c r="K1380" s="5">
        <v>0</v>
      </c>
      <c r="L1380" s="5">
        <v>0</v>
      </c>
      <c r="M1380" s="5">
        <v>0</v>
      </c>
      <c r="N1380" s="5">
        <v>0</v>
      </c>
      <c r="O1380" s="5">
        <v>0</v>
      </c>
      <c r="P1380" s="5">
        <v>0</v>
      </c>
    </row>
    <row r="1381" spans="3:16" s="21" customFormat="1" ht="15" customHeight="1">
      <c r="C1381" s="124"/>
      <c r="D1381" s="119"/>
      <c r="E1381" s="117"/>
      <c r="F1381" s="117"/>
      <c r="G1381" s="117"/>
      <c r="H1381" s="73" t="s">
        <v>233</v>
      </c>
      <c r="I1381" s="5">
        <v>0</v>
      </c>
      <c r="J1381" s="5">
        <v>0</v>
      </c>
      <c r="K1381" s="5">
        <v>0</v>
      </c>
      <c r="L1381" s="5">
        <v>0</v>
      </c>
      <c r="M1381" s="5">
        <v>0</v>
      </c>
      <c r="N1381" s="5">
        <v>0</v>
      </c>
      <c r="O1381" s="5">
        <v>0</v>
      </c>
      <c r="P1381" s="5">
        <v>0</v>
      </c>
    </row>
    <row r="1382" spans="3:16" s="21" customFormat="1" ht="15" customHeight="1">
      <c r="C1382" s="124"/>
      <c r="D1382" s="119"/>
      <c r="E1382" s="117"/>
      <c r="F1382" s="117"/>
      <c r="G1382" s="117"/>
      <c r="H1382" s="73" t="s">
        <v>23</v>
      </c>
      <c r="I1382" s="5">
        <v>0</v>
      </c>
      <c r="J1382" s="5">
        <v>0</v>
      </c>
      <c r="K1382" s="5">
        <v>0</v>
      </c>
      <c r="L1382" s="5">
        <v>0</v>
      </c>
      <c r="M1382" s="5">
        <v>0</v>
      </c>
      <c r="N1382" s="5">
        <v>0</v>
      </c>
      <c r="O1382" s="5">
        <v>0</v>
      </c>
      <c r="P1382" s="5">
        <v>0</v>
      </c>
    </row>
    <row r="1383" spans="3:16" s="21" customFormat="1" ht="15" customHeight="1">
      <c r="C1383" s="124"/>
      <c r="D1383" s="119"/>
      <c r="E1383" s="117"/>
      <c r="F1383" s="117"/>
      <c r="G1383" s="117"/>
      <c r="H1383" s="73" t="s">
        <v>234</v>
      </c>
      <c r="I1383" s="5">
        <v>0</v>
      </c>
      <c r="J1383" s="5" t="s">
        <v>231</v>
      </c>
      <c r="K1383" s="5" t="s">
        <v>231</v>
      </c>
      <c r="L1383" s="5" t="s">
        <v>231</v>
      </c>
      <c r="M1383" s="5">
        <v>0</v>
      </c>
      <c r="N1383" s="5">
        <v>0</v>
      </c>
      <c r="O1383" s="5" t="s">
        <v>231</v>
      </c>
      <c r="P1383" s="5" t="s">
        <v>231</v>
      </c>
    </row>
    <row r="1384" spans="3:16" s="21" customFormat="1" ht="15" customHeight="1">
      <c r="C1384" s="125"/>
      <c r="D1384" s="119"/>
      <c r="E1384" s="118"/>
      <c r="F1384" s="118"/>
      <c r="G1384" s="118"/>
      <c r="H1384" s="73" t="s">
        <v>236</v>
      </c>
      <c r="I1384" s="5">
        <v>0</v>
      </c>
      <c r="J1384" s="5" t="s">
        <v>231</v>
      </c>
      <c r="K1384" s="5" t="s">
        <v>231</v>
      </c>
      <c r="L1384" s="5" t="s">
        <v>231</v>
      </c>
      <c r="M1384" s="5">
        <v>0</v>
      </c>
      <c r="N1384" s="5">
        <v>0</v>
      </c>
      <c r="O1384" s="5" t="s">
        <v>231</v>
      </c>
      <c r="P1384" s="5" t="s">
        <v>231</v>
      </c>
    </row>
    <row r="1385" spans="3:16" s="21" customFormat="1" ht="15" customHeight="1">
      <c r="C1385" s="123" t="s">
        <v>417</v>
      </c>
      <c r="D1385" s="119" t="s">
        <v>240</v>
      </c>
      <c r="E1385" s="121" t="s">
        <v>8</v>
      </c>
      <c r="F1385" s="116">
        <v>2018</v>
      </c>
      <c r="G1385" s="116">
        <v>2020</v>
      </c>
      <c r="H1385" s="73" t="s">
        <v>107</v>
      </c>
      <c r="I1385" s="55">
        <f>I1386+I1388+I1390+I1391</f>
        <v>17970</v>
      </c>
      <c r="J1385" s="55">
        <f>J1386+J1388</f>
        <v>3220</v>
      </c>
      <c r="K1385" s="55">
        <f>K1386+K1388</f>
        <v>3220</v>
      </c>
      <c r="L1385" s="55">
        <f>L1386+L1388</f>
        <v>2395</v>
      </c>
      <c r="M1385" s="55">
        <f>M1386+M1388+M1390+M1391</f>
        <v>2709.9</v>
      </c>
      <c r="N1385" s="5">
        <f>M1385/I1385*100</f>
        <v>15.080133555926544</v>
      </c>
      <c r="O1385" s="5">
        <f>L1385/J1385*100</f>
        <v>74.378881987577643</v>
      </c>
      <c r="P1385" s="5">
        <f>L1385/K1385*100</f>
        <v>74.378881987577643</v>
      </c>
    </row>
    <row r="1386" spans="3:16" s="21" customFormat="1" ht="15" customHeight="1">
      <c r="C1386" s="124"/>
      <c r="D1386" s="119"/>
      <c r="E1386" s="121"/>
      <c r="F1386" s="117"/>
      <c r="G1386" s="117"/>
      <c r="H1386" s="73" t="s">
        <v>108</v>
      </c>
      <c r="I1386" s="5">
        <f>SUM(I1393,I1400,I1407,I1414,I1421,I1428)</f>
        <v>17970</v>
      </c>
      <c r="J1386" s="5">
        <f t="shared" ref="J1386:M1386" si="100">SUM(J1393,J1400,J1407,J1414,J1421,J1428)</f>
        <v>3220</v>
      </c>
      <c r="K1386" s="5">
        <f t="shared" si="100"/>
        <v>3220</v>
      </c>
      <c r="L1386" s="5">
        <f t="shared" si="100"/>
        <v>2395</v>
      </c>
      <c r="M1386" s="5">
        <f t="shared" si="100"/>
        <v>2709.9</v>
      </c>
      <c r="N1386" s="5">
        <f>L1386/I1386*100</f>
        <v>13.327768503060659</v>
      </c>
      <c r="O1386" s="5">
        <f>L1386/J1386*100</f>
        <v>74.378881987577643</v>
      </c>
      <c r="P1386" s="5">
        <f>L1386/K1386*100</f>
        <v>74.378881987577643</v>
      </c>
    </row>
    <row r="1387" spans="3:16" s="21" customFormat="1" ht="15" customHeight="1">
      <c r="C1387" s="124"/>
      <c r="D1387" s="119"/>
      <c r="E1387" s="121"/>
      <c r="F1387" s="117"/>
      <c r="G1387" s="117"/>
      <c r="H1387" s="73" t="s">
        <v>22</v>
      </c>
      <c r="I1387" s="5">
        <f t="shared" ref="I1387:J1389" si="101">SUM(I1394,I1401,I1408,I1415)</f>
        <v>0</v>
      </c>
      <c r="J1387" s="5">
        <f t="shared" si="101"/>
        <v>0</v>
      </c>
      <c r="K1387" s="5">
        <f t="shared" ref="K1387:M1387" si="102">SUM(K1394,K1401,K1408,K1415)</f>
        <v>0</v>
      </c>
      <c r="L1387" s="5">
        <f t="shared" si="102"/>
        <v>0</v>
      </c>
      <c r="M1387" s="5">
        <f t="shared" si="102"/>
        <v>0</v>
      </c>
      <c r="N1387" s="5">
        <v>0</v>
      </c>
      <c r="O1387" s="5">
        <v>0</v>
      </c>
      <c r="P1387" s="5">
        <v>0</v>
      </c>
    </row>
    <row r="1388" spans="3:16" s="21" customFormat="1" ht="15" customHeight="1">
      <c r="C1388" s="124"/>
      <c r="D1388" s="119"/>
      <c r="E1388" s="121"/>
      <c r="F1388" s="117"/>
      <c r="G1388" s="117"/>
      <c r="H1388" s="73" t="s">
        <v>233</v>
      </c>
      <c r="I1388" s="5">
        <f t="shared" si="101"/>
        <v>0</v>
      </c>
      <c r="J1388" s="5">
        <f t="shared" si="101"/>
        <v>0</v>
      </c>
      <c r="K1388" s="5">
        <f t="shared" ref="K1388:M1388" si="103">SUM(K1395,K1402,K1409,K1416)</f>
        <v>0</v>
      </c>
      <c r="L1388" s="5">
        <f t="shared" si="103"/>
        <v>0</v>
      </c>
      <c r="M1388" s="5">
        <f t="shared" si="103"/>
        <v>0</v>
      </c>
      <c r="N1388" s="5">
        <v>0</v>
      </c>
      <c r="O1388" s="5">
        <v>0</v>
      </c>
      <c r="P1388" s="5">
        <v>0</v>
      </c>
    </row>
    <row r="1389" spans="3:16" s="21" customFormat="1" ht="15" customHeight="1">
      <c r="C1389" s="124"/>
      <c r="D1389" s="119"/>
      <c r="E1389" s="121"/>
      <c r="F1389" s="117"/>
      <c r="G1389" s="117"/>
      <c r="H1389" s="73" t="s">
        <v>23</v>
      </c>
      <c r="I1389" s="5">
        <f t="shared" si="101"/>
        <v>0</v>
      </c>
      <c r="J1389" s="5">
        <f t="shared" si="101"/>
        <v>0</v>
      </c>
      <c r="K1389" s="5">
        <f t="shared" ref="K1389:M1389" si="104">SUM(K1396,K1403,K1410,K1417)</f>
        <v>0</v>
      </c>
      <c r="L1389" s="5">
        <f t="shared" si="104"/>
        <v>0</v>
      </c>
      <c r="M1389" s="5">
        <f t="shared" si="104"/>
        <v>0</v>
      </c>
      <c r="N1389" s="5">
        <v>0</v>
      </c>
      <c r="O1389" s="5">
        <v>0</v>
      </c>
      <c r="P1389" s="5">
        <v>0</v>
      </c>
    </row>
    <row r="1390" spans="3:16" s="21" customFormat="1" ht="15" customHeight="1">
      <c r="C1390" s="124"/>
      <c r="D1390" s="119"/>
      <c r="E1390" s="121"/>
      <c r="F1390" s="117"/>
      <c r="G1390" s="117"/>
      <c r="H1390" s="73" t="s">
        <v>234</v>
      </c>
      <c r="I1390" s="5">
        <v>0</v>
      </c>
      <c r="J1390" s="5" t="s">
        <v>231</v>
      </c>
      <c r="K1390" s="5" t="s">
        <v>231</v>
      </c>
      <c r="L1390" s="5" t="s">
        <v>231</v>
      </c>
      <c r="M1390" s="5">
        <v>0</v>
      </c>
      <c r="N1390" s="5">
        <v>0</v>
      </c>
      <c r="O1390" s="5" t="s">
        <v>231</v>
      </c>
      <c r="P1390" s="5" t="s">
        <v>231</v>
      </c>
    </row>
    <row r="1391" spans="3:16" s="21" customFormat="1" ht="15" customHeight="1">
      <c r="C1391" s="125"/>
      <c r="D1391" s="119"/>
      <c r="E1391" s="121"/>
      <c r="F1391" s="118"/>
      <c r="G1391" s="118"/>
      <c r="H1391" s="73" t="s">
        <v>236</v>
      </c>
      <c r="I1391" s="5">
        <v>0</v>
      </c>
      <c r="J1391" s="5" t="s">
        <v>231</v>
      </c>
      <c r="K1391" s="5" t="s">
        <v>231</v>
      </c>
      <c r="L1391" s="5" t="s">
        <v>231</v>
      </c>
      <c r="M1391" s="5">
        <v>0</v>
      </c>
      <c r="N1391" s="5">
        <v>0</v>
      </c>
      <c r="O1391" s="5" t="s">
        <v>231</v>
      </c>
      <c r="P1391" s="5" t="s">
        <v>231</v>
      </c>
    </row>
    <row r="1392" spans="3:16" s="21" customFormat="1" ht="15" customHeight="1">
      <c r="C1392" s="49"/>
      <c r="D1392" s="128" t="s">
        <v>659</v>
      </c>
      <c r="E1392" s="116" t="s">
        <v>660</v>
      </c>
      <c r="F1392" s="64"/>
      <c r="G1392" s="64"/>
      <c r="H1392" s="73" t="s">
        <v>107</v>
      </c>
      <c r="I1392" s="96">
        <f>I1393+I1395+I1397+I1398</f>
        <v>1400</v>
      </c>
      <c r="J1392" s="96">
        <f>J1393+J1395</f>
        <v>1400</v>
      </c>
      <c r="K1392" s="96">
        <f t="shared" ref="K1392:M1392" si="105">K1393+K1395</f>
        <v>1400</v>
      </c>
      <c r="L1392" s="96">
        <f t="shared" si="105"/>
        <v>1400</v>
      </c>
      <c r="M1392" s="96">
        <f t="shared" si="105"/>
        <v>1400</v>
      </c>
      <c r="N1392" s="5">
        <f t="shared" ref="N1392:N1393" si="106">M1392/I1392*100</f>
        <v>100</v>
      </c>
      <c r="O1392" s="5">
        <f t="shared" ref="O1392:O1393" si="107">L1392/J1392*100</f>
        <v>100</v>
      </c>
      <c r="P1392" s="5">
        <f t="shared" ref="P1392:P1393" si="108">L1392/K1392*100</f>
        <v>100</v>
      </c>
    </row>
    <row r="1393" spans="3:16" s="21" customFormat="1" ht="15" customHeight="1">
      <c r="C1393" s="49"/>
      <c r="D1393" s="129"/>
      <c r="E1393" s="117"/>
      <c r="F1393" s="64"/>
      <c r="G1393" s="64"/>
      <c r="H1393" s="73" t="s">
        <v>108</v>
      </c>
      <c r="I1393" s="15">
        <v>1400</v>
      </c>
      <c r="J1393" s="15">
        <v>1400</v>
      </c>
      <c r="K1393" s="96">
        <v>1400</v>
      </c>
      <c r="L1393" s="96">
        <v>1400</v>
      </c>
      <c r="M1393" s="96">
        <v>1400</v>
      </c>
      <c r="N1393" s="5">
        <f t="shared" si="106"/>
        <v>100</v>
      </c>
      <c r="O1393" s="5">
        <f t="shared" si="107"/>
        <v>100</v>
      </c>
      <c r="P1393" s="5">
        <f t="shared" si="108"/>
        <v>100</v>
      </c>
    </row>
    <row r="1394" spans="3:16" s="21" customFormat="1" ht="15" customHeight="1">
      <c r="C1394" s="49"/>
      <c r="D1394" s="129"/>
      <c r="E1394" s="117"/>
      <c r="F1394" s="64"/>
      <c r="G1394" s="64"/>
      <c r="H1394" s="73" t="s">
        <v>22</v>
      </c>
      <c r="I1394" s="96"/>
      <c r="J1394" s="96"/>
      <c r="K1394" s="96"/>
      <c r="L1394" s="96"/>
      <c r="M1394" s="96"/>
      <c r="N1394" s="5"/>
      <c r="O1394" s="5"/>
      <c r="P1394" s="5"/>
    </row>
    <row r="1395" spans="3:16" s="21" customFormat="1" ht="15" customHeight="1">
      <c r="C1395" s="49"/>
      <c r="D1395" s="129"/>
      <c r="E1395" s="117"/>
      <c r="F1395" s="64"/>
      <c r="G1395" s="64"/>
      <c r="H1395" s="73" t="s">
        <v>233</v>
      </c>
      <c r="I1395" s="96"/>
      <c r="J1395" s="96"/>
      <c r="K1395" s="96"/>
      <c r="L1395" s="96"/>
      <c r="M1395" s="96"/>
      <c r="N1395" s="5"/>
      <c r="O1395" s="5"/>
      <c r="P1395" s="5"/>
    </row>
    <row r="1396" spans="3:16" s="21" customFormat="1" ht="15" customHeight="1">
      <c r="C1396" s="49"/>
      <c r="D1396" s="129"/>
      <c r="E1396" s="117"/>
      <c r="F1396" s="64"/>
      <c r="G1396" s="64"/>
      <c r="H1396" s="73" t="s">
        <v>23</v>
      </c>
      <c r="I1396" s="96"/>
      <c r="J1396" s="96"/>
      <c r="K1396" s="96"/>
      <c r="L1396" s="96"/>
      <c r="M1396" s="96"/>
      <c r="N1396" s="5"/>
      <c r="O1396" s="5"/>
      <c r="P1396" s="5"/>
    </row>
    <row r="1397" spans="3:16" s="21" customFormat="1" ht="15" customHeight="1">
      <c r="C1397" s="49"/>
      <c r="D1397" s="129"/>
      <c r="E1397" s="117"/>
      <c r="F1397" s="64"/>
      <c r="G1397" s="64"/>
      <c r="H1397" s="73" t="s">
        <v>234</v>
      </c>
      <c r="I1397" s="96"/>
      <c r="J1397" s="96"/>
      <c r="K1397" s="96"/>
      <c r="L1397" s="96"/>
      <c r="M1397" s="96"/>
      <c r="N1397" s="5"/>
      <c r="O1397" s="5"/>
      <c r="P1397" s="5"/>
    </row>
    <row r="1398" spans="3:16" s="21" customFormat="1" ht="15" customHeight="1">
      <c r="C1398" s="49"/>
      <c r="D1398" s="130"/>
      <c r="E1398" s="118"/>
      <c r="F1398" s="64"/>
      <c r="G1398" s="64"/>
      <c r="H1398" s="73" t="s">
        <v>236</v>
      </c>
      <c r="I1398" s="96"/>
      <c r="J1398" s="96"/>
      <c r="K1398" s="96"/>
      <c r="L1398" s="96"/>
      <c r="M1398" s="96"/>
      <c r="N1398" s="5"/>
      <c r="O1398" s="5"/>
      <c r="P1398" s="5"/>
    </row>
    <row r="1399" spans="3:16" s="21" customFormat="1" ht="15" customHeight="1">
      <c r="C1399" s="49"/>
      <c r="D1399" s="128" t="s">
        <v>661</v>
      </c>
      <c r="E1399" s="116" t="s">
        <v>662</v>
      </c>
      <c r="F1399" s="64"/>
      <c r="G1399" s="64"/>
      <c r="H1399" s="73" t="s">
        <v>107</v>
      </c>
      <c r="I1399" s="96">
        <f>I1400+I1402+I1404+I1405</f>
        <v>314.89999999999998</v>
      </c>
      <c r="J1399" s="96">
        <f>J1400+J1402</f>
        <v>314.89999999999998</v>
      </c>
      <c r="K1399" s="96">
        <f t="shared" ref="K1399:M1399" si="109">K1400+K1402</f>
        <v>314.89999999999998</v>
      </c>
      <c r="L1399" s="96">
        <f t="shared" si="109"/>
        <v>0</v>
      </c>
      <c r="M1399" s="96">
        <f t="shared" si="109"/>
        <v>314.89999999999998</v>
      </c>
      <c r="N1399" s="5">
        <f t="shared" ref="N1399:N1400" si="110">M1399/I1399*100</f>
        <v>100</v>
      </c>
      <c r="O1399" s="5">
        <f t="shared" ref="O1399:O1400" si="111">L1399/J1399*100</f>
        <v>0</v>
      </c>
      <c r="P1399" s="5">
        <f t="shared" ref="P1399:P1400" si="112">L1399/K1399*100</f>
        <v>0</v>
      </c>
    </row>
    <row r="1400" spans="3:16" s="21" customFormat="1" ht="15" customHeight="1">
      <c r="C1400" s="49"/>
      <c r="D1400" s="129"/>
      <c r="E1400" s="117"/>
      <c r="F1400" s="64"/>
      <c r="G1400" s="64"/>
      <c r="H1400" s="73" t="s">
        <v>108</v>
      </c>
      <c r="I1400" s="15">
        <v>314.89999999999998</v>
      </c>
      <c r="J1400" s="15">
        <v>314.89999999999998</v>
      </c>
      <c r="K1400" s="96">
        <v>314.89999999999998</v>
      </c>
      <c r="L1400" s="96"/>
      <c r="M1400" s="96">
        <v>314.89999999999998</v>
      </c>
      <c r="N1400" s="5">
        <f t="shared" si="110"/>
        <v>100</v>
      </c>
      <c r="O1400" s="5">
        <f t="shared" si="111"/>
        <v>0</v>
      </c>
      <c r="P1400" s="5">
        <f t="shared" si="112"/>
        <v>0</v>
      </c>
    </row>
    <row r="1401" spans="3:16" s="21" customFormat="1" ht="15" customHeight="1">
      <c r="C1401" s="49"/>
      <c r="D1401" s="129"/>
      <c r="E1401" s="117"/>
      <c r="F1401" s="64"/>
      <c r="G1401" s="64"/>
      <c r="H1401" s="73" t="s">
        <v>22</v>
      </c>
      <c r="I1401" s="96"/>
      <c r="J1401" s="96"/>
      <c r="K1401" s="96"/>
      <c r="L1401" s="96"/>
      <c r="M1401" s="96"/>
      <c r="N1401" s="5"/>
      <c r="O1401" s="5"/>
      <c r="P1401" s="5"/>
    </row>
    <row r="1402" spans="3:16" s="21" customFormat="1" ht="15" customHeight="1">
      <c r="C1402" s="49"/>
      <c r="D1402" s="129"/>
      <c r="E1402" s="117"/>
      <c r="F1402" s="64"/>
      <c r="G1402" s="64"/>
      <c r="H1402" s="73" t="s">
        <v>233</v>
      </c>
      <c r="I1402" s="96"/>
      <c r="J1402" s="96"/>
      <c r="K1402" s="96"/>
      <c r="L1402" s="96"/>
      <c r="M1402" s="96"/>
      <c r="N1402" s="5"/>
      <c r="O1402" s="5"/>
      <c r="P1402" s="5"/>
    </row>
    <row r="1403" spans="3:16" s="21" customFormat="1" ht="15" customHeight="1">
      <c r="C1403" s="49"/>
      <c r="D1403" s="129"/>
      <c r="E1403" s="117"/>
      <c r="F1403" s="64"/>
      <c r="G1403" s="64"/>
      <c r="H1403" s="73" t="s">
        <v>23</v>
      </c>
      <c r="I1403" s="96"/>
      <c r="J1403" s="96"/>
      <c r="K1403" s="96"/>
      <c r="L1403" s="96"/>
      <c r="M1403" s="96"/>
      <c r="N1403" s="5"/>
      <c r="O1403" s="5"/>
      <c r="P1403" s="5"/>
    </row>
    <row r="1404" spans="3:16" s="21" customFormat="1" ht="15" customHeight="1">
      <c r="C1404" s="49"/>
      <c r="D1404" s="129"/>
      <c r="E1404" s="117"/>
      <c r="F1404" s="64"/>
      <c r="G1404" s="64"/>
      <c r="H1404" s="73" t="s">
        <v>234</v>
      </c>
      <c r="I1404" s="96"/>
      <c r="J1404" s="96"/>
      <c r="K1404" s="96"/>
      <c r="L1404" s="96"/>
      <c r="M1404" s="96"/>
      <c r="N1404" s="5"/>
      <c r="O1404" s="5"/>
      <c r="P1404" s="5"/>
    </row>
    <row r="1405" spans="3:16" s="21" customFormat="1" ht="15" customHeight="1">
      <c r="C1405" s="49"/>
      <c r="D1405" s="130"/>
      <c r="E1405" s="118"/>
      <c r="F1405" s="64"/>
      <c r="G1405" s="64"/>
      <c r="H1405" s="73" t="s">
        <v>236</v>
      </c>
      <c r="I1405" s="96"/>
      <c r="J1405" s="96"/>
      <c r="K1405" s="96"/>
      <c r="L1405" s="96"/>
      <c r="M1405" s="96"/>
      <c r="N1405" s="5"/>
      <c r="O1405" s="5"/>
      <c r="P1405" s="5"/>
    </row>
    <row r="1406" spans="3:16" s="21" customFormat="1" ht="15" customHeight="1">
      <c r="C1406" s="49"/>
      <c r="D1406" s="128" t="s">
        <v>663</v>
      </c>
      <c r="E1406" s="116" t="s">
        <v>662</v>
      </c>
      <c r="F1406" s="64"/>
      <c r="G1406" s="64"/>
      <c r="H1406" s="73" t="s">
        <v>107</v>
      </c>
      <c r="I1406" s="96">
        <f>I1407+I1409+I1411+I1412</f>
        <v>995</v>
      </c>
      <c r="J1406" s="96">
        <f>J1407+J1409</f>
        <v>995</v>
      </c>
      <c r="K1406" s="96">
        <f t="shared" ref="K1406:M1406" si="113">K1407+K1409</f>
        <v>995</v>
      </c>
      <c r="L1406" s="96">
        <f t="shared" si="113"/>
        <v>995</v>
      </c>
      <c r="M1406" s="96">
        <f t="shared" si="113"/>
        <v>995</v>
      </c>
      <c r="N1406" s="5">
        <f t="shared" ref="N1406:N1407" si="114">M1406/I1406*100</f>
        <v>100</v>
      </c>
      <c r="O1406" s="5">
        <f t="shared" ref="O1406:O1407" si="115">L1406/J1406*100</f>
        <v>100</v>
      </c>
      <c r="P1406" s="5">
        <f t="shared" ref="P1406:P1407" si="116">L1406/K1406*100</f>
        <v>100</v>
      </c>
    </row>
    <row r="1407" spans="3:16" s="21" customFormat="1" ht="15" customHeight="1">
      <c r="C1407" s="49"/>
      <c r="D1407" s="129"/>
      <c r="E1407" s="117"/>
      <c r="F1407" s="64"/>
      <c r="G1407" s="64"/>
      <c r="H1407" s="73" t="s">
        <v>108</v>
      </c>
      <c r="I1407" s="15">
        <v>995</v>
      </c>
      <c r="J1407" s="15">
        <v>995</v>
      </c>
      <c r="K1407" s="96">
        <v>995</v>
      </c>
      <c r="L1407" s="96">
        <v>995</v>
      </c>
      <c r="M1407" s="96">
        <v>995</v>
      </c>
      <c r="N1407" s="5">
        <f t="shared" si="114"/>
        <v>100</v>
      </c>
      <c r="O1407" s="5">
        <f t="shared" si="115"/>
        <v>100</v>
      </c>
      <c r="P1407" s="5">
        <f t="shared" si="116"/>
        <v>100</v>
      </c>
    </row>
    <row r="1408" spans="3:16" s="21" customFormat="1" ht="15" customHeight="1">
      <c r="C1408" s="49"/>
      <c r="D1408" s="129"/>
      <c r="E1408" s="117"/>
      <c r="F1408" s="64"/>
      <c r="G1408" s="64"/>
      <c r="H1408" s="73" t="s">
        <v>22</v>
      </c>
      <c r="I1408" s="96"/>
      <c r="J1408" s="96"/>
      <c r="K1408" s="96"/>
      <c r="L1408" s="96"/>
      <c r="M1408" s="96"/>
      <c r="N1408" s="5"/>
      <c r="O1408" s="5"/>
      <c r="P1408" s="5"/>
    </row>
    <row r="1409" spans="3:16" s="21" customFormat="1" ht="15" customHeight="1">
      <c r="C1409" s="49"/>
      <c r="D1409" s="129"/>
      <c r="E1409" s="117"/>
      <c r="F1409" s="64"/>
      <c r="G1409" s="64"/>
      <c r="H1409" s="73" t="s">
        <v>233</v>
      </c>
      <c r="I1409" s="96"/>
      <c r="J1409" s="96"/>
      <c r="K1409" s="96"/>
      <c r="L1409" s="96"/>
      <c r="M1409" s="96"/>
      <c r="N1409" s="5"/>
      <c r="O1409" s="5"/>
      <c r="P1409" s="5"/>
    </row>
    <row r="1410" spans="3:16" s="21" customFormat="1" ht="15" customHeight="1">
      <c r="C1410" s="49"/>
      <c r="D1410" s="129"/>
      <c r="E1410" s="117"/>
      <c r="F1410" s="64"/>
      <c r="G1410" s="64"/>
      <c r="H1410" s="73" t="s">
        <v>23</v>
      </c>
      <c r="I1410" s="96"/>
      <c r="J1410" s="96"/>
      <c r="K1410" s="96"/>
      <c r="L1410" s="96"/>
      <c r="M1410" s="96"/>
      <c r="N1410" s="5"/>
      <c r="O1410" s="5"/>
      <c r="P1410" s="5"/>
    </row>
    <row r="1411" spans="3:16" s="21" customFormat="1" ht="15" customHeight="1">
      <c r="C1411" s="49"/>
      <c r="D1411" s="129"/>
      <c r="E1411" s="117"/>
      <c r="F1411" s="64"/>
      <c r="G1411" s="64"/>
      <c r="H1411" s="73" t="s">
        <v>234</v>
      </c>
      <c r="I1411" s="96"/>
      <c r="J1411" s="96"/>
      <c r="K1411" s="96"/>
      <c r="L1411" s="96"/>
      <c r="M1411" s="96"/>
      <c r="N1411" s="5"/>
      <c r="O1411" s="5"/>
      <c r="P1411" s="5"/>
    </row>
    <row r="1412" spans="3:16" s="21" customFormat="1" ht="15" customHeight="1">
      <c r="C1412" s="49"/>
      <c r="D1412" s="130"/>
      <c r="E1412" s="118"/>
      <c r="F1412" s="64"/>
      <c r="G1412" s="64"/>
      <c r="H1412" s="73" t="s">
        <v>236</v>
      </c>
      <c r="I1412" s="96"/>
      <c r="J1412" s="96"/>
      <c r="K1412" s="96"/>
      <c r="L1412" s="96"/>
      <c r="M1412" s="96"/>
      <c r="N1412" s="5"/>
      <c r="O1412" s="5"/>
      <c r="P1412" s="5"/>
    </row>
    <row r="1413" spans="3:16" s="21" customFormat="1" ht="15" customHeight="1">
      <c r="C1413" s="49"/>
      <c r="D1413" s="128" t="s">
        <v>748</v>
      </c>
      <c r="E1413" s="116" t="s">
        <v>595</v>
      </c>
      <c r="F1413" s="64"/>
      <c r="G1413" s="64"/>
      <c r="H1413" s="73" t="s">
        <v>107</v>
      </c>
      <c r="I1413" s="96">
        <f>I1414+I1416</f>
        <v>477.4</v>
      </c>
      <c r="J1413" s="96">
        <f>J1414+J1416</f>
        <v>477.4</v>
      </c>
      <c r="K1413" s="96">
        <f>K1414+K1416</f>
        <v>477.4</v>
      </c>
      <c r="L1413" s="96">
        <f t="shared" ref="L1413:M1413" si="117">L1414+L1416</f>
        <v>0</v>
      </c>
      <c r="M1413" s="96">
        <f t="shared" si="117"/>
        <v>0</v>
      </c>
      <c r="N1413" s="5"/>
      <c r="O1413" s="5"/>
      <c r="P1413" s="5"/>
    </row>
    <row r="1414" spans="3:16" s="21" customFormat="1" ht="15" customHeight="1">
      <c r="C1414" s="49"/>
      <c r="D1414" s="129"/>
      <c r="E1414" s="117"/>
      <c r="F1414" s="64"/>
      <c r="G1414" s="64"/>
      <c r="H1414" s="73" t="s">
        <v>108</v>
      </c>
      <c r="I1414" s="15">
        <v>477.4</v>
      </c>
      <c r="J1414" s="15">
        <v>477.4</v>
      </c>
      <c r="K1414" s="15">
        <v>477.4</v>
      </c>
      <c r="L1414" s="96"/>
      <c r="M1414" s="96"/>
      <c r="N1414" s="5"/>
      <c r="O1414" s="5"/>
      <c r="P1414" s="5"/>
    </row>
    <row r="1415" spans="3:16" s="21" customFormat="1" ht="15" customHeight="1">
      <c r="C1415" s="49"/>
      <c r="D1415" s="129"/>
      <c r="E1415" s="117"/>
      <c r="F1415" s="64"/>
      <c r="G1415" s="64"/>
      <c r="H1415" s="73" t="s">
        <v>22</v>
      </c>
      <c r="I1415" s="96"/>
      <c r="J1415" s="96"/>
      <c r="K1415" s="96"/>
      <c r="L1415" s="96"/>
      <c r="M1415" s="96"/>
      <c r="N1415" s="5"/>
      <c r="O1415" s="5"/>
      <c r="P1415" s="5"/>
    </row>
    <row r="1416" spans="3:16" s="21" customFormat="1" ht="15" customHeight="1">
      <c r="C1416" s="49"/>
      <c r="D1416" s="129"/>
      <c r="E1416" s="117"/>
      <c r="F1416" s="64"/>
      <c r="G1416" s="64"/>
      <c r="H1416" s="73" t="s">
        <v>233</v>
      </c>
      <c r="I1416" s="96"/>
      <c r="J1416" s="96"/>
      <c r="K1416" s="96"/>
      <c r="L1416" s="96"/>
      <c r="M1416" s="96"/>
      <c r="N1416" s="5"/>
      <c r="O1416" s="5"/>
      <c r="P1416" s="5"/>
    </row>
    <row r="1417" spans="3:16" s="21" customFormat="1" ht="15" customHeight="1">
      <c r="C1417" s="49"/>
      <c r="D1417" s="129"/>
      <c r="E1417" s="117"/>
      <c r="F1417" s="64"/>
      <c r="G1417" s="64"/>
      <c r="H1417" s="73" t="s">
        <v>23</v>
      </c>
      <c r="I1417" s="96"/>
      <c r="J1417" s="96"/>
      <c r="K1417" s="96"/>
      <c r="L1417" s="96"/>
      <c r="M1417" s="96"/>
      <c r="N1417" s="5"/>
      <c r="O1417" s="5"/>
      <c r="P1417" s="5"/>
    </row>
    <row r="1418" spans="3:16" s="21" customFormat="1" ht="15" customHeight="1">
      <c r="C1418" s="49"/>
      <c r="D1418" s="129"/>
      <c r="E1418" s="117"/>
      <c r="F1418" s="64"/>
      <c r="G1418" s="64"/>
      <c r="H1418" s="73" t="s">
        <v>234</v>
      </c>
      <c r="I1418" s="96"/>
      <c r="J1418" s="96"/>
      <c r="K1418" s="96"/>
      <c r="L1418" s="96"/>
      <c r="M1418" s="96"/>
      <c r="N1418" s="5"/>
      <c r="O1418" s="5"/>
      <c r="P1418" s="5"/>
    </row>
    <row r="1419" spans="3:16" s="21" customFormat="1" ht="15" customHeight="1">
      <c r="C1419" s="49"/>
      <c r="D1419" s="130"/>
      <c r="E1419" s="118"/>
      <c r="F1419" s="64"/>
      <c r="G1419" s="64"/>
      <c r="H1419" s="73" t="s">
        <v>236</v>
      </c>
      <c r="I1419" s="96"/>
      <c r="J1419" s="96"/>
      <c r="K1419" s="96"/>
      <c r="L1419" s="96"/>
      <c r="M1419" s="96"/>
      <c r="N1419" s="5"/>
      <c r="O1419" s="5"/>
      <c r="P1419" s="5"/>
    </row>
    <row r="1420" spans="3:16" s="21" customFormat="1" ht="15" customHeight="1">
      <c r="C1420" s="60"/>
      <c r="D1420" s="128" t="s">
        <v>747</v>
      </c>
      <c r="E1420" s="116" t="s">
        <v>288</v>
      </c>
      <c r="F1420" s="64"/>
      <c r="G1420" s="64"/>
      <c r="H1420" s="73" t="s">
        <v>107</v>
      </c>
      <c r="I1420" s="96">
        <f>I1421+I1423</f>
        <v>32.700000000000003</v>
      </c>
      <c r="J1420" s="96">
        <f>J1421+J1423</f>
        <v>32.700000000000003</v>
      </c>
      <c r="K1420" s="96">
        <f>K1421+K1423</f>
        <v>32.700000000000003</v>
      </c>
      <c r="L1420" s="96">
        <f t="shared" ref="L1420:M1420" si="118">L1421+L1423</f>
        <v>0</v>
      </c>
      <c r="M1420" s="96">
        <f t="shared" si="118"/>
        <v>0</v>
      </c>
      <c r="N1420" s="5"/>
      <c r="O1420" s="5"/>
      <c r="P1420" s="5"/>
    </row>
    <row r="1421" spans="3:16" s="21" customFormat="1" ht="15" customHeight="1">
      <c r="C1421" s="60"/>
      <c r="D1421" s="129"/>
      <c r="E1421" s="117"/>
      <c r="F1421" s="64"/>
      <c r="G1421" s="64"/>
      <c r="H1421" s="73" t="s">
        <v>108</v>
      </c>
      <c r="I1421" s="15">
        <v>32.700000000000003</v>
      </c>
      <c r="J1421" s="15">
        <v>32.700000000000003</v>
      </c>
      <c r="K1421" s="15">
        <v>32.700000000000003</v>
      </c>
      <c r="L1421" s="96"/>
      <c r="M1421" s="96"/>
      <c r="N1421" s="5"/>
      <c r="O1421" s="5"/>
      <c r="P1421" s="5"/>
    </row>
    <row r="1422" spans="3:16" s="21" customFormat="1" ht="15" customHeight="1">
      <c r="C1422" s="60"/>
      <c r="D1422" s="129"/>
      <c r="E1422" s="117"/>
      <c r="F1422" s="64"/>
      <c r="G1422" s="64"/>
      <c r="H1422" s="73" t="s">
        <v>22</v>
      </c>
      <c r="I1422" s="96"/>
      <c r="J1422" s="96"/>
      <c r="K1422" s="96"/>
      <c r="L1422" s="96"/>
      <c r="M1422" s="96"/>
      <c r="N1422" s="5"/>
      <c r="O1422" s="5"/>
      <c r="P1422" s="5"/>
    </row>
    <row r="1423" spans="3:16" s="21" customFormat="1" ht="15" customHeight="1">
      <c r="C1423" s="60"/>
      <c r="D1423" s="129"/>
      <c r="E1423" s="117"/>
      <c r="F1423" s="64"/>
      <c r="G1423" s="64"/>
      <c r="H1423" s="73" t="s">
        <v>233</v>
      </c>
      <c r="I1423" s="96"/>
      <c r="J1423" s="96"/>
      <c r="K1423" s="96"/>
      <c r="L1423" s="96"/>
      <c r="M1423" s="96"/>
      <c r="N1423" s="5"/>
      <c r="O1423" s="5"/>
      <c r="P1423" s="5"/>
    </row>
    <row r="1424" spans="3:16" s="21" customFormat="1" ht="15" customHeight="1">
      <c r="C1424" s="60"/>
      <c r="D1424" s="129"/>
      <c r="E1424" s="117"/>
      <c r="F1424" s="64"/>
      <c r="G1424" s="64"/>
      <c r="H1424" s="73" t="s">
        <v>23</v>
      </c>
      <c r="I1424" s="96"/>
      <c r="J1424" s="96"/>
      <c r="K1424" s="96"/>
      <c r="L1424" s="96"/>
      <c r="M1424" s="96"/>
      <c r="N1424" s="5"/>
      <c r="O1424" s="5"/>
      <c r="P1424" s="5"/>
    </row>
    <row r="1425" spans="3:16" s="21" customFormat="1" ht="15" customHeight="1">
      <c r="C1425" s="60"/>
      <c r="D1425" s="129"/>
      <c r="E1425" s="117"/>
      <c r="F1425" s="64"/>
      <c r="G1425" s="64"/>
      <c r="H1425" s="73" t="s">
        <v>234</v>
      </c>
      <c r="I1425" s="96"/>
      <c r="J1425" s="96"/>
      <c r="K1425" s="96"/>
      <c r="L1425" s="96"/>
      <c r="M1425" s="96"/>
      <c r="N1425" s="5"/>
      <c r="O1425" s="5"/>
      <c r="P1425" s="5"/>
    </row>
    <row r="1426" spans="3:16" s="21" customFormat="1" ht="15" customHeight="1">
      <c r="C1426" s="60"/>
      <c r="D1426" s="130"/>
      <c r="E1426" s="118"/>
      <c r="F1426" s="64"/>
      <c r="G1426" s="64"/>
      <c r="H1426" s="73" t="s">
        <v>236</v>
      </c>
      <c r="I1426" s="96"/>
      <c r="J1426" s="96"/>
      <c r="K1426" s="96"/>
      <c r="L1426" s="96"/>
      <c r="M1426" s="96"/>
      <c r="N1426" s="5"/>
      <c r="O1426" s="5"/>
      <c r="P1426" s="5"/>
    </row>
    <row r="1427" spans="3:16" s="21" customFormat="1" ht="15" customHeight="1">
      <c r="C1427" s="60"/>
      <c r="D1427" s="128" t="s">
        <v>746</v>
      </c>
      <c r="E1427" s="116" t="s">
        <v>664</v>
      </c>
      <c r="F1427" s="64"/>
      <c r="G1427" s="64"/>
      <c r="H1427" s="73" t="s">
        <v>107</v>
      </c>
      <c r="I1427" s="96">
        <f>I1428+I1430+I1432+I1433</f>
        <v>14750</v>
      </c>
      <c r="J1427" s="96">
        <f>J1428+J1430</f>
        <v>0</v>
      </c>
      <c r="K1427" s="96">
        <f t="shared" ref="K1427:M1427" si="119">K1428+K1430</f>
        <v>0</v>
      </c>
      <c r="L1427" s="96">
        <f t="shared" si="119"/>
        <v>0</v>
      </c>
      <c r="M1427" s="96">
        <f t="shared" si="119"/>
        <v>0</v>
      </c>
      <c r="N1427" s="5"/>
      <c r="O1427" s="5"/>
      <c r="P1427" s="5"/>
    </row>
    <row r="1428" spans="3:16" s="21" customFormat="1" ht="15" customHeight="1">
      <c r="C1428" s="60"/>
      <c r="D1428" s="129"/>
      <c r="E1428" s="117"/>
      <c r="F1428" s="64"/>
      <c r="G1428" s="64"/>
      <c r="H1428" s="73" t="s">
        <v>108</v>
      </c>
      <c r="I1428" s="15">
        <v>14750</v>
      </c>
      <c r="J1428" s="15">
        <v>0</v>
      </c>
      <c r="K1428" s="96">
        <v>0</v>
      </c>
      <c r="L1428" s="96"/>
      <c r="M1428" s="96"/>
      <c r="N1428" s="5"/>
      <c r="O1428" s="5"/>
      <c r="P1428" s="5"/>
    </row>
    <row r="1429" spans="3:16" s="21" customFormat="1" ht="15" customHeight="1">
      <c r="C1429" s="60"/>
      <c r="D1429" s="129"/>
      <c r="E1429" s="117"/>
      <c r="F1429" s="64"/>
      <c r="G1429" s="64"/>
      <c r="H1429" s="73" t="s">
        <v>22</v>
      </c>
      <c r="I1429" s="96"/>
      <c r="J1429" s="96"/>
      <c r="K1429" s="96"/>
      <c r="L1429" s="96"/>
      <c r="M1429" s="96"/>
      <c r="N1429" s="5"/>
      <c r="O1429" s="5"/>
      <c r="P1429" s="5"/>
    </row>
    <row r="1430" spans="3:16" s="21" customFormat="1" ht="15" customHeight="1">
      <c r="C1430" s="60"/>
      <c r="D1430" s="129"/>
      <c r="E1430" s="117"/>
      <c r="F1430" s="64"/>
      <c r="G1430" s="64"/>
      <c r="H1430" s="73" t="s">
        <v>233</v>
      </c>
      <c r="I1430" s="96"/>
      <c r="J1430" s="96"/>
      <c r="K1430" s="96"/>
      <c r="L1430" s="96"/>
      <c r="M1430" s="96"/>
      <c r="N1430" s="5"/>
      <c r="O1430" s="5"/>
      <c r="P1430" s="5"/>
    </row>
    <row r="1431" spans="3:16" s="21" customFormat="1" ht="15" customHeight="1">
      <c r="C1431" s="60"/>
      <c r="D1431" s="129"/>
      <c r="E1431" s="117"/>
      <c r="F1431" s="64"/>
      <c r="G1431" s="64"/>
      <c r="H1431" s="73" t="s">
        <v>23</v>
      </c>
      <c r="I1431" s="96"/>
      <c r="J1431" s="96"/>
      <c r="K1431" s="96"/>
      <c r="L1431" s="96"/>
      <c r="M1431" s="96"/>
      <c r="N1431" s="5"/>
      <c r="O1431" s="5"/>
      <c r="P1431" s="5"/>
    </row>
    <row r="1432" spans="3:16" s="21" customFormat="1" ht="15" customHeight="1">
      <c r="C1432" s="60"/>
      <c r="D1432" s="129"/>
      <c r="E1432" s="117"/>
      <c r="F1432" s="64"/>
      <c r="G1432" s="64"/>
      <c r="H1432" s="73" t="s">
        <v>234</v>
      </c>
      <c r="I1432" s="96"/>
      <c r="J1432" s="96"/>
      <c r="K1432" s="96"/>
      <c r="L1432" s="96"/>
      <c r="M1432" s="96"/>
      <c r="N1432" s="5"/>
      <c r="O1432" s="5"/>
      <c r="P1432" s="5"/>
    </row>
    <row r="1433" spans="3:16" s="21" customFormat="1" ht="15" customHeight="1">
      <c r="C1433" s="60"/>
      <c r="D1433" s="130"/>
      <c r="E1433" s="118"/>
      <c r="F1433" s="64"/>
      <c r="G1433" s="64"/>
      <c r="H1433" s="73" t="s">
        <v>236</v>
      </c>
      <c r="I1433" s="96"/>
      <c r="J1433" s="96"/>
      <c r="K1433" s="96"/>
      <c r="L1433" s="96"/>
      <c r="M1433" s="96"/>
      <c r="N1433" s="5"/>
      <c r="O1433" s="5"/>
      <c r="P1433" s="5"/>
    </row>
    <row r="1434" spans="3:16" s="21" customFormat="1" ht="15" customHeight="1">
      <c r="C1434" s="123" t="s">
        <v>213</v>
      </c>
      <c r="D1434" s="119" t="s">
        <v>241</v>
      </c>
      <c r="E1434" s="121" t="s">
        <v>524</v>
      </c>
      <c r="F1434" s="116"/>
      <c r="G1434" s="116"/>
      <c r="H1434" s="73" t="s">
        <v>107</v>
      </c>
      <c r="I1434" s="55">
        <f>I1435+I1437+I1439+I1440</f>
        <v>0</v>
      </c>
      <c r="J1434" s="55">
        <f>J1435+J1437</f>
        <v>211.7</v>
      </c>
      <c r="K1434" s="55">
        <f>K1435+K1437</f>
        <v>211.7</v>
      </c>
      <c r="L1434" s="55">
        <f>L1435+L1437</f>
        <v>0</v>
      </c>
      <c r="M1434" s="55">
        <f>M1435+M1437+M1439+M1440</f>
        <v>211.7</v>
      </c>
      <c r="N1434" s="5">
        <v>0</v>
      </c>
      <c r="O1434" s="5">
        <f>L1434/J1434*100</f>
        <v>0</v>
      </c>
      <c r="P1434" s="5">
        <f>L1434/K1434*100</f>
        <v>0</v>
      </c>
    </row>
    <row r="1435" spans="3:16" s="21" customFormat="1" ht="15" customHeight="1">
      <c r="C1435" s="124"/>
      <c r="D1435" s="119"/>
      <c r="E1435" s="121"/>
      <c r="F1435" s="117"/>
      <c r="G1435" s="117"/>
      <c r="H1435" s="73" t="s">
        <v>108</v>
      </c>
      <c r="I1435" s="5">
        <f>I1442</f>
        <v>0</v>
      </c>
      <c r="J1435" s="5">
        <f>J1442</f>
        <v>211.7</v>
      </c>
      <c r="K1435" s="5">
        <f t="shared" ref="K1435:M1435" si="120">K1442</f>
        <v>211.7</v>
      </c>
      <c r="L1435" s="5">
        <f t="shared" si="120"/>
        <v>0</v>
      </c>
      <c r="M1435" s="5">
        <f t="shared" si="120"/>
        <v>211.7</v>
      </c>
      <c r="N1435" s="5">
        <v>0</v>
      </c>
      <c r="O1435" s="5">
        <f>L1435/J1435*100</f>
        <v>0</v>
      </c>
      <c r="P1435" s="5">
        <f>L1435/K1435*100</f>
        <v>0</v>
      </c>
    </row>
    <row r="1436" spans="3:16" s="21" customFormat="1" ht="15" customHeight="1">
      <c r="C1436" s="124"/>
      <c r="D1436" s="119"/>
      <c r="E1436" s="121"/>
      <c r="F1436" s="117"/>
      <c r="G1436" s="117"/>
      <c r="H1436" s="73" t="s">
        <v>22</v>
      </c>
      <c r="I1436" s="5">
        <v>0</v>
      </c>
      <c r="J1436" s="5">
        <v>0</v>
      </c>
      <c r="K1436" s="5">
        <v>0</v>
      </c>
      <c r="L1436" s="5">
        <v>0</v>
      </c>
      <c r="M1436" s="5">
        <v>0</v>
      </c>
      <c r="N1436" s="5">
        <v>0</v>
      </c>
      <c r="O1436" s="5">
        <v>0</v>
      </c>
      <c r="P1436" s="5">
        <v>0</v>
      </c>
    </row>
    <row r="1437" spans="3:16" s="21" customFormat="1" ht="15" customHeight="1">
      <c r="C1437" s="124"/>
      <c r="D1437" s="119"/>
      <c r="E1437" s="121"/>
      <c r="F1437" s="117"/>
      <c r="G1437" s="117"/>
      <c r="H1437" s="73" t="s">
        <v>233</v>
      </c>
      <c r="I1437" s="5">
        <v>0</v>
      </c>
      <c r="J1437" s="5">
        <v>0</v>
      </c>
      <c r="K1437" s="5">
        <v>0</v>
      </c>
      <c r="L1437" s="5">
        <v>0</v>
      </c>
      <c r="M1437" s="5">
        <v>0</v>
      </c>
      <c r="N1437" s="5">
        <v>0</v>
      </c>
      <c r="O1437" s="5">
        <v>0</v>
      </c>
      <c r="P1437" s="5">
        <v>0</v>
      </c>
    </row>
    <row r="1438" spans="3:16" s="21" customFormat="1" ht="15" customHeight="1">
      <c r="C1438" s="124"/>
      <c r="D1438" s="119"/>
      <c r="E1438" s="121"/>
      <c r="F1438" s="117"/>
      <c r="G1438" s="117"/>
      <c r="H1438" s="73" t="s">
        <v>23</v>
      </c>
      <c r="I1438" s="5">
        <v>0</v>
      </c>
      <c r="J1438" s="5">
        <v>0</v>
      </c>
      <c r="K1438" s="5">
        <v>0</v>
      </c>
      <c r="L1438" s="5">
        <v>0</v>
      </c>
      <c r="M1438" s="5">
        <v>0</v>
      </c>
      <c r="N1438" s="5">
        <v>0</v>
      </c>
      <c r="O1438" s="5">
        <v>0</v>
      </c>
      <c r="P1438" s="5">
        <v>0</v>
      </c>
    </row>
    <row r="1439" spans="3:16" s="21" customFormat="1" ht="15" customHeight="1">
      <c r="C1439" s="124"/>
      <c r="D1439" s="119"/>
      <c r="E1439" s="121"/>
      <c r="F1439" s="117"/>
      <c r="G1439" s="117"/>
      <c r="H1439" s="73" t="s">
        <v>234</v>
      </c>
      <c r="I1439" s="5">
        <v>0</v>
      </c>
      <c r="J1439" s="5" t="s">
        <v>231</v>
      </c>
      <c r="K1439" s="5" t="s">
        <v>231</v>
      </c>
      <c r="L1439" s="5" t="s">
        <v>231</v>
      </c>
      <c r="M1439" s="5">
        <v>0</v>
      </c>
      <c r="N1439" s="5">
        <v>0</v>
      </c>
      <c r="O1439" s="5" t="s">
        <v>231</v>
      </c>
      <c r="P1439" s="5" t="s">
        <v>231</v>
      </c>
    </row>
    <row r="1440" spans="3:16" s="21" customFormat="1" ht="15" customHeight="1">
      <c r="C1440" s="125"/>
      <c r="D1440" s="119"/>
      <c r="E1440" s="121"/>
      <c r="F1440" s="118"/>
      <c r="G1440" s="118"/>
      <c r="H1440" s="73" t="s">
        <v>236</v>
      </c>
      <c r="I1440" s="5">
        <v>0</v>
      </c>
      <c r="J1440" s="5" t="s">
        <v>231</v>
      </c>
      <c r="K1440" s="5" t="s">
        <v>231</v>
      </c>
      <c r="L1440" s="5" t="s">
        <v>231</v>
      </c>
      <c r="M1440" s="5">
        <v>0</v>
      </c>
      <c r="N1440" s="5">
        <v>0</v>
      </c>
      <c r="O1440" s="5" t="s">
        <v>231</v>
      </c>
      <c r="P1440" s="5" t="s">
        <v>231</v>
      </c>
    </row>
    <row r="1441" spans="3:16" s="21" customFormat="1" ht="15" customHeight="1">
      <c r="C1441" s="123" t="s">
        <v>213</v>
      </c>
      <c r="D1441" s="119" t="s">
        <v>726</v>
      </c>
      <c r="E1441" s="121" t="s">
        <v>339</v>
      </c>
      <c r="F1441" s="116"/>
      <c r="G1441" s="116"/>
      <c r="H1441" s="73" t="s">
        <v>107</v>
      </c>
      <c r="I1441" s="55">
        <f>I1442+I1444+I1446+I1447</f>
        <v>0</v>
      </c>
      <c r="J1441" s="55">
        <f>J1442+J1444</f>
        <v>211.7</v>
      </c>
      <c r="K1441" s="55">
        <f>K1442+K1444</f>
        <v>211.7</v>
      </c>
      <c r="L1441" s="55">
        <f>L1442+L1444</f>
        <v>0</v>
      </c>
      <c r="M1441" s="55">
        <f>M1442+M1444+M1446+M1447</f>
        <v>211.7</v>
      </c>
      <c r="N1441" s="5">
        <v>0</v>
      </c>
      <c r="O1441" s="5">
        <f>L1441/J1441*100</f>
        <v>0</v>
      </c>
      <c r="P1441" s="5">
        <f>L1441/K1441*100</f>
        <v>0</v>
      </c>
    </row>
    <row r="1442" spans="3:16" s="21" customFormat="1" ht="15" customHeight="1">
      <c r="C1442" s="124"/>
      <c r="D1442" s="119"/>
      <c r="E1442" s="121"/>
      <c r="F1442" s="117"/>
      <c r="G1442" s="117"/>
      <c r="H1442" s="73" t="s">
        <v>108</v>
      </c>
      <c r="I1442" s="5"/>
      <c r="J1442" s="5">
        <v>211.7</v>
      </c>
      <c r="K1442" s="5">
        <v>211.7</v>
      </c>
      <c r="L1442" s="5"/>
      <c r="M1442" s="5">
        <v>211.7</v>
      </c>
      <c r="N1442" s="5">
        <v>0</v>
      </c>
      <c r="O1442" s="5">
        <f>L1442/J1442*100</f>
        <v>0</v>
      </c>
      <c r="P1442" s="5">
        <f>L1442/K1442*100</f>
        <v>0</v>
      </c>
    </row>
    <row r="1443" spans="3:16" s="21" customFormat="1" ht="15" customHeight="1">
      <c r="C1443" s="124"/>
      <c r="D1443" s="119"/>
      <c r="E1443" s="121"/>
      <c r="F1443" s="117"/>
      <c r="G1443" s="117"/>
      <c r="H1443" s="73" t="s">
        <v>22</v>
      </c>
      <c r="I1443" s="5">
        <v>0</v>
      </c>
      <c r="J1443" s="5">
        <v>0</v>
      </c>
      <c r="K1443" s="5">
        <v>0</v>
      </c>
      <c r="L1443" s="5">
        <v>0</v>
      </c>
      <c r="M1443" s="5">
        <v>0</v>
      </c>
      <c r="N1443" s="5">
        <v>0</v>
      </c>
      <c r="O1443" s="5">
        <v>0</v>
      </c>
      <c r="P1443" s="5">
        <v>0</v>
      </c>
    </row>
    <row r="1444" spans="3:16" s="21" customFormat="1" ht="15" customHeight="1">
      <c r="C1444" s="124"/>
      <c r="D1444" s="119"/>
      <c r="E1444" s="121"/>
      <c r="F1444" s="117"/>
      <c r="G1444" s="117"/>
      <c r="H1444" s="73" t="s">
        <v>233</v>
      </c>
      <c r="I1444" s="5">
        <v>0</v>
      </c>
      <c r="J1444" s="5">
        <v>0</v>
      </c>
      <c r="K1444" s="5">
        <v>0</v>
      </c>
      <c r="L1444" s="5">
        <v>0</v>
      </c>
      <c r="M1444" s="5">
        <v>0</v>
      </c>
      <c r="N1444" s="5">
        <v>0</v>
      </c>
      <c r="O1444" s="5">
        <v>0</v>
      </c>
      <c r="P1444" s="5">
        <v>0</v>
      </c>
    </row>
    <row r="1445" spans="3:16" s="21" customFormat="1" ht="15" customHeight="1">
      <c r="C1445" s="124"/>
      <c r="D1445" s="119"/>
      <c r="E1445" s="121"/>
      <c r="F1445" s="117"/>
      <c r="G1445" s="117"/>
      <c r="H1445" s="73" t="s">
        <v>23</v>
      </c>
      <c r="I1445" s="5">
        <v>0</v>
      </c>
      <c r="J1445" s="5">
        <v>0</v>
      </c>
      <c r="K1445" s="5">
        <v>0</v>
      </c>
      <c r="L1445" s="5">
        <v>0</v>
      </c>
      <c r="M1445" s="5">
        <v>0</v>
      </c>
      <c r="N1445" s="5">
        <v>0</v>
      </c>
      <c r="O1445" s="5">
        <v>0</v>
      </c>
      <c r="P1445" s="5">
        <v>0</v>
      </c>
    </row>
    <row r="1446" spans="3:16" s="21" customFormat="1" ht="15" customHeight="1">
      <c r="C1446" s="124"/>
      <c r="D1446" s="119"/>
      <c r="E1446" s="121"/>
      <c r="F1446" s="117"/>
      <c r="G1446" s="117"/>
      <c r="H1446" s="73" t="s">
        <v>234</v>
      </c>
      <c r="I1446" s="5">
        <v>0</v>
      </c>
      <c r="J1446" s="5" t="s">
        <v>231</v>
      </c>
      <c r="K1446" s="5" t="s">
        <v>231</v>
      </c>
      <c r="L1446" s="5" t="s">
        <v>231</v>
      </c>
      <c r="M1446" s="5">
        <v>0</v>
      </c>
      <c r="N1446" s="5">
        <v>0</v>
      </c>
      <c r="O1446" s="5" t="s">
        <v>231</v>
      </c>
      <c r="P1446" s="5" t="s">
        <v>231</v>
      </c>
    </row>
    <row r="1447" spans="3:16" s="21" customFormat="1" ht="15" customHeight="1">
      <c r="C1447" s="125"/>
      <c r="D1447" s="119"/>
      <c r="E1447" s="121"/>
      <c r="F1447" s="118"/>
      <c r="G1447" s="118"/>
      <c r="H1447" s="73" t="s">
        <v>236</v>
      </c>
      <c r="I1447" s="5">
        <v>0</v>
      </c>
      <c r="J1447" s="5" t="s">
        <v>231</v>
      </c>
      <c r="K1447" s="5" t="s">
        <v>231</v>
      </c>
      <c r="L1447" s="5" t="s">
        <v>231</v>
      </c>
      <c r="M1447" s="5">
        <v>0</v>
      </c>
      <c r="N1447" s="5">
        <v>0</v>
      </c>
      <c r="O1447" s="5" t="s">
        <v>231</v>
      </c>
      <c r="P1447" s="5" t="s">
        <v>231</v>
      </c>
    </row>
    <row r="1448" spans="3:16" s="21" customFormat="1" ht="15" customHeight="1">
      <c r="C1448" s="123" t="s">
        <v>214</v>
      </c>
      <c r="D1448" s="128" t="s">
        <v>27</v>
      </c>
      <c r="E1448" s="116" t="s">
        <v>8</v>
      </c>
      <c r="F1448" s="116">
        <v>2018</v>
      </c>
      <c r="G1448" s="116">
        <v>2020</v>
      </c>
      <c r="H1448" s="73" t="s">
        <v>107</v>
      </c>
      <c r="I1448" s="55">
        <f>I1449+I1451+I1453+I1454+I1455</f>
        <v>0</v>
      </c>
      <c r="J1448" s="55">
        <f>J1449+J1451+J1455</f>
        <v>2157.6</v>
      </c>
      <c r="K1448" s="55">
        <f>K1449+K1451+K1455</f>
        <v>2157.6</v>
      </c>
      <c r="L1448" s="55">
        <f>L1449+L1451+L1455</f>
        <v>870.6</v>
      </c>
      <c r="M1448" s="55">
        <f>M1449+M1451+M1455</f>
        <v>1280.5</v>
      </c>
      <c r="N1448" s="5">
        <v>0</v>
      </c>
      <c r="O1448" s="5">
        <f>L1448/J1448*100</f>
        <v>40.350389321468299</v>
      </c>
      <c r="P1448" s="5">
        <f>L1448/K1448*100</f>
        <v>40.350389321468299</v>
      </c>
    </row>
    <row r="1449" spans="3:16" s="21" customFormat="1" ht="15" customHeight="1">
      <c r="C1449" s="124"/>
      <c r="D1449" s="129"/>
      <c r="E1449" s="117"/>
      <c r="F1449" s="117"/>
      <c r="G1449" s="117"/>
      <c r="H1449" s="73" t="s">
        <v>108</v>
      </c>
      <c r="I1449" s="5">
        <f>I1457+I1464+I1471+I1478+I1485</f>
        <v>0</v>
      </c>
      <c r="J1449" s="5">
        <f t="shared" ref="J1449:M1449" si="121">J1457+J1464+J1471+J1478+J1485</f>
        <v>2157.6</v>
      </c>
      <c r="K1449" s="5">
        <f t="shared" si="121"/>
        <v>2157.6</v>
      </c>
      <c r="L1449" s="5">
        <f t="shared" si="121"/>
        <v>870.6</v>
      </c>
      <c r="M1449" s="5">
        <f t="shared" si="121"/>
        <v>1280.5</v>
      </c>
      <c r="N1449" s="5">
        <v>0</v>
      </c>
      <c r="O1449" s="5">
        <f>L1449/J1449*100</f>
        <v>40.350389321468299</v>
      </c>
      <c r="P1449" s="5">
        <f>L1449/K1449*100</f>
        <v>40.350389321468299</v>
      </c>
    </row>
    <row r="1450" spans="3:16" s="21" customFormat="1" ht="15" customHeight="1">
      <c r="C1450" s="124"/>
      <c r="D1450" s="129"/>
      <c r="E1450" s="117"/>
      <c r="F1450" s="117"/>
      <c r="G1450" s="117"/>
      <c r="H1450" s="73" t="s">
        <v>22</v>
      </c>
      <c r="I1450" s="5">
        <f t="shared" ref="I1450:M1450" si="122">I1458+I1465+I1472+I1479</f>
        <v>0</v>
      </c>
      <c r="J1450" s="5">
        <f t="shared" si="122"/>
        <v>0</v>
      </c>
      <c r="K1450" s="5">
        <f t="shared" si="122"/>
        <v>0</v>
      </c>
      <c r="L1450" s="5">
        <f t="shared" si="122"/>
        <v>0</v>
      </c>
      <c r="M1450" s="5">
        <f t="shared" si="122"/>
        <v>0</v>
      </c>
      <c r="N1450" s="5">
        <v>0</v>
      </c>
      <c r="O1450" s="5">
        <v>0</v>
      </c>
      <c r="P1450" s="5">
        <v>0</v>
      </c>
    </row>
    <row r="1451" spans="3:16" s="21" customFormat="1" ht="15" customHeight="1">
      <c r="C1451" s="124"/>
      <c r="D1451" s="129"/>
      <c r="E1451" s="117"/>
      <c r="F1451" s="117"/>
      <c r="G1451" s="117"/>
      <c r="H1451" s="73" t="s">
        <v>233</v>
      </c>
      <c r="I1451" s="5">
        <f t="shared" ref="I1451:M1451" si="123">I1459+I1466+I1473+I1480</f>
        <v>0</v>
      </c>
      <c r="J1451" s="5">
        <f t="shared" si="123"/>
        <v>0</v>
      </c>
      <c r="K1451" s="5">
        <f t="shared" si="123"/>
        <v>0</v>
      </c>
      <c r="L1451" s="5">
        <f t="shared" si="123"/>
        <v>0</v>
      </c>
      <c r="M1451" s="5">
        <f t="shared" si="123"/>
        <v>0</v>
      </c>
      <c r="N1451" s="5">
        <v>0</v>
      </c>
      <c r="O1451" s="5">
        <v>0</v>
      </c>
      <c r="P1451" s="5">
        <v>0</v>
      </c>
    </row>
    <row r="1452" spans="3:16" s="21" customFormat="1" ht="15" customHeight="1">
      <c r="C1452" s="124"/>
      <c r="D1452" s="129"/>
      <c r="E1452" s="117"/>
      <c r="F1452" s="117"/>
      <c r="G1452" s="117"/>
      <c r="H1452" s="73" t="s">
        <v>23</v>
      </c>
      <c r="I1452" s="5">
        <f t="shared" ref="I1452:M1452" si="124">I1460+I1467+I1474+I1481</f>
        <v>0</v>
      </c>
      <c r="J1452" s="5">
        <f t="shared" si="124"/>
        <v>0</v>
      </c>
      <c r="K1452" s="5">
        <f t="shared" si="124"/>
        <v>0</v>
      </c>
      <c r="L1452" s="5">
        <f t="shared" si="124"/>
        <v>0</v>
      </c>
      <c r="M1452" s="5">
        <f t="shared" si="124"/>
        <v>0</v>
      </c>
      <c r="N1452" s="5">
        <v>0</v>
      </c>
      <c r="O1452" s="5">
        <v>0</v>
      </c>
      <c r="P1452" s="5">
        <v>0</v>
      </c>
    </row>
    <row r="1453" spans="3:16" s="21" customFormat="1" ht="15" customHeight="1">
      <c r="C1453" s="124"/>
      <c r="D1453" s="129"/>
      <c r="E1453" s="117"/>
      <c r="F1453" s="117"/>
      <c r="G1453" s="117"/>
      <c r="H1453" s="73" t="s">
        <v>234</v>
      </c>
      <c r="I1453" s="5">
        <v>0</v>
      </c>
      <c r="J1453" s="5" t="s">
        <v>231</v>
      </c>
      <c r="K1453" s="5" t="s">
        <v>231</v>
      </c>
      <c r="L1453" s="5" t="s">
        <v>231</v>
      </c>
      <c r="M1453" s="5">
        <v>0</v>
      </c>
      <c r="N1453" s="5">
        <v>0</v>
      </c>
      <c r="O1453" s="5" t="s">
        <v>231</v>
      </c>
      <c r="P1453" s="5" t="s">
        <v>231</v>
      </c>
    </row>
    <row r="1454" spans="3:16" s="21" customFormat="1" ht="15" customHeight="1">
      <c r="C1454" s="125"/>
      <c r="D1454" s="129"/>
      <c r="E1454" s="117"/>
      <c r="F1454" s="118"/>
      <c r="G1454" s="118"/>
      <c r="H1454" s="73" t="s">
        <v>236</v>
      </c>
      <c r="I1454" s="5">
        <v>0</v>
      </c>
      <c r="J1454" s="5" t="s">
        <v>231</v>
      </c>
      <c r="K1454" s="5" t="s">
        <v>231</v>
      </c>
      <c r="L1454" s="5" t="s">
        <v>231</v>
      </c>
      <c r="M1454" s="5">
        <v>0</v>
      </c>
      <c r="N1454" s="5">
        <v>0</v>
      </c>
      <c r="O1454" s="5" t="s">
        <v>231</v>
      </c>
      <c r="P1454" s="5" t="s">
        <v>231</v>
      </c>
    </row>
    <row r="1455" spans="3:16" s="21" customFormat="1" ht="62.25" hidden="1" customHeight="1">
      <c r="C1455" s="31"/>
      <c r="D1455" s="130"/>
      <c r="E1455" s="118"/>
      <c r="F1455" s="64"/>
      <c r="G1455" s="64"/>
      <c r="H1455" s="73" t="s">
        <v>242</v>
      </c>
      <c r="I1455" s="96"/>
      <c r="J1455" s="96"/>
      <c r="K1455" s="96"/>
      <c r="L1455" s="96"/>
      <c r="M1455" s="96"/>
      <c r="N1455" s="5">
        <v>0</v>
      </c>
      <c r="O1455" s="5" t="e">
        <f>L1455/J1455*100</f>
        <v>#DIV/0!</v>
      </c>
      <c r="P1455" s="5" t="e">
        <f>L1455/K1455*100</f>
        <v>#DIV/0!</v>
      </c>
    </row>
    <row r="1456" spans="3:16" s="21" customFormat="1" ht="15" customHeight="1">
      <c r="C1456" s="123" t="s">
        <v>215</v>
      </c>
      <c r="D1456" s="119" t="s">
        <v>759</v>
      </c>
      <c r="E1456" s="116" t="s">
        <v>418</v>
      </c>
      <c r="F1456" s="116">
        <v>2018</v>
      </c>
      <c r="G1456" s="116">
        <v>2020</v>
      </c>
      <c r="H1456" s="73" t="s">
        <v>107</v>
      </c>
      <c r="I1456" s="55">
        <f>I1457+I1459+I1461+I1462</f>
        <v>0</v>
      </c>
      <c r="J1456" s="55">
        <f>J1457+J1459</f>
        <v>280.60000000000002</v>
      </c>
      <c r="K1456" s="55">
        <f>K1457+K1459</f>
        <v>280.60000000000002</v>
      </c>
      <c r="L1456" s="55">
        <f>L1457+L1459</f>
        <v>280.60000000000002</v>
      </c>
      <c r="M1456" s="55">
        <f>M1457+M1459+M1461+M1462</f>
        <v>280.60000000000002</v>
      </c>
      <c r="N1456" s="5">
        <v>0</v>
      </c>
      <c r="O1456" s="5">
        <f>L1456/J1456*100</f>
        <v>100</v>
      </c>
      <c r="P1456" s="5">
        <f>L1456/K1456*100</f>
        <v>100</v>
      </c>
    </row>
    <row r="1457" spans="3:16" s="21" customFormat="1" ht="15" customHeight="1">
      <c r="C1457" s="124"/>
      <c r="D1457" s="119"/>
      <c r="E1457" s="126"/>
      <c r="F1457" s="117"/>
      <c r="G1457" s="117"/>
      <c r="H1457" s="73" t="s">
        <v>108</v>
      </c>
      <c r="I1457" s="5"/>
      <c r="J1457" s="5">
        <v>280.60000000000002</v>
      </c>
      <c r="K1457" s="5">
        <v>280.60000000000002</v>
      </c>
      <c r="L1457" s="5">
        <v>280.60000000000002</v>
      </c>
      <c r="M1457" s="5">
        <v>280.60000000000002</v>
      </c>
      <c r="N1457" s="5">
        <v>0</v>
      </c>
      <c r="O1457" s="5">
        <f>L1457/J1457*100</f>
        <v>100</v>
      </c>
      <c r="P1457" s="5">
        <f>L1457/K1457*100</f>
        <v>100</v>
      </c>
    </row>
    <row r="1458" spans="3:16" s="21" customFormat="1" ht="15" customHeight="1">
      <c r="C1458" s="124"/>
      <c r="D1458" s="119"/>
      <c r="E1458" s="126"/>
      <c r="F1458" s="117"/>
      <c r="G1458" s="117"/>
      <c r="H1458" s="73" t="s">
        <v>22</v>
      </c>
      <c r="I1458" s="5">
        <v>0</v>
      </c>
      <c r="J1458" s="5">
        <v>0</v>
      </c>
      <c r="K1458" s="5">
        <v>0</v>
      </c>
      <c r="L1458" s="5">
        <v>0</v>
      </c>
      <c r="M1458" s="5">
        <v>0</v>
      </c>
      <c r="N1458" s="5">
        <v>0</v>
      </c>
      <c r="O1458" s="5">
        <v>0</v>
      </c>
      <c r="P1458" s="5">
        <v>0</v>
      </c>
    </row>
    <row r="1459" spans="3:16" s="21" customFormat="1" ht="15" customHeight="1">
      <c r="C1459" s="124"/>
      <c r="D1459" s="119"/>
      <c r="E1459" s="126"/>
      <c r="F1459" s="117"/>
      <c r="G1459" s="117"/>
      <c r="H1459" s="73" t="s">
        <v>233</v>
      </c>
      <c r="I1459" s="5">
        <v>0</v>
      </c>
      <c r="J1459" s="5">
        <v>0</v>
      </c>
      <c r="K1459" s="5">
        <v>0</v>
      </c>
      <c r="L1459" s="5">
        <v>0</v>
      </c>
      <c r="M1459" s="5">
        <v>0</v>
      </c>
      <c r="N1459" s="5">
        <v>0</v>
      </c>
      <c r="O1459" s="5">
        <v>0</v>
      </c>
      <c r="P1459" s="5">
        <v>0</v>
      </c>
    </row>
    <row r="1460" spans="3:16" s="21" customFormat="1" ht="15" customHeight="1">
      <c r="C1460" s="124"/>
      <c r="D1460" s="119"/>
      <c r="E1460" s="126"/>
      <c r="F1460" s="117"/>
      <c r="G1460" s="117"/>
      <c r="H1460" s="73" t="s">
        <v>23</v>
      </c>
      <c r="I1460" s="5">
        <v>0</v>
      </c>
      <c r="J1460" s="5">
        <v>0</v>
      </c>
      <c r="K1460" s="5">
        <v>0</v>
      </c>
      <c r="L1460" s="5">
        <v>0</v>
      </c>
      <c r="M1460" s="5">
        <v>0</v>
      </c>
      <c r="N1460" s="5">
        <v>0</v>
      </c>
      <c r="O1460" s="5">
        <v>0</v>
      </c>
      <c r="P1460" s="5">
        <v>0</v>
      </c>
    </row>
    <row r="1461" spans="3:16" s="21" customFormat="1" ht="15" customHeight="1">
      <c r="C1461" s="124"/>
      <c r="D1461" s="119"/>
      <c r="E1461" s="126"/>
      <c r="F1461" s="117"/>
      <c r="G1461" s="117"/>
      <c r="H1461" s="73" t="s">
        <v>234</v>
      </c>
      <c r="I1461" s="5">
        <v>0</v>
      </c>
      <c r="J1461" s="5" t="s">
        <v>231</v>
      </c>
      <c r="K1461" s="5" t="s">
        <v>231</v>
      </c>
      <c r="L1461" s="5" t="s">
        <v>231</v>
      </c>
      <c r="M1461" s="5">
        <v>0</v>
      </c>
      <c r="N1461" s="5">
        <v>0</v>
      </c>
      <c r="O1461" s="5" t="s">
        <v>231</v>
      </c>
      <c r="P1461" s="5" t="s">
        <v>231</v>
      </c>
    </row>
    <row r="1462" spans="3:16" s="21" customFormat="1" ht="15" customHeight="1">
      <c r="C1462" s="125"/>
      <c r="D1462" s="119"/>
      <c r="E1462" s="127"/>
      <c r="F1462" s="118"/>
      <c r="G1462" s="118"/>
      <c r="H1462" s="73" t="s">
        <v>236</v>
      </c>
      <c r="I1462" s="5">
        <v>0</v>
      </c>
      <c r="J1462" s="5" t="s">
        <v>231</v>
      </c>
      <c r="K1462" s="5" t="s">
        <v>231</v>
      </c>
      <c r="L1462" s="5" t="s">
        <v>231</v>
      </c>
      <c r="M1462" s="5">
        <v>0</v>
      </c>
      <c r="N1462" s="5">
        <v>0</v>
      </c>
      <c r="O1462" s="5" t="s">
        <v>231</v>
      </c>
      <c r="P1462" s="5" t="s">
        <v>231</v>
      </c>
    </row>
    <row r="1463" spans="3:16" s="21" customFormat="1" ht="15" customHeight="1">
      <c r="C1463" s="123" t="s">
        <v>216</v>
      </c>
      <c r="D1463" s="119" t="s">
        <v>727</v>
      </c>
      <c r="E1463" s="116" t="s">
        <v>252</v>
      </c>
      <c r="F1463" s="116">
        <v>2018</v>
      </c>
      <c r="G1463" s="116">
        <v>2020</v>
      </c>
      <c r="H1463" s="73" t="s">
        <v>107</v>
      </c>
      <c r="I1463" s="55">
        <f>I1464+I1466+I1468+I1469</f>
        <v>0</v>
      </c>
      <c r="J1463" s="55">
        <f>J1464+J1466</f>
        <v>999.9</v>
      </c>
      <c r="K1463" s="55">
        <f>K1464+K1466</f>
        <v>999.9</v>
      </c>
      <c r="L1463" s="55">
        <f>L1464+L1466</f>
        <v>590</v>
      </c>
      <c r="M1463" s="55">
        <f>M1464+M1466+M1468+M1469</f>
        <v>999.9</v>
      </c>
      <c r="N1463" s="5">
        <v>0</v>
      </c>
      <c r="O1463" s="5">
        <f>L1463/J1463*100</f>
        <v>59.005900590059014</v>
      </c>
      <c r="P1463" s="5">
        <f>L1463/K1463*100</f>
        <v>59.005900590059014</v>
      </c>
    </row>
    <row r="1464" spans="3:16" s="21" customFormat="1" ht="18.75" customHeight="1">
      <c r="C1464" s="124"/>
      <c r="D1464" s="119"/>
      <c r="E1464" s="126"/>
      <c r="F1464" s="117"/>
      <c r="G1464" s="117"/>
      <c r="H1464" s="73" t="s">
        <v>108</v>
      </c>
      <c r="I1464" s="5"/>
      <c r="J1464" s="5">
        <v>999.9</v>
      </c>
      <c r="K1464" s="5">
        <v>999.9</v>
      </c>
      <c r="L1464" s="5">
        <v>590</v>
      </c>
      <c r="M1464" s="5">
        <v>999.9</v>
      </c>
      <c r="N1464" s="5">
        <v>0</v>
      </c>
      <c r="O1464" s="5">
        <f>L1464/J1464*100</f>
        <v>59.005900590059014</v>
      </c>
      <c r="P1464" s="5">
        <f>L1464/K1464*100</f>
        <v>59.005900590059014</v>
      </c>
    </row>
    <row r="1465" spans="3:16" s="21" customFormat="1" ht="15" customHeight="1">
      <c r="C1465" s="124"/>
      <c r="D1465" s="119"/>
      <c r="E1465" s="126"/>
      <c r="F1465" s="117"/>
      <c r="G1465" s="117"/>
      <c r="H1465" s="73" t="s">
        <v>22</v>
      </c>
      <c r="I1465" s="5">
        <v>0</v>
      </c>
      <c r="J1465" s="5">
        <v>0</v>
      </c>
      <c r="K1465" s="5">
        <v>0</v>
      </c>
      <c r="L1465" s="5">
        <v>0</v>
      </c>
      <c r="M1465" s="5">
        <v>0</v>
      </c>
      <c r="N1465" s="5">
        <v>0</v>
      </c>
      <c r="O1465" s="5">
        <v>0</v>
      </c>
      <c r="P1465" s="5">
        <v>0</v>
      </c>
    </row>
    <row r="1466" spans="3:16" s="21" customFormat="1" ht="15" customHeight="1">
      <c r="C1466" s="124"/>
      <c r="D1466" s="119"/>
      <c r="E1466" s="126"/>
      <c r="F1466" s="117"/>
      <c r="G1466" s="117"/>
      <c r="H1466" s="73" t="s">
        <v>233</v>
      </c>
      <c r="I1466" s="5">
        <v>0</v>
      </c>
      <c r="J1466" s="5">
        <v>0</v>
      </c>
      <c r="K1466" s="5">
        <v>0</v>
      </c>
      <c r="L1466" s="5">
        <v>0</v>
      </c>
      <c r="M1466" s="5">
        <v>0</v>
      </c>
      <c r="N1466" s="5">
        <v>0</v>
      </c>
      <c r="O1466" s="5">
        <v>0</v>
      </c>
      <c r="P1466" s="5">
        <v>0</v>
      </c>
    </row>
    <row r="1467" spans="3:16" s="21" customFormat="1" ht="15" customHeight="1">
      <c r="C1467" s="124"/>
      <c r="D1467" s="119"/>
      <c r="E1467" s="126"/>
      <c r="F1467" s="117"/>
      <c r="G1467" s="117"/>
      <c r="H1467" s="73" t="s">
        <v>23</v>
      </c>
      <c r="I1467" s="5">
        <v>0</v>
      </c>
      <c r="J1467" s="5">
        <v>0</v>
      </c>
      <c r="K1467" s="5">
        <v>0</v>
      </c>
      <c r="L1467" s="5">
        <v>0</v>
      </c>
      <c r="M1467" s="5">
        <v>0</v>
      </c>
      <c r="N1467" s="5">
        <v>0</v>
      </c>
      <c r="O1467" s="5">
        <v>0</v>
      </c>
      <c r="P1467" s="5">
        <v>0</v>
      </c>
    </row>
    <row r="1468" spans="3:16" s="21" customFormat="1" ht="26.25" customHeight="1">
      <c r="C1468" s="124"/>
      <c r="D1468" s="119"/>
      <c r="E1468" s="126"/>
      <c r="F1468" s="117"/>
      <c r="G1468" s="117"/>
      <c r="H1468" s="73" t="s">
        <v>234</v>
      </c>
      <c r="I1468" s="5">
        <v>0</v>
      </c>
      <c r="J1468" s="5" t="s">
        <v>231</v>
      </c>
      <c r="K1468" s="5" t="s">
        <v>231</v>
      </c>
      <c r="L1468" s="5" t="s">
        <v>231</v>
      </c>
      <c r="M1468" s="5">
        <v>0</v>
      </c>
      <c r="N1468" s="5">
        <v>0</v>
      </c>
      <c r="O1468" s="5" t="s">
        <v>231</v>
      </c>
      <c r="P1468" s="5" t="s">
        <v>231</v>
      </c>
    </row>
    <row r="1469" spans="3:16" s="21" customFormat="1" ht="31.5" customHeight="1">
      <c r="C1469" s="125"/>
      <c r="D1469" s="119"/>
      <c r="E1469" s="127"/>
      <c r="F1469" s="118"/>
      <c r="G1469" s="118"/>
      <c r="H1469" s="73" t="s">
        <v>236</v>
      </c>
      <c r="I1469" s="5">
        <v>0</v>
      </c>
      <c r="J1469" s="5" t="s">
        <v>231</v>
      </c>
      <c r="K1469" s="5" t="s">
        <v>231</v>
      </c>
      <c r="L1469" s="5" t="s">
        <v>231</v>
      </c>
      <c r="M1469" s="5">
        <v>0</v>
      </c>
      <c r="N1469" s="5">
        <v>0</v>
      </c>
      <c r="O1469" s="5" t="s">
        <v>231</v>
      </c>
      <c r="P1469" s="5" t="s">
        <v>231</v>
      </c>
    </row>
    <row r="1470" spans="3:16" s="21" customFormat="1" ht="15" customHeight="1">
      <c r="C1470" s="123" t="s">
        <v>215</v>
      </c>
      <c r="D1470" s="128" t="s">
        <v>728</v>
      </c>
      <c r="E1470" s="116" t="s">
        <v>146</v>
      </c>
      <c r="F1470" s="116">
        <v>2018</v>
      </c>
      <c r="G1470" s="116">
        <v>2020</v>
      </c>
      <c r="H1470" s="73" t="s">
        <v>107</v>
      </c>
      <c r="I1470" s="55">
        <f>I1471+I1473+I1475+I1476</f>
        <v>0</v>
      </c>
      <c r="J1470" s="55">
        <f>J1471+J1473</f>
        <v>700</v>
      </c>
      <c r="K1470" s="55">
        <f>K1471+K1473</f>
        <v>700</v>
      </c>
      <c r="L1470" s="55">
        <f>L1471+L1473</f>
        <v>0</v>
      </c>
      <c r="M1470" s="55">
        <f>M1471+M1473+M1475+M1476</f>
        <v>0</v>
      </c>
      <c r="N1470" s="5">
        <v>0</v>
      </c>
      <c r="O1470" s="5">
        <f>L1470/J1470*100</f>
        <v>0</v>
      </c>
      <c r="P1470" s="5">
        <f>L1470/K1470*100</f>
        <v>0</v>
      </c>
    </row>
    <row r="1471" spans="3:16" s="21" customFormat="1" ht="15" customHeight="1">
      <c r="C1471" s="124"/>
      <c r="D1471" s="129"/>
      <c r="E1471" s="117"/>
      <c r="F1471" s="117"/>
      <c r="G1471" s="117"/>
      <c r="H1471" s="73" t="s">
        <v>108</v>
      </c>
      <c r="I1471" s="5"/>
      <c r="J1471" s="5">
        <v>700</v>
      </c>
      <c r="K1471" s="5">
        <v>700</v>
      </c>
      <c r="L1471" s="5"/>
      <c r="M1471" s="5"/>
      <c r="N1471" s="5">
        <v>0</v>
      </c>
      <c r="O1471" s="5">
        <f>L1471/J1471*100</f>
        <v>0</v>
      </c>
      <c r="P1471" s="5">
        <f>L1471/K1471*100</f>
        <v>0</v>
      </c>
    </row>
    <row r="1472" spans="3:16" s="21" customFormat="1" ht="15" customHeight="1">
      <c r="C1472" s="124"/>
      <c r="D1472" s="129"/>
      <c r="E1472" s="117"/>
      <c r="F1472" s="117"/>
      <c r="G1472" s="117"/>
      <c r="H1472" s="73" t="s">
        <v>22</v>
      </c>
      <c r="I1472" s="5">
        <v>0</v>
      </c>
      <c r="J1472" s="5">
        <v>0</v>
      </c>
      <c r="K1472" s="5">
        <v>0</v>
      </c>
      <c r="L1472" s="5">
        <v>0</v>
      </c>
      <c r="M1472" s="5">
        <v>0</v>
      </c>
      <c r="N1472" s="5">
        <v>0</v>
      </c>
      <c r="O1472" s="5">
        <v>0</v>
      </c>
      <c r="P1472" s="5">
        <v>0</v>
      </c>
    </row>
    <row r="1473" spans="3:16" s="21" customFormat="1" ht="15" customHeight="1">
      <c r="C1473" s="124"/>
      <c r="D1473" s="129"/>
      <c r="E1473" s="117"/>
      <c r="F1473" s="117"/>
      <c r="G1473" s="117"/>
      <c r="H1473" s="73" t="s">
        <v>233</v>
      </c>
      <c r="I1473" s="5">
        <v>0</v>
      </c>
      <c r="J1473" s="5">
        <v>0</v>
      </c>
      <c r="K1473" s="5">
        <v>0</v>
      </c>
      <c r="L1473" s="5">
        <v>0</v>
      </c>
      <c r="M1473" s="5">
        <v>0</v>
      </c>
      <c r="N1473" s="5">
        <v>0</v>
      </c>
      <c r="O1473" s="5">
        <v>0</v>
      </c>
      <c r="P1473" s="5">
        <v>0</v>
      </c>
    </row>
    <row r="1474" spans="3:16" s="21" customFormat="1" ht="15" customHeight="1">
      <c r="C1474" s="124"/>
      <c r="D1474" s="129"/>
      <c r="E1474" s="117"/>
      <c r="F1474" s="117"/>
      <c r="G1474" s="117"/>
      <c r="H1474" s="73" t="s">
        <v>23</v>
      </c>
      <c r="I1474" s="5">
        <v>0</v>
      </c>
      <c r="J1474" s="5">
        <v>0</v>
      </c>
      <c r="K1474" s="5">
        <v>0</v>
      </c>
      <c r="L1474" s="5">
        <v>0</v>
      </c>
      <c r="M1474" s="5">
        <v>0</v>
      </c>
      <c r="N1474" s="5">
        <v>0</v>
      </c>
      <c r="O1474" s="5">
        <v>0</v>
      </c>
      <c r="P1474" s="5">
        <v>0</v>
      </c>
    </row>
    <row r="1475" spans="3:16" s="21" customFormat="1" ht="15" customHeight="1">
      <c r="C1475" s="124"/>
      <c r="D1475" s="129"/>
      <c r="E1475" s="117"/>
      <c r="F1475" s="117"/>
      <c r="G1475" s="117"/>
      <c r="H1475" s="73" t="s">
        <v>234</v>
      </c>
      <c r="I1475" s="5">
        <v>0</v>
      </c>
      <c r="J1475" s="5" t="s">
        <v>231</v>
      </c>
      <c r="K1475" s="5" t="s">
        <v>231</v>
      </c>
      <c r="L1475" s="5" t="s">
        <v>231</v>
      </c>
      <c r="M1475" s="5">
        <v>0</v>
      </c>
      <c r="N1475" s="5">
        <v>0</v>
      </c>
      <c r="O1475" s="5" t="s">
        <v>231</v>
      </c>
      <c r="P1475" s="5" t="s">
        <v>231</v>
      </c>
    </row>
    <row r="1476" spans="3:16" s="21" customFormat="1" ht="15" customHeight="1">
      <c r="C1476" s="125"/>
      <c r="D1476" s="130"/>
      <c r="E1476" s="118"/>
      <c r="F1476" s="118"/>
      <c r="G1476" s="118"/>
      <c r="H1476" s="73" t="s">
        <v>236</v>
      </c>
      <c r="I1476" s="5">
        <v>0</v>
      </c>
      <c r="J1476" s="5" t="s">
        <v>231</v>
      </c>
      <c r="K1476" s="5" t="s">
        <v>231</v>
      </c>
      <c r="L1476" s="5" t="s">
        <v>231</v>
      </c>
      <c r="M1476" s="5">
        <v>0</v>
      </c>
      <c r="N1476" s="5">
        <v>0</v>
      </c>
      <c r="O1476" s="5" t="s">
        <v>231</v>
      </c>
      <c r="P1476" s="5" t="s">
        <v>231</v>
      </c>
    </row>
    <row r="1477" spans="3:16" s="21" customFormat="1" ht="15" hidden="1" customHeight="1">
      <c r="C1477" s="123" t="s">
        <v>215</v>
      </c>
      <c r="D1477" s="128" t="s">
        <v>729</v>
      </c>
      <c r="E1477" s="116" t="s">
        <v>148</v>
      </c>
      <c r="F1477" s="116">
        <v>2018</v>
      </c>
      <c r="G1477" s="116">
        <v>2020</v>
      </c>
      <c r="H1477" s="73" t="s">
        <v>107</v>
      </c>
      <c r="I1477" s="55">
        <f>I1478+I1480+I1482+I1483</f>
        <v>0</v>
      </c>
      <c r="J1477" s="55">
        <f>J1478+J1480</f>
        <v>0</v>
      </c>
      <c r="K1477" s="55">
        <f>K1478+K1480</f>
        <v>0</v>
      </c>
      <c r="L1477" s="55">
        <f>L1478+L1480</f>
        <v>0</v>
      </c>
      <c r="M1477" s="55">
        <f>M1478+M1480+M1482+M1483</f>
        <v>0</v>
      </c>
      <c r="N1477" s="5">
        <v>0</v>
      </c>
      <c r="O1477" s="5" t="e">
        <f>L1477/J1477*100</f>
        <v>#DIV/0!</v>
      </c>
      <c r="P1477" s="5">
        <v>0</v>
      </c>
    </row>
    <row r="1478" spans="3:16" s="21" customFormat="1" ht="15" hidden="1" customHeight="1">
      <c r="C1478" s="124"/>
      <c r="D1478" s="129"/>
      <c r="E1478" s="117"/>
      <c r="F1478" s="117"/>
      <c r="G1478" s="117"/>
      <c r="H1478" s="73" t="s">
        <v>108</v>
      </c>
      <c r="I1478" s="5"/>
      <c r="J1478" s="5">
        <v>0</v>
      </c>
      <c r="K1478" s="5">
        <v>0</v>
      </c>
      <c r="L1478" s="5"/>
      <c r="M1478" s="5"/>
      <c r="N1478" s="5">
        <v>0</v>
      </c>
      <c r="O1478" s="5" t="e">
        <f>L1478/J1478*100</f>
        <v>#DIV/0!</v>
      </c>
      <c r="P1478" s="5">
        <v>0</v>
      </c>
    </row>
    <row r="1479" spans="3:16" s="21" customFormat="1" ht="15" hidden="1" customHeight="1">
      <c r="C1479" s="124"/>
      <c r="D1479" s="129"/>
      <c r="E1479" s="117"/>
      <c r="F1479" s="117"/>
      <c r="G1479" s="117"/>
      <c r="H1479" s="73" t="s">
        <v>22</v>
      </c>
      <c r="I1479" s="5">
        <v>0</v>
      </c>
      <c r="J1479" s="5">
        <v>0</v>
      </c>
      <c r="K1479" s="5">
        <v>0</v>
      </c>
      <c r="L1479" s="5">
        <v>0</v>
      </c>
      <c r="M1479" s="5">
        <v>0</v>
      </c>
      <c r="N1479" s="5">
        <v>0</v>
      </c>
      <c r="O1479" s="5">
        <v>0</v>
      </c>
      <c r="P1479" s="5">
        <v>0</v>
      </c>
    </row>
    <row r="1480" spans="3:16" s="21" customFormat="1" ht="15" hidden="1" customHeight="1">
      <c r="C1480" s="124"/>
      <c r="D1480" s="129"/>
      <c r="E1480" s="117"/>
      <c r="F1480" s="117"/>
      <c r="G1480" s="117"/>
      <c r="H1480" s="73" t="s">
        <v>233</v>
      </c>
      <c r="I1480" s="5">
        <v>0</v>
      </c>
      <c r="J1480" s="5">
        <v>0</v>
      </c>
      <c r="K1480" s="5">
        <v>0</v>
      </c>
      <c r="L1480" s="5">
        <v>0</v>
      </c>
      <c r="M1480" s="5">
        <v>0</v>
      </c>
      <c r="N1480" s="5">
        <v>0</v>
      </c>
      <c r="O1480" s="5">
        <v>0</v>
      </c>
      <c r="P1480" s="5">
        <v>0</v>
      </c>
    </row>
    <row r="1481" spans="3:16" s="21" customFormat="1" ht="15" hidden="1" customHeight="1">
      <c r="C1481" s="124"/>
      <c r="D1481" s="129"/>
      <c r="E1481" s="117"/>
      <c r="F1481" s="117"/>
      <c r="G1481" s="117"/>
      <c r="H1481" s="73" t="s">
        <v>23</v>
      </c>
      <c r="I1481" s="5">
        <v>0</v>
      </c>
      <c r="J1481" s="5">
        <v>0</v>
      </c>
      <c r="K1481" s="5">
        <v>0</v>
      </c>
      <c r="L1481" s="5">
        <v>0</v>
      </c>
      <c r="M1481" s="5">
        <v>0</v>
      </c>
      <c r="N1481" s="5">
        <v>0</v>
      </c>
      <c r="O1481" s="5">
        <v>0</v>
      </c>
      <c r="P1481" s="5">
        <v>0</v>
      </c>
    </row>
    <row r="1482" spans="3:16" s="21" customFormat="1" ht="15" hidden="1" customHeight="1">
      <c r="C1482" s="124"/>
      <c r="D1482" s="129"/>
      <c r="E1482" s="117"/>
      <c r="F1482" s="117"/>
      <c r="G1482" s="117"/>
      <c r="H1482" s="73" t="s">
        <v>234</v>
      </c>
      <c r="I1482" s="5">
        <v>0</v>
      </c>
      <c r="J1482" s="5" t="s">
        <v>231</v>
      </c>
      <c r="K1482" s="5" t="s">
        <v>231</v>
      </c>
      <c r="L1482" s="5" t="s">
        <v>231</v>
      </c>
      <c r="M1482" s="5">
        <v>0</v>
      </c>
      <c r="N1482" s="5">
        <v>0</v>
      </c>
      <c r="O1482" s="5" t="s">
        <v>231</v>
      </c>
      <c r="P1482" s="5" t="s">
        <v>231</v>
      </c>
    </row>
    <row r="1483" spans="3:16" s="21" customFormat="1" ht="15" hidden="1" customHeight="1">
      <c r="C1483" s="125"/>
      <c r="D1483" s="130"/>
      <c r="E1483" s="118"/>
      <c r="F1483" s="118"/>
      <c r="G1483" s="118"/>
      <c r="H1483" s="73" t="s">
        <v>236</v>
      </c>
      <c r="I1483" s="5">
        <v>0</v>
      </c>
      <c r="J1483" s="5" t="s">
        <v>231</v>
      </c>
      <c r="K1483" s="5" t="s">
        <v>231</v>
      </c>
      <c r="L1483" s="5" t="s">
        <v>231</v>
      </c>
      <c r="M1483" s="5">
        <v>0</v>
      </c>
      <c r="N1483" s="5">
        <v>0</v>
      </c>
      <c r="O1483" s="5" t="s">
        <v>231</v>
      </c>
      <c r="P1483" s="5" t="s">
        <v>231</v>
      </c>
    </row>
    <row r="1484" spans="3:16" s="21" customFormat="1" ht="15" customHeight="1">
      <c r="C1484" s="123" t="s">
        <v>215</v>
      </c>
      <c r="D1484" s="128" t="s">
        <v>749</v>
      </c>
      <c r="E1484" s="116" t="s">
        <v>252</v>
      </c>
      <c r="F1484" s="116">
        <v>2018</v>
      </c>
      <c r="G1484" s="116">
        <v>2020</v>
      </c>
      <c r="H1484" s="73" t="s">
        <v>107</v>
      </c>
      <c r="I1484" s="55">
        <f>I1485+I1487+I1489+I1490</f>
        <v>0</v>
      </c>
      <c r="J1484" s="55">
        <f>J1485+J1487</f>
        <v>177.1</v>
      </c>
      <c r="K1484" s="55">
        <f>K1485+K1487</f>
        <v>177.1</v>
      </c>
      <c r="L1484" s="55">
        <f>L1485+L1487</f>
        <v>0</v>
      </c>
      <c r="M1484" s="55">
        <f>M1485+M1487+M1489+M1490</f>
        <v>0</v>
      </c>
      <c r="N1484" s="5">
        <v>0</v>
      </c>
      <c r="O1484" s="5">
        <f>L1484/J1484*100</f>
        <v>0</v>
      </c>
      <c r="P1484" s="5">
        <f>L1484/K1484*100</f>
        <v>0</v>
      </c>
    </row>
    <row r="1485" spans="3:16" s="21" customFormat="1" ht="15" customHeight="1">
      <c r="C1485" s="124"/>
      <c r="D1485" s="129"/>
      <c r="E1485" s="126"/>
      <c r="F1485" s="117"/>
      <c r="G1485" s="117"/>
      <c r="H1485" s="73" t="s">
        <v>108</v>
      </c>
      <c r="I1485" s="5"/>
      <c r="J1485" s="5">
        <v>177.1</v>
      </c>
      <c r="K1485" s="5">
        <v>177.1</v>
      </c>
      <c r="L1485" s="5"/>
      <c r="M1485" s="5"/>
      <c r="N1485" s="5">
        <v>0</v>
      </c>
      <c r="O1485" s="5">
        <f>L1485/J1485*100</f>
        <v>0</v>
      </c>
      <c r="P1485" s="5">
        <f>L1485/K1485*100</f>
        <v>0</v>
      </c>
    </row>
    <row r="1486" spans="3:16" s="21" customFormat="1" ht="15" customHeight="1">
      <c r="C1486" s="124"/>
      <c r="D1486" s="129"/>
      <c r="E1486" s="126"/>
      <c r="F1486" s="117"/>
      <c r="G1486" s="117"/>
      <c r="H1486" s="73" t="s">
        <v>22</v>
      </c>
      <c r="I1486" s="5">
        <v>0</v>
      </c>
      <c r="J1486" s="5">
        <v>0</v>
      </c>
      <c r="K1486" s="5">
        <v>0</v>
      </c>
      <c r="L1486" s="5">
        <v>0</v>
      </c>
      <c r="M1486" s="5">
        <v>0</v>
      </c>
      <c r="N1486" s="5">
        <v>0</v>
      </c>
      <c r="O1486" s="5">
        <v>0</v>
      </c>
      <c r="P1486" s="5">
        <v>0</v>
      </c>
    </row>
    <row r="1487" spans="3:16" s="21" customFormat="1" ht="15" customHeight="1">
      <c r="C1487" s="124"/>
      <c r="D1487" s="129"/>
      <c r="E1487" s="126"/>
      <c r="F1487" s="117"/>
      <c r="G1487" s="117"/>
      <c r="H1487" s="73" t="s">
        <v>233</v>
      </c>
      <c r="I1487" s="5">
        <v>0</v>
      </c>
      <c r="J1487" s="5">
        <v>0</v>
      </c>
      <c r="K1487" s="5">
        <v>0</v>
      </c>
      <c r="L1487" s="5">
        <v>0</v>
      </c>
      <c r="M1487" s="5">
        <v>0</v>
      </c>
      <c r="N1487" s="5">
        <v>0</v>
      </c>
      <c r="O1487" s="5">
        <v>0</v>
      </c>
      <c r="P1487" s="5">
        <v>0</v>
      </c>
    </row>
    <row r="1488" spans="3:16" s="21" customFormat="1" ht="15" customHeight="1">
      <c r="C1488" s="124"/>
      <c r="D1488" s="129"/>
      <c r="E1488" s="126"/>
      <c r="F1488" s="117"/>
      <c r="G1488" s="117"/>
      <c r="H1488" s="73" t="s">
        <v>23</v>
      </c>
      <c r="I1488" s="5">
        <v>0</v>
      </c>
      <c r="J1488" s="5">
        <v>0</v>
      </c>
      <c r="K1488" s="5">
        <v>0</v>
      </c>
      <c r="L1488" s="5">
        <v>0</v>
      </c>
      <c r="M1488" s="5">
        <v>0</v>
      </c>
      <c r="N1488" s="5">
        <v>0</v>
      </c>
      <c r="O1488" s="5">
        <v>0</v>
      </c>
      <c r="P1488" s="5">
        <v>0</v>
      </c>
    </row>
    <row r="1489" spans="3:16" s="21" customFormat="1" ht="15" customHeight="1">
      <c r="C1489" s="124"/>
      <c r="D1489" s="129"/>
      <c r="E1489" s="126"/>
      <c r="F1489" s="117"/>
      <c r="G1489" s="117"/>
      <c r="H1489" s="73" t="s">
        <v>234</v>
      </c>
      <c r="I1489" s="5">
        <v>0</v>
      </c>
      <c r="J1489" s="5" t="s">
        <v>231</v>
      </c>
      <c r="K1489" s="5" t="s">
        <v>231</v>
      </c>
      <c r="L1489" s="5" t="s">
        <v>231</v>
      </c>
      <c r="M1489" s="5">
        <v>0</v>
      </c>
      <c r="N1489" s="5">
        <v>0</v>
      </c>
      <c r="O1489" s="5" t="s">
        <v>231</v>
      </c>
      <c r="P1489" s="5" t="s">
        <v>231</v>
      </c>
    </row>
    <row r="1490" spans="3:16" s="21" customFormat="1" ht="15" customHeight="1">
      <c r="C1490" s="125"/>
      <c r="D1490" s="130"/>
      <c r="E1490" s="127"/>
      <c r="F1490" s="118"/>
      <c r="G1490" s="118"/>
      <c r="H1490" s="73" t="s">
        <v>236</v>
      </c>
      <c r="I1490" s="5">
        <v>0</v>
      </c>
      <c r="J1490" s="5" t="s">
        <v>231</v>
      </c>
      <c r="K1490" s="5" t="s">
        <v>231</v>
      </c>
      <c r="L1490" s="5" t="s">
        <v>231</v>
      </c>
      <c r="M1490" s="5">
        <v>0</v>
      </c>
      <c r="N1490" s="5">
        <v>0</v>
      </c>
      <c r="O1490" s="5" t="s">
        <v>231</v>
      </c>
      <c r="P1490" s="5" t="s">
        <v>231</v>
      </c>
    </row>
    <row r="1491" spans="3:16" s="21" customFormat="1" ht="15" customHeight="1">
      <c r="C1491" s="123" t="s">
        <v>419</v>
      </c>
      <c r="D1491" s="119" t="s">
        <v>28</v>
      </c>
      <c r="E1491" s="121" t="s">
        <v>8</v>
      </c>
      <c r="F1491" s="116">
        <v>2018</v>
      </c>
      <c r="G1491" s="116">
        <v>2020</v>
      </c>
      <c r="H1491" s="73" t="s">
        <v>107</v>
      </c>
      <c r="I1491" s="55">
        <f>I1492+I1494+I1496+I1497</f>
        <v>2000</v>
      </c>
      <c r="J1491" s="55">
        <f>J1492+J1494</f>
        <v>5761.7</v>
      </c>
      <c r="K1491" s="55">
        <f>K1492+K1494</f>
        <v>5761.7</v>
      </c>
      <c r="L1491" s="55">
        <f>L1492+L1494</f>
        <v>3201.7</v>
      </c>
      <c r="M1491" s="55">
        <f>M1492+M1494+M1496+M1497</f>
        <v>4041.6000000000004</v>
      </c>
      <c r="N1491" s="5">
        <f>M1491/I1491*100</f>
        <v>202.08000000000004</v>
      </c>
      <c r="O1491" s="5">
        <f>L1491/J1491*100</f>
        <v>55.568668969227829</v>
      </c>
      <c r="P1491" s="5">
        <f>L1491/K1491*100</f>
        <v>55.568668969227829</v>
      </c>
    </row>
    <row r="1492" spans="3:16" s="21" customFormat="1" ht="15" customHeight="1">
      <c r="C1492" s="124"/>
      <c r="D1492" s="119"/>
      <c r="E1492" s="121"/>
      <c r="F1492" s="117"/>
      <c r="G1492" s="117"/>
      <c r="H1492" s="73" t="s">
        <v>108</v>
      </c>
      <c r="I1492" s="5">
        <f>I1499+I1506+I1513+I1520+I1527+I1534+I1541+I1548</f>
        <v>2000</v>
      </c>
      <c r="J1492" s="5">
        <f t="shared" ref="J1492:M1492" si="125">J1499+J1506+J1513+J1520+J1527+J1534+J1541+J1548</f>
        <v>5761.7</v>
      </c>
      <c r="K1492" s="5">
        <f t="shared" si="125"/>
        <v>5761.7</v>
      </c>
      <c r="L1492" s="5">
        <f t="shared" si="125"/>
        <v>3201.7</v>
      </c>
      <c r="M1492" s="5">
        <f t="shared" si="125"/>
        <v>4041.6000000000004</v>
      </c>
      <c r="N1492" s="5">
        <f>M1492/I1492*100</f>
        <v>202.08000000000004</v>
      </c>
      <c r="O1492" s="5">
        <f>L1492/J1492*100</f>
        <v>55.568668969227829</v>
      </c>
      <c r="P1492" s="5">
        <f>L1492/K1492*100</f>
        <v>55.568668969227829</v>
      </c>
    </row>
    <row r="1493" spans="3:16" s="21" customFormat="1" ht="15" customHeight="1">
      <c r="C1493" s="124"/>
      <c r="D1493" s="119"/>
      <c r="E1493" s="121"/>
      <c r="F1493" s="117"/>
      <c r="G1493" s="117"/>
      <c r="H1493" s="73" t="s">
        <v>22</v>
      </c>
      <c r="I1493" s="5">
        <f t="shared" ref="I1493:M1495" si="126">I1500+I1507+I1514+I1521</f>
        <v>0</v>
      </c>
      <c r="J1493" s="5">
        <f t="shared" si="126"/>
        <v>0</v>
      </c>
      <c r="K1493" s="5">
        <f t="shared" si="126"/>
        <v>0</v>
      </c>
      <c r="L1493" s="5">
        <f t="shared" si="126"/>
        <v>0</v>
      </c>
      <c r="M1493" s="5">
        <f t="shared" si="126"/>
        <v>0</v>
      </c>
      <c r="N1493" s="5">
        <v>0</v>
      </c>
      <c r="O1493" s="5">
        <v>0</v>
      </c>
      <c r="P1493" s="5">
        <v>0</v>
      </c>
    </row>
    <row r="1494" spans="3:16" s="21" customFormat="1" ht="15" customHeight="1">
      <c r="C1494" s="124"/>
      <c r="D1494" s="119"/>
      <c r="E1494" s="121"/>
      <c r="F1494" s="117"/>
      <c r="G1494" s="117"/>
      <c r="H1494" s="73" t="s">
        <v>233</v>
      </c>
      <c r="I1494" s="5">
        <f t="shared" si="126"/>
        <v>0</v>
      </c>
      <c r="J1494" s="5">
        <f t="shared" si="126"/>
        <v>0</v>
      </c>
      <c r="K1494" s="5">
        <f t="shared" si="126"/>
        <v>0</v>
      </c>
      <c r="L1494" s="5">
        <f t="shared" si="126"/>
        <v>0</v>
      </c>
      <c r="M1494" s="5">
        <f t="shared" si="126"/>
        <v>0</v>
      </c>
      <c r="N1494" s="5">
        <v>0</v>
      </c>
      <c r="O1494" s="5">
        <v>0</v>
      </c>
      <c r="P1494" s="5">
        <v>0</v>
      </c>
    </row>
    <row r="1495" spans="3:16" s="21" customFormat="1" ht="15" customHeight="1">
      <c r="C1495" s="124"/>
      <c r="D1495" s="119"/>
      <c r="E1495" s="121"/>
      <c r="F1495" s="117"/>
      <c r="G1495" s="117"/>
      <c r="H1495" s="73" t="s">
        <v>23</v>
      </c>
      <c r="I1495" s="5">
        <f t="shared" si="126"/>
        <v>0</v>
      </c>
      <c r="J1495" s="5">
        <f t="shared" si="126"/>
        <v>0</v>
      </c>
      <c r="K1495" s="5">
        <f t="shared" si="126"/>
        <v>0</v>
      </c>
      <c r="L1495" s="5">
        <f t="shared" si="126"/>
        <v>0</v>
      </c>
      <c r="M1495" s="5">
        <f t="shared" si="126"/>
        <v>0</v>
      </c>
      <c r="N1495" s="5">
        <v>0</v>
      </c>
      <c r="O1495" s="5">
        <v>0</v>
      </c>
      <c r="P1495" s="5">
        <v>0</v>
      </c>
    </row>
    <row r="1496" spans="3:16" s="21" customFormat="1" ht="15" customHeight="1">
      <c r="C1496" s="124"/>
      <c r="D1496" s="119"/>
      <c r="E1496" s="121"/>
      <c r="F1496" s="117"/>
      <c r="G1496" s="117"/>
      <c r="H1496" s="73" t="s">
        <v>234</v>
      </c>
      <c r="I1496" s="5">
        <v>0</v>
      </c>
      <c r="J1496" s="5" t="s">
        <v>231</v>
      </c>
      <c r="K1496" s="5" t="s">
        <v>231</v>
      </c>
      <c r="L1496" s="5" t="s">
        <v>231</v>
      </c>
      <c r="M1496" s="5">
        <v>0</v>
      </c>
      <c r="N1496" s="5">
        <v>0</v>
      </c>
      <c r="O1496" s="5" t="s">
        <v>231</v>
      </c>
      <c r="P1496" s="5" t="s">
        <v>231</v>
      </c>
    </row>
    <row r="1497" spans="3:16" s="21" customFormat="1" ht="15" customHeight="1">
      <c r="C1497" s="125"/>
      <c r="D1497" s="119"/>
      <c r="E1497" s="121"/>
      <c r="F1497" s="118"/>
      <c r="G1497" s="118"/>
      <c r="H1497" s="73" t="s">
        <v>236</v>
      </c>
      <c r="I1497" s="5">
        <v>0</v>
      </c>
      <c r="J1497" s="5" t="s">
        <v>231</v>
      </c>
      <c r="K1497" s="5" t="s">
        <v>231</v>
      </c>
      <c r="L1497" s="5" t="s">
        <v>231</v>
      </c>
      <c r="M1497" s="5">
        <v>0</v>
      </c>
      <c r="N1497" s="5">
        <v>0</v>
      </c>
      <c r="O1497" s="5" t="s">
        <v>231</v>
      </c>
      <c r="P1497" s="5" t="s">
        <v>231</v>
      </c>
    </row>
    <row r="1498" spans="3:16" s="21" customFormat="1" ht="15" customHeight="1">
      <c r="C1498" s="123" t="s">
        <v>420</v>
      </c>
      <c r="D1498" s="119" t="s">
        <v>665</v>
      </c>
      <c r="E1498" s="121" t="s">
        <v>666</v>
      </c>
      <c r="F1498" s="116">
        <v>2018</v>
      </c>
      <c r="G1498" s="116">
        <v>2018</v>
      </c>
      <c r="H1498" s="73" t="s">
        <v>107</v>
      </c>
      <c r="I1498" s="55">
        <f>I1499+I1501+I1503+I1504</f>
        <v>565.9</v>
      </c>
      <c r="J1498" s="55">
        <f>J1499+J1501</f>
        <v>565.9</v>
      </c>
      <c r="K1498" s="55">
        <f>K1499+K1501</f>
        <v>565.9</v>
      </c>
      <c r="L1498" s="55">
        <f>L1499+L1501</f>
        <v>318.8</v>
      </c>
      <c r="M1498" s="55">
        <f>M1499+M1501+M1503+M1504</f>
        <v>565.9</v>
      </c>
      <c r="N1498" s="5">
        <f>M1498/I1498*100</f>
        <v>100</v>
      </c>
      <c r="O1498" s="5">
        <f>L1498/J1498*100</f>
        <v>56.335041526771526</v>
      </c>
      <c r="P1498" s="5">
        <f>L1498/K1498*100</f>
        <v>56.335041526771526</v>
      </c>
    </row>
    <row r="1499" spans="3:16" s="21" customFormat="1" ht="15" customHeight="1">
      <c r="C1499" s="124"/>
      <c r="D1499" s="119"/>
      <c r="E1499" s="121"/>
      <c r="F1499" s="117"/>
      <c r="G1499" s="117"/>
      <c r="H1499" s="73" t="s">
        <v>108</v>
      </c>
      <c r="I1499" s="15">
        <v>565.9</v>
      </c>
      <c r="J1499" s="15">
        <v>565.9</v>
      </c>
      <c r="K1499" s="5">
        <v>565.9</v>
      </c>
      <c r="L1499" s="5">
        <v>318.8</v>
      </c>
      <c r="M1499" s="5">
        <v>565.9</v>
      </c>
      <c r="N1499" s="5">
        <f>M1499/I1499*100</f>
        <v>100</v>
      </c>
      <c r="O1499" s="5">
        <f>L1499/J1499*100</f>
        <v>56.335041526771526</v>
      </c>
      <c r="P1499" s="5">
        <f>L1499/K1499*100</f>
        <v>56.335041526771526</v>
      </c>
    </row>
    <row r="1500" spans="3:16" s="21" customFormat="1" ht="15" customHeight="1">
      <c r="C1500" s="124"/>
      <c r="D1500" s="119"/>
      <c r="E1500" s="121"/>
      <c r="F1500" s="117"/>
      <c r="G1500" s="117"/>
      <c r="H1500" s="73" t="s">
        <v>22</v>
      </c>
      <c r="I1500" s="5">
        <v>0</v>
      </c>
      <c r="J1500" s="5">
        <v>0</v>
      </c>
      <c r="K1500" s="5">
        <v>0</v>
      </c>
      <c r="L1500" s="5">
        <v>0</v>
      </c>
      <c r="M1500" s="5">
        <v>0</v>
      </c>
      <c r="N1500" s="5">
        <v>0</v>
      </c>
      <c r="O1500" s="5">
        <v>0</v>
      </c>
      <c r="P1500" s="5">
        <v>0</v>
      </c>
    </row>
    <row r="1501" spans="3:16" s="21" customFormat="1" ht="15" customHeight="1">
      <c r="C1501" s="124"/>
      <c r="D1501" s="119"/>
      <c r="E1501" s="121"/>
      <c r="F1501" s="117"/>
      <c r="G1501" s="117"/>
      <c r="H1501" s="73" t="s">
        <v>233</v>
      </c>
      <c r="I1501" s="5">
        <v>0</v>
      </c>
      <c r="J1501" s="5">
        <v>0</v>
      </c>
      <c r="K1501" s="5">
        <v>0</v>
      </c>
      <c r="L1501" s="5">
        <v>0</v>
      </c>
      <c r="M1501" s="5">
        <v>0</v>
      </c>
      <c r="N1501" s="5">
        <v>0</v>
      </c>
      <c r="O1501" s="5">
        <v>0</v>
      </c>
      <c r="P1501" s="5">
        <v>0</v>
      </c>
    </row>
    <row r="1502" spans="3:16" s="21" customFormat="1" ht="15" customHeight="1">
      <c r="C1502" s="124"/>
      <c r="D1502" s="119"/>
      <c r="E1502" s="121"/>
      <c r="F1502" s="117"/>
      <c r="G1502" s="117"/>
      <c r="H1502" s="73" t="s">
        <v>23</v>
      </c>
      <c r="I1502" s="5">
        <v>0</v>
      </c>
      <c r="J1502" s="5">
        <v>0</v>
      </c>
      <c r="K1502" s="5">
        <v>0</v>
      </c>
      <c r="L1502" s="5">
        <v>0</v>
      </c>
      <c r="M1502" s="5">
        <v>0</v>
      </c>
      <c r="N1502" s="5">
        <v>0</v>
      </c>
      <c r="O1502" s="5">
        <v>0</v>
      </c>
      <c r="P1502" s="5">
        <v>0</v>
      </c>
    </row>
    <row r="1503" spans="3:16" s="21" customFormat="1" ht="15" customHeight="1">
      <c r="C1503" s="124"/>
      <c r="D1503" s="119"/>
      <c r="E1503" s="121"/>
      <c r="F1503" s="117"/>
      <c r="G1503" s="117"/>
      <c r="H1503" s="73" t="s">
        <v>234</v>
      </c>
      <c r="I1503" s="5">
        <v>0</v>
      </c>
      <c r="J1503" s="5" t="s">
        <v>231</v>
      </c>
      <c r="K1503" s="5" t="s">
        <v>231</v>
      </c>
      <c r="L1503" s="5" t="s">
        <v>231</v>
      </c>
      <c r="M1503" s="5">
        <v>0</v>
      </c>
      <c r="N1503" s="5">
        <v>0</v>
      </c>
      <c r="O1503" s="5" t="s">
        <v>231</v>
      </c>
      <c r="P1503" s="5" t="s">
        <v>231</v>
      </c>
    </row>
    <row r="1504" spans="3:16" s="21" customFormat="1" ht="18" customHeight="1">
      <c r="C1504" s="125"/>
      <c r="D1504" s="119"/>
      <c r="E1504" s="121"/>
      <c r="F1504" s="118"/>
      <c r="G1504" s="118"/>
      <c r="H1504" s="73" t="s">
        <v>236</v>
      </c>
      <c r="I1504" s="5">
        <v>0</v>
      </c>
      <c r="J1504" s="5" t="s">
        <v>231</v>
      </c>
      <c r="K1504" s="5" t="s">
        <v>231</v>
      </c>
      <c r="L1504" s="5" t="s">
        <v>231</v>
      </c>
      <c r="M1504" s="5">
        <v>0</v>
      </c>
      <c r="N1504" s="5">
        <v>0</v>
      </c>
      <c r="O1504" s="5" t="s">
        <v>231</v>
      </c>
      <c r="P1504" s="5" t="s">
        <v>231</v>
      </c>
    </row>
    <row r="1505" spans="3:16" s="21" customFormat="1" ht="18" customHeight="1">
      <c r="C1505" s="49"/>
      <c r="D1505" s="128" t="s">
        <v>760</v>
      </c>
      <c r="E1505" s="116" t="s">
        <v>667</v>
      </c>
      <c r="F1505" s="64"/>
      <c r="G1505" s="64"/>
      <c r="H1505" s="73" t="s">
        <v>107</v>
      </c>
      <c r="I1505" s="96">
        <f>I1506+I1508+I1510+I1511</f>
        <v>934.1</v>
      </c>
      <c r="J1505" s="96">
        <f>J1506+J1508</f>
        <v>1720.1</v>
      </c>
      <c r="K1505" s="96">
        <f t="shared" ref="K1505:M1505" si="127">K1506+K1508</f>
        <v>1720.1</v>
      </c>
      <c r="L1505" s="96">
        <f t="shared" si="127"/>
        <v>0</v>
      </c>
      <c r="M1505" s="96">
        <f t="shared" si="127"/>
        <v>0</v>
      </c>
      <c r="N1505" s="5"/>
      <c r="O1505" s="5">
        <v>0</v>
      </c>
      <c r="P1505" s="5">
        <v>0</v>
      </c>
    </row>
    <row r="1506" spans="3:16" s="21" customFormat="1" ht="18" customHeight="1">
      <c r="C1506" s="49"/>
      <c r="D1506" s="129"/>
      <c r="E1506" s="117"/>
      <c r="F1506" s="64"/>
      <c r="G1506" s="64"/>
      <c r="H1506" s="73" t="s">
        <v>108</v>
      </c>
      <c r="I1506" s="15">
        <v>934.1</v>
      </c>
      <c r="J1506" s="15">
        <v>1720.1</v>
      </c>
      <c r="K1506" s="96">
        <v>1720.1</v>
      </c>
      <c r="L1506" s="96"/>
      <c r="M1506" s="96"/>
      <c r="N1506" s="5"/>
      <c r="O1506" s="5">
        <v>0</v>
      </c>
      <c r="P1506" s="5">
        <v>0</v>
      </c>
    </row>
    <row r="1507" spans="3:16" s="21" customFormat="1" ht="18" customHeight="1">
      <c r="C1507" s="49"/>
      <c r="D1507" s="129"/>
      <c r="E1507" s="117"/>
      <c r="F1507" s="64"/>
      <c r="G1507" s="64"/>
      <c r="H1507" s="73" t="s">
        <v>22</v>
      </c>
      <c r="I1507" s="96"/>
      <c r="J1507" s="96"/>
      <c r="K1507" s="96"/>
      <c r="L1507" s="96"/>
      <c r="M1507" s="96"/>
      <c r="N1507" s="5"/>
      <c r="O1507" s="5">
        <v>0</v>
      </c>
      <c r="P1507" s="5">
        <v>0</v>
      </c>
    </row>
    <row r="1508" spans="3:16" s="21" customFormat="1" ht="18" customHeight="1">
      <c r="C1508" s="49"/>
      <c r="D1508" s="129"/>
      <c r="E1508" s="117"/>
      <c r="F1508" s="64"/>
      <c r="G1508" s="64"/>
      <c r="H1508" s="73" t="s">
        <v>233</v>
      </c>
      <c r="I1508" s="96"/>
      <c r="J1508" s="96"/>
      <c r="K1508" s="96"/>
      <c r="L1508" s="96"/>
      <c r="M1508" s="96"/>
      <c r="N1508" s="5"/>
      <c r="O1508" s="5">
        <v>0</v>
      </c>
      <c r="P1508" s="5">
        <v>0</v>
      </c>
    </row>
    <row r="1509" spans="3:16" s="21" customFormat="1" ht="18" customHeight="1">
      <c r="C1509" s="49"/>
      <c r="D1509" s="129"/>
      <c r="E1509" s="117"/>
      <c r="F1509" s="64"/>
      <c r="G1509" s="64"/>
      <c r="H1509" s="73" t="s">
        <v>23</v>
      </c>
      <c r="I1509" s="96"/>
      <c r="J1509" s="96"/>
      <c r="K1509" s="96"/>
      <c r="L1509" s="96"/>
      <c r="M1509" s="96"/>
      <c r="N1509" s="5"/>
      <c r="O1509" s="5">
        <v>0</v>
      </c>
      <c r="P1509" s="5">
        <v>0</v>
      </c>
    </row>
    <row r="1510" spans="3:16" s="21" customFormat="1" ht="18" customHeight="1">
      <c r="C1510" s="49"/>
      <c r="D1510" s="129"/>
      <c r="E1510" s="117"/>
      <c r="F1510" s="64"/>
      <c r="G1510" s="64"/>
      <c r="H1510" s="73" t="s">
        <v>234</v>
      </c>
      <c r="I1510" s="96"/>
      <c r="J1510" s="96"/>
      <c r="K1510" s="96"/>
      <c r="L1510" s="96"/>
      <c r="M1510" s="96"/>
      <c r="N1510" s="5"/>
      <c r="O1510" s="5">
        <v>0</v>
      </c>
      <c r="P1510" s="5">
        <v>0</v>
      </c>
    </row>
    <row r="1511" spans="3:16" s="21" customFormat="1" ht="18" customHeight="1">
      <c r="C1511" s="49"/>
      <c r="D1511" s="130"/>
      <c r="E1511" s="118"/>
      <c r="F1511" s="64"/>
      <c r="G1511" s="64"/>
      <c r="H1511" s="73" t="s">
        <v>236</v>
      </c>
      <c r="I1511" s="96"/>
      <c r="J1511" s="96"/>
      <c r="K1511" s="96"/>
      <c r="L1511" s="96"/>
      <c r="M1511" s="96"/>
      <c r="N1511" s="5"/>
      <c r="O1511" s="5">
        <v>0</v>
      </c>
      <c r="P1511" s="5">
        <v>0</v>
      </c>
    </row>
    <row r="1512" spans="3:16" s="21" customFormat="1" ht="15" customHeight="1">
      <c r="C1512" s="123" t="s">
        <v>420</v>
      </c>
      <c r="D1512" s="119" t="s">
        <v>668</v>
      </c>
      <c r="E1512" s="121" t="s">
        <v>536</v>
      </c>
      <c r="F1512" s="116">
        <v>2018</v>
      </c>
      <c r="G1512" s="116">
        <v>2018</v>
      </c>
      <c r="H1512" s="73" t="s">
        <v>107</v>
      </c>
      <c r="I1512" s="55">
        <f>I1513+I1515+I1517+I1518</f>
        <v>500</v>
      </c>
      <c r="J1512" s="55">
        <f>J1513+J1515</f>
        <v>0</v>
      </c>
      <c r="K1512" s="55">
        <f>K1513+K1515</f>
        <v>0</v>
      </c>
      <c r="L1512" s="55">
        <f>L1513+L1515</f>
        <v>0</v>
      </c>
      <c r="M1512" s="55">
        <f>M1513+M1515+M1517+M1518</f>
        <v>0</v>
      </c>
      <c r="N1512" s="5">
        <f>M1512/I1512*100</f>
        <v>0</v>
      </c>
      <c r="O1512" s="5">
        <v>0</v>
      </c>
      <c r="P1512" s="5">
        <v>0</v>
      </c>
    </row>
    <row r="1513" spans="3:16" s="21" customFormat="1" ht="15" customHeight="1">
      <c r="C1513" s="124"/>
      <c r="D1513" s="119"/>
      <c r="E1513" s="121"/>
      <c r="F1513" s="117"/>
      <c r="G1513" s="117"/>
      <c r="H1513" s="73" t="s">
        <v>108</v>
      </c>
      <c r="I1513" s="15">
        <v>500</v>
      </c>
      <c r="J1513" s="15"/>
      <c r="K1513" s="5"/>
      <c r="L1513" s="5"/>
      <c r="M1513" s="5"/>
      <c r="N1513" s="5">
        <f>M1513/I1513*100</f>
        <v>0</v>
      </c>
      <c r="O1513" s="5">
        <v>0</v>
      </c>
      <c r="P1513" s="5">
        <v>0</v>
      </c>
    </row>
    <row r="1514" spans="3:16" s="21" customFormat="1" ht="15" customHeight="1">
      <c r="C1514" s="124"/>
      <c r="D1514" s="119"/>
      <c r="E1514" s="121"/>
      <c r="F1514" s="117"/>
      <c r="G1514" s="117"/>
      <c r="H1514" s="73" t="s">
        <v>22</v>
      </c>
      <c r="I1514" s="5">
        <v>0</v>
      </c>
      <c r="J1514" s="5">
        <v>0</v>
      </c>
      <c r="K1514" s="5">
        <v>0</v>
      </c>
      <c r="L1514" s="5">
        <v>0</v>
      </c>
      <c r="M1514" s="5">
        <v>0</v>
      </c>
      <c r="N1514" s="5">
        <v>0</v>
      </c>
      <c r="O1514" s="5">
        <v>0</v>
      </c>
      <c r="P1514" s="5">
        <v>0</v>
      </c>
    </row>
    <row r="1515" spans="3:16" s="21" customFormat="1" ht="15" customHeight="1">
      <c r="C1515" s="124"/>
      <c r="D1515" s="119"/>
      <c r="E1515" s="121"/>
      <c r="F1515" s="117"/>
      <c r="G1515" s="117"/>
      <c r="H1515" s="73" t="s">
        <v>233</v>
      </c>
      <c r="I1515" s="5">
        <v>0</v>
      </c>
      <c r="J1515" s="5">
        <v>0</v>
      </c>
      <c r="K1515" s="5">
        <v>0</v>
      </c>
      <c r="L1515" s="5">
        <v>0</v>
      </c>
      <c r="M1515" s="5">
        <v>0</v>
      </c>
      <c r="N1515" s="5">
        <v>0</v>
      </c>
      <c r="O1515" s="5">
        <v>0</v>
      </c>
      <c r="P1515" s="5">
        <v>0</v>
      </c>
    </row>
    <row r="1516" spans="3:16" s="21" customFormat="1" ht="15" customHeight="1">
      <c r="C1516" s="124"/>
      <c r="D1516" s="119"/>
      <c r="E1516" s="121"/>
      <c r="F1516" s="117"/>
      <c r="G1516" s="117"/>
      <c r="H1516" s="73" t="s">
        <v>23</v>
      </c>
      <c r="I1516" s="5">
        <v>0</v>
      </c>
      <c r="J1516" s="5">
        <v>0</v>
      </c>
      <c r="K1516" s="5">
        <v>0</v>
      </c>
      <c r="L1516" s="5">
        <v>0</v>
      </c>
      <c r="M1516" s="5">
        <v>0</v>
      </c>
      <c r="N1516" s="5">
        <v>0</v>
      </c>
      <c r="O1516" s="5">
        <v>0</v>
      </c>
      <c r="P1516" s="5">
        <v>0</v>
      </c>
    </row>
    <row r="1517" spans="3:16" s="21" customFormat="1" ht="15" customHeight="1">
      <c r="C1517" s="124"/>
      <c r="D1517" s="119"/>
      <c r="E1517" s="121"/>
      <c r="F1517" s="117"/>
      <c r="G1517" s="117"/>
      <c r="H1517" s="73" t="s">
        <v>234</v>
      </c>
      <c r="I1517" s="5">
        <v>0</v>
      </c>
      <c r="J1517" s="5" t="s">
        <v>231</v>
      </c>
      <c r="K1517" s="5" t="s">
        <v>231</v>
      </c>
      <c r="L1517" s="5" t="s">
        <v>231</v>
      </c>
      <c r="M1517" s="5">
        <v>0</v>
      </c>
      <c r="N1517" s="5">
        <v>0</v>
      </c>
      <c r="O1517" s="5" t="s">
        <v>231</v>
      </c>
      <c r="P1517" s="5" t="s">
        <v>231</v>
      </c>
    </row>
    <row r="1518" spans="3:16" s="21" customFormat="1" ht="18" customHeight="1">
      <c r="C1518" s="125"/>
      <c r="D1518" s="119"/>
      <c r="E1518" s="121"/>
      <c r="F1518" s="118"/>
      <c r="G1518" s="118"/>
      <c r="H1518" s="73" t="s">
        <v>236</v>
      </c>
      <c r="I1518" s="5">
        <v>0</v>
      </c>
      <c r="J1518" s="5" t="s">
        <v>231</v>
      </c>
      <c r="K1518" s="5" t="s">
        <v>231</v>
      </c>
      <c r="L1518" s="5" t="s">
        <v>231</v>
      </c>
      <c r="M1518" s="5">
        <v>0</v>
      </c>
      <c r="N1518" s="5">
        <v>0</v>
      </c>
      <c r="O1518" s="5" t="s">
        <v>231</v>
      </c>
      <c r="P1518" s="5" t="s">
        <v>231</v>
      </c>
    </row>
    <row r="1519" spans="3:16" s="21" customFormat="1" ht="15" customHeight="1">
      <c r="C1519" s="123" t="s">
        <v>420</v>
      </c>
      <c r="D1519" s="119" t="s">
        <v>735</v>
      </c>
      <c r="E1519" s="121" t="s">
        <v>740</v>
      </c>
      <c r="F1519" s="116">
        <v>2018</v>
      </c>
      <c r="G1519" s="116">
        <v>2018</v>
      </c>
      <c r="H1519" s="73" t="s">
        <v>107</v>
      </c>
      <c r="I1519" s="55">
        <f>I1520+I1522+I1524+I1525</f>
        <v>0</v>
      </c>
      <c r="J1519" s="55">
        <f>J1520+J1522</f>
        <v>230</v>
      </c>
      <c r="K1519" s="55">
        <f t="shared" ref="K1519:M1519" si="128">K1520+K1522</f>
        <v>230</v>
      </c>
      <c r="L1519" s="55">
        <f t="shared" si="128"/>
        <v>230</v>
      </c>
      <c r="M1519" s="55">
        <f t="shared" si="128"/>
        <v>230</v>
      </c>
      <c r="N1519" s="5">
        <v>0</v>
      </c>
      <c r="O1519" s="5">
        <f>L1519/J1519*100</f>
        <v>100</v>
      </c>
      <c r="P1519" s="5">
        <f>L1519/K1519*100</f>
        <v>100</v>
      </c>
    </row>
    <row r="1520" spans="3:16" s="21" customFormat="1" ht="15" customHeight="1">
      <c r="C1520" s="124"/>
      <c r="D1520" s="119"/>
      <c r="E1520" s="121"/>
      <c r="F1520" s="117"/>
      <c r="G1520" s="117"/>
      <c r="H1520" s="73" t="s">
        <v>108</v>
      </c>
      <c r="I1520" s="5"/>
      <c r="J1520" s="5">
        <v>230</v>
      </c>
      <c r="K1520" s="5">
        <v>230</v>
      </c>
      <c r="L1520" s="5">
        <v>230</v>
      </c>
      <c r="M1520" s="5">
        <v>230</v>
      </c>
      <c r="N1520" s="5">
        <v>0</v>
      </c>
      <c r="O1520" s="5">
        <f>L1520/J1520*100</f>
        <v>100</v>
      </c>
      <c r="P1520" s="5">
        <f>L1520/K1520*100</f>
        <v>100</v>
      </c>
    </row>
    <row r="1521" spans="3:16" s="21" customFormat="1" ht="15" customHeight="1">
      <c r="C1521" s="124"/>
      <c r="D1521" s="119"/>
      <c r="E1521" s="121"/>
      <c r="F1521" s="117"/>
      <c r="G1521" s="117"/>
      <c r="H1521" s="73" t="s">
        <v>22</v>
      </c>
      <c r="I1521" s="5">
        <v>0</v>
      </c>
      <c r="J1521" s="5">
        <v>0</v>
      </c>
      <c r="K1521" s="5">
        <v>0</v>
      </c>
      <c r="L1521" s="5">
        <v>0</v>
      </c>
      <c r="M1521" s="5">
        <v>0</v>
      </c>
      <c r="N1521" s="5">
        <v>0</v>
      </c>
      <c r="O1521" s="5">
        <v>0</v>
      </c>
      <c r="P1521" s="5">
        <v>0</v>
      </c>
    </row>
    <row r="1522" spans="3:16" s="21" customFormat="1" ht="15" customHeight="1">
      <c r="C1522" s="124"/>
      <c r="D1522" s="119"/>
      <c r="E1522" s="121"/>
      <c r="F1522" s="117"/>
      <c r="G1522" s="117"/>
      <c r="H1522" s="73" t="s">
        <v>233</v>
      </c>
      <c r="I1522" s="5">
        <v>0</v>
      </c>
      <c r="J1522" s="5">
        <v>0</v>
      </c>
      <c r="K1522" s="5">
        <v>0</v>
      </c>
      <c r="L1522" s="5">
        <v>0</v>
      </c>
      <c r="M1522" s="5">
        <v>0</v>
      </c>
      <c r="N1522" s="5">
        <v>0</v>
      </c>
      <c r="O1522" s="5">
        <v>0</v>
      </c>
      <c r="P1522" s="5">
        <v>0</v>
      </c>
    </row>
    <row r="1523" spans="3:16" s="21" customFormat="1" ht="15" customHeight="1">
      <c r="C1523" s="124"/>
      <c r="D1523" s="119"/>
      <c r="E1523" s="121"/>
      <c r="F1523" s="117"/>
      <c r="G1523" s="117"/>
      <c r="H1523" s="73" t="s">
        <v>23</v>
      </c>
      <c r="I1523" s="5">
        <v>0</v>
      </c>
      <c r="J1523" s="5">
        <v>0</v>
      </c>
      <c r="K1523" s="5">
        <v>0</v>
      </c>
      <c r="L1523" s="5">
        <v>0</v>
      </c>
      <c r="M1523" s="5">
        <v>0</v>
      </c>
      <c r="N1523" s="5">
        <v>0</v>
      </c>
      <c r="O1523" s="5">
        <v>0</v>
      </c>
      <c r="P1523" s="5">
        <v>0</v>
      </c>
    </row>
    <row r="1524" spans="3:16" s="21" customFormat="1" ht="15" customHeight="1">
      <c r="C1524" s="124"/>
      <c r="D1524" s="119"/>
      <c r="E1524" s="121"/>
      <c r="F1524" s="117"/>
      <c r="G1524" s="117"/>
      <c r="H1524" s="73" t="s">
        <v>234</v>
      </c>
      <c r="I1524" s="5">
        <v>0</v>
      </c>
      <c r="J1524" s="5" t="s">
        <v>231</v>
      </c>
      <c r="K1524" s="5" t="s">
        <v>231</v>
      </c>
      <c r="L1524" s="5" t="s">
        <v>231</v>
      </c>
      <c r="M1524" s="5">
        <v>0</v>
      </c>
      <c r="N1524" s="5">
        <v>0</v>
      </c>
      <c r="O1524" s="5" t="s">
        <v>231</v>
      </c>
      <c r="P1524" s="5" t="s">
        <v>231</v>
      </c>
    </row>
    <row r="1525" spans="3:16" s="21" customFormat="1" ht="18" customHeight="1">
      <c r="C1525" s="125"/>
      <c r="D1525" s="119"/>
      <c r="E1525" s="121"/>
      <c r="F1525" s="118"/>
      <c r="G1525" s="118"/>
      <c r="H1525" s="73" t="s">
        <v>236</v>
      </c>
      <c r="I1525" s="5">
        <v>0</v>
      </c>
      <c r="J1525" s="5" t="s">
        <v>231</v>
      </c>
      <c r="K1525" s="5" t="s">
        <v>231</v>
      </c>
      <c r="L1525" s="5" t="s">
        <v>231</v>
      </c>
      <c r="M1525" s="5">
        <v>0</v>
      </c>
      <c r="N1525" s="5">
        <v>0</v>
      </c>
      <c r="O1525" s="5" t="s">
        <v>231</v>
      </c>
      <c r="P1525" s="5" t="s">
        <v>231</v>
      </c>
    </row>
    <row r="1526" spans="3:16" s="21" customFormat="1" ht="15" customHeight="1">
      <c r="C1526" s="123" t="s">
        <v>420</v>
      </c>
      <c r="D1526" s="119" t="s">
        <v>736</v>
      </c>
      <c r="E1526" s="121" t="s">
        <v>741</v>
      </c>
      <c r="F1526" s="116">
        <v>2018</v>
      </c>
      <c r="G1526" s="116">
        <v>2018</v>
      </c>
      <c r="H1526" s="73" t="s">
        <v>107</v>
      </c>
      <c r="I1526" s="55">
        <f>I1527+I1529+I1531+I1532</f>
        <v>0</v>
      </c>
      <c r="J1526" s="55">
        <f>J1527+J1529</f>
        <v>245</v>
      </c>
      <c r="K1526" s="55">
        <f t="shared" ref="K1526:M1526" si="129">K1527+K1529</f>
        <v>245</v>
      </c>
      <c r="L1526" s="55">
        <f t="shared" si="129"/>
        <v>245</v>
      </c>
      <c r="M1526" s="55">
        <f t="shared" si="129"/>
        <v>245</v>
      </c>
      <c r="N1526" s="5">
        <v>0</v>
      </c>
      <c r="O1526" s="5">
        <f>L1526/J1526*100</f>
        <v>100</v>
      </c>
      <c r="P1526" s="5">
        <f>L1526/K1526*100</f>
        <v>100</v>
      </c>
    </row>
    <row r="1527" spans="3:16" s="21" customFormat="1" ht="15" customHeight="1">
      <c r="C1527" s="124"/>
      <c r="D1527" s="119"/>
      <c r="E1527" s="121"/>
      <c r="F1527" s="117"/>
      <c r="G1527" s="117"/>
      <c r="H1527" s="73" t="s">
        <v>108</v>
      </c>
      <c r="I1527" s="5"/>
      <c r="J1527" s="5">
        <v>245</v>
      </c>
      <c r="K1527" s="5">
        <v>245</v>
      </c>
      <c r="L1527" s="5">
        <v>245</v>
      </c>
      <c r="M1527" s="5">
        <v>245</v>
      </c>
      <c r="N1527" s="5">
        <v>0</v>
      </c>
      <c r="O1527" s="5">
        <f>L1527/J1527*100</f>
        <v>100</v>
      </c>
      <c r="P1527" s="5">
        <f>L1527/K1527*100</f>
        <v>100</v>
      </c>
    </row>
    <row r="1528" spans="3:16" s="21" customFormat="1" ht="15" customHeight="1">
      <c r="C1528" s="124"/>
      <c r="D1528" s="119"/>
      <c r="E1528" s="121"/>
      <c r="F1528" s="117"/>
      <c r="G1528" s="117"/>
      <c r="H1528" s="73" t="s">
        <v>22</v>
      </c>
      <c r="I1528" s="5">
        <v>0</v>
      </c>
      <c r="J1528" s="5">
        <v>0</v>
      </c>
      <c r="K1528" s="5">
        <v>0</v>
      </c>
      <c r="L1528" s="5">
        <v>0</v>
      </c>
      <c r="M1528" s="5">
        <v>0</v>
      </c>
      <c r="N1528" s="5">
        <v>0</v>
      </c>
      <c r="O1528" s="5">
        <v>0</v>
      </c>
      <c r="P1528" s="5">
        <v>0</v>
      </c>
    </row>
    <row r="1529" spans="3:16" s="21" customFormat="1" ht="15" customHeight="1">
      <c r="C1529" s="124"/>
      <c r="D1529" s="119"/>
      <c r="E1529" s="121"/>
      <c r="F1529" s="117"/>
      <c r="G1529" s="117"/>
      <c r="H1529" s="73" t="s">
        <v>233</v>
      </c>
      <c r="I1529" s="5">
        <v>0</v>
      </c>
      <c r="J1529" s="5">
        <v>0</v>
      </c>
      <c r="K1529" s="5">
        <v>0</v>
      </c>
      <c r="L1529" s="5">
        <v>0</v>
      </c>
      <c r="M1529" s="5">
        <v>0</v>
      </c>
      <c r="N1529" s="5">
        <v>0</v>
      </c>
      <c r="O1529" s="5">
        <v>0</v>
      </c>
      <c r="P1529" s="5">
        <v>0</v>
      </c>
    </row>
    <row r="1530" spans="3:16" s="21" customFormat="1" ht="15" customHeight="1">
      <c r="C1530" s="124"/>
      <c r="D1530" s="119"/>
      <c r="E1530" s="121"/>
      <c r="F1530" s="117"/>
      <c r="G1530" s="117"/>
      <c r="H1530" s="73" t="s">
        <v>23</v>
      </c>
      <c r="I1530" s="5">
        <v>0</v>
      </c>
      <c r="J1530" s="5">
        <v>0</v>
      </c>
      <c r="K1530" s="5">
        <v>0</v>
      </c>
      <c r="L1530" s="5">
        <v>0</v>
      </c>
      <c r="M1530" s="5">
        <v>0</v>
      </c>
      <c r="N1530" s="5">
        <v>0</v>
      </c>
      <c r="O1530" s="5">
        <v>0</v>
      </c>
      <c r="P1530" s="5">
        <v>0</v>
      </c>
    </row>
    <row r="1531" spans="3:16" s="21" customFormat="1" ht="15" customHeight="1">
      <c r="C1531" s="124"/>
      <c r="D1531" s="119"/>
      <c r="E1531" s="121"/>
      <c r="F1531" s="117"/>
      <c r="G1531" s="117"/>
      <c r="H1531" s="73" t="s">
        <v>234</v>
      </c>
      <c r="I1531" s="5">
        <v>0</v>
      </c>
      <c r="J1531" s="5" t="s">
        <v>231</v>
      </c>
      <c r="K1531" s="5" t="s">
        <v>231</v>
      </c>
      <c r="L1531" s="5" t="s">
        <v>231</v>
      </c>
      <c r="M1531" s="5">
        <v>0</v>
      </c>
      <c r="N1531" s="5">
        <v>0</v>
      </c>
      <c r="O1531" s="5" t="s">
        <v>231</v>
      </c>
      <c r="P1531" s="5" t="s">
        <v>231</v>
      </c>
    </row>
    <row r="1532" spans="3:16" s="21" customFormat="1" ht="18" customHeight="1">
      <c r="C1532" s="125"/>
      <c r="D1532" s="119"/>
      <c r="E1532" s="121"/>
      <c r="F1532" s="118"/>
      <c r="G1532" s="118"/>
      <c r="H1532" s="73" t="s">
        <v>236</v>
      </c>
      <c r="I1532" s="5">
        <v>0</v>
      </c>
      <c r="J1532" s="5" t="s">
        <v>231</v>
      </c>
      <c r="K1532" s="5" t="s">
        <v>231</v>
      </c>
      <c r="L1532" s="5" t="s">
        <v>231</v>
      </c>
      <c r="M1532" s="5">
        <v>0</v>
      </c>
      <c r="N1532" s="5">
        <v>0</v>
      </c>
      <c r="O1532" s="5" t="s">
        <v>231</v>
      </c>
      <c r="P1532" s="5" t="s">
        <v>231</v>
      </c>
    </row>
    <row r="1533" spans="3:16" s="21" customFormat="1" ht="15" customHeight="1">
      <c r="C1533" s="123" t="s">
        <v>420</v>
      </c>
      <c r="D1533" s="119" t="s">
        <v>737</v>
      </c>
      <c r="E1533" s="121" t="s">
        <v>742</v>
      </c>
      <c r="F1533" s="116">
        <v>2018</v>
      </c>
      <c r="G1533" s="116">
        <v>2018</v>
      </c>
      <c r="H1533" s="73" t="s">
        <v>107</v>
      </c>
      <c r="I1533" s="55">
        <f>I1534+I1536+I1538+I1539</f>
        <v>0</v>
      </c>
      <c r="J1533" s="55">
        <f>J1534+J1536</f>
        <v>660</v>
      </c>
      <c r="K1533" s="55">
        <f t="shared" ref="K1533:M1533" si="130">K1534+K1536</f>
        <v>660</v>
      </c>
      <c r="L1533" s="55">
        <f t="shared" si="130"/>
        <v>660</v>
      </c>
      <c r="M1533" s="55">
        <f t="shared" si="130"/>
        <v>660</v>
      </c>
      <c r="N1533" s="5">
        <v>0</v>
      </c>
      <c r="O1533" s="5">
        <f>L1533/J1533*100</f>
        <v>100</v>
      </c>
      <c r="P1533" s="5">
        <f>L1533/K1533*100</f>
        <v>100</v>
      </c>
    </row>
    <row r="1534" spans="3:16" s="21" customFormat="1" ht="15" customHeight="1">
      <c r="C1534" s="124"/>
      <c r="D1534" s="119"/>
      <c r="E1534" s="121"/>
      <c r="F1534" s="117"/>
      <c r="G1534" s="117"/>
      <c r="H1534" s="73" t="s">
        <v>108</v>
      </c>
      <c r="I1534" s="5"/>
      <c r="J1534" s="5">
        <v>660</v>
      </c>
      <c r="K1534" s="5">
        <v>660</v>
      </c>
      <c r="L1534" s="5">
        <v>660</v>
      </c>
      <c r="M1534" s="5">
        <v>660</v>
      </c>
      <c r="N1534" s="5">
        <v>0</v>
      </c>
      <c r="O1534" s="5">
        <f>L1534/J1534*100</f>
        <v>100</v>
      </c>
      <c r="P1534" s="5">
        <f>L1534/K1534*100</f>
        <v>100</v>
      </c>
    </row>
    <row r="1535" spans="3:16" s="21" customFormat="1" ht="15" customHeight="1">
      <c r="C1535" s="124"/>
      <c r="D1535" s="119"/>
      <c r="E1535" s="121"/>
      <c r="F1535" s="117"/>
      <c r="G1535" s="117"/>
      <c r="H1535" s="73" t="s">
        <v>22</v>
      </c>
      <c r="I1535" s="5">
        <v>0</v>
      </c>
      <c r="J1535" s="5">
        <v>0</v>
      </c>
      <c r="K1535" s="5">
        <v>0</v>
      </c>
      <c r="L1535" s="5">
        <v>0</v>
      </c>
      <c r="M1535" s="5">
        <v>0</v>
      </c>
      <c r="N1535" s="5">
        <v>0</v>
      </c>
      <c r="O1535" s="5">
        <v>0</v>
      </c>
      <c r="P1535" s="5">
        <v>0</v>
      </c>
    </row>
    <row r="1536" spans="3:16" s="21" customFormat="1" ht="15" customHeight="1">
      <c r="C1536" s="124"/>
      <c r="D1536" s="119"/>
      <c r="E1536" s="121"/>
      <c r="F1536" s="117"/>
      <c r="G1536" s="117"/>
      <c r="H1536" s="73" t="s">
        <v>233</v>
      </c>
      <c r="I1536" s="5">
        <v>0</v>
      </c>
      <c r="J1536" s="5">
        <v>0</v>
      </c>
      <c r="K1536" s="5">
        <v>0</v>
      </c>
      <c r="L1536" s="5">
        <v>0</v>
      </c>
      <c r="M1536" s="5">
        <v>0</v>
      </c>
      <c r="N1536" s="5">
        <v>0</v>
      </c>
      <c r="O1536" s="5">
        <v>0</v>
      </c>
      <c r="P1536" s="5">
        <v>0</v>
      </c>
    </row>
    <row r="1537" spans="3:16" s="21" customFormat="1" ht="15" customHeight="1">
      <c r="C1537" s="124"/>
      <c r="D1537" s="119"/>
      <c r="E1537" s="121"/>
      <c r="F1537" s="117"/>
      <c r="G1537" s="117"/>
      <c r="H1537" s="73" t="s">
        <v>23</v>
      </c>
      <c r="I1537" s="5">
        <v>0</v>
      </c>
      <c r="J1537" s="5">
        <v>0</v>
      </c>
      <c r="K1537" s="5">
        <v>0</v>
      </c>
      <c r="L1537" s="5">
        <v>0</v>
      </c>
      <c r="M1537" s="5">
        <v>0</v>
      </c>
      <c r="N1537" s="5">
        <v>0</v>
      </c>
      <c r="O1537" s="5">
        <v>0</v>
      </c>
      <c r="P1537" s="5">
        <v>0</v>
      </c>
    </row>
    <row r="1538" spans="3:16" s="21" customFormat="1" ht="15" customHeight="1">
      <c r="C1538" s="124"/>
      <c r="D1538" s="119"/>
      <c r="E1538" s="121"/>
      <c r="F1538" s="117"/>
      <c r="G1538" s="117"/>
      <c r="H1538" s="73" t="s">
        <v>234</v>
      </c>
      <c r="I1538" s="5">
        <v>0</v>
      </c>
      <c r="J1538" s="5" t="s">
        <v>231</v>
      </c>
      <c r="K1538" s="5" t="s">
        <v>231</v>
      </c>
      <c r="L1538" s="5" t="s">
        <v>231</v>
      </c>
      <c r="M1538" s="5">
        <v>0</v>
      </c>
      <c r="N1538" s="5">
        <v>0</v>
      </c>
      <c r="O1538" s="5" t="s">
        <v>231</v>
      </c>
      <c r="P1538" s="5" t="s">
        <v>231</v>
      </c>
    </row>
    <row r="1539" spans="3:16" s="21" customFormat="1" ht="18" customHeight="1">
      <c r="C1539" s="125"/>
      <c r="D1539" s="119"/>
      <c r="E1539" s="121"/>
      <c r="F1539" s="118"/>
      <c r="G1539" s="118"/>
      <c r="H1539" s="73" t="s">
        <v>236</v>
      </c>
      <c r="I1539" s="5">
        <v>0</v>
      </c>
      <c r="J1539" s="5" t="s">
        <v>231</v>
      </c>
      <c r="K1539" s="5" t="s">
        <v>231</v>
      </c>
      <c r="L1539" s="5" t="s">
        <v>231</v>
      </c>
      <c r="M1539" s="5">
        <v>0</v>
      </c>
      <c r="N1539" s="5">
        <v>0</v>
      </c>
      <c r="O1539" s="5" t="s">
        <v>231</v>
      </c>
      <c r="P1539" s="5" t="s">
        <v>231</v>
      </c>
    </row>
    <row r="1540" spans="3:16" s="21" customFormat="1" ht="15" customHeight="1">
      <c r="C1540" s="123" t="s">
        <v>420</v>
      </c>
      <c r="D1540" s="119" t="s">
        <v>738</v>
      </c>
      <c r="E1540" s="121" t="s">
        <v>743</v>
      </c>
      <c r="F1540" s="116">
        <v>2018</v>
      </c>
      <c r="G1540" s="116">
        <v>2018</v>
      </c>
      <c r="H1540" s="73" t="s">
        <v>107</v>
      </c>
      <c r="I1540" s="55">
        <f>I1541+I1543+I1545+I1546</f>
        <v>0</v>
      </c>
      <c r="J1540" s="55">
        <f>J1541+J1543</f>
        <v>1747.9</v>
      </c>
      <c r="K1540" s="55">
        <f t="shared" ref="K1540:M1540" si="131">K1541+K1543</f>
        <v>1747.9</v>
      </c>
      <c r="L1540" s="55">
        <f t="shared" si="131"/>
        <v>1747.9</v>
      </c>
      <c r="M1540" s="55">
        <f t="shared" si="131"/>
        <v>1747.9</v>
      </c>
      <c r="N1540" s="5">
        <v>0</v>
      </c>
      <c r="O1540" s="5">
        <f>L1540/J1540*100</f>
        <v>100</v>
      </c>
      <c r="P1540" s="5">
        <f>L1540/K1540*100</f>
        <v>100</v>
      </c>
    </row>
    <row r="1541" spans="3:16" s="21" customFormat="1" ht="15" customHeight="1">
      <c r="C1541" s="124"/>
      <c r="D1541" s="119"/>
      <c r="E1541" s="121"/>
      <c r="F1541" s="117"/>
      <c r="G1541" s="117"/>
      <c r="H1541" s="73" t="s">
        <v>108</v>
      </c>
      <c r="I1541" s="5"/>
      <c r="J1541" s="5">
        <v>1747.9</v>
      </c>
      <c r="K1541" s="5">
        <v>1747.9</v>
      </c>
      <c r="L1541" s="5">
        <v>1747.9</v>
      </c>
      <c r="M1541" s="5">
        <v>1747.9</v>
      </c>
      <c r="N1541" s="5">
        <v>0</v>
      </c>
      <c r="O1541" s="5">
        <f>L1541/J1541*100</f>
        <v>100</v>
      </c>
      <c r="P1541" s="5">
        <f>L1541/K1541*100</f>
        <v>100</v>
      </c>
    </row>
    <row r="1542" spans="3:16" s="21" customFormat="1" ht="15" customHeight="1">
      <c r="C1542" s="124"/>
      <c r="D1542" s="119"/>
      <c r="E1542" s="121"/>
      <c r="F1542" s="117"/>
      <c r="G1542" s="117"/>
      <c r="H1542" s="73" t="s">
        <v>22</v>
      </c>
      <c r="I1542" s="5">
        <v>0</v>
      </c>
      <c r="J1542" s="5">
        <v>0</v>
      </c>
      <c r="K1542" s="5">
        <v>0</v>
      </c>
      <c r="L1542" s="5">
        <v>0</v>
      </c>
      <c r="M1542" s="5">
        <v>0</v>
      </c>
      <c r="N1542" s="5">
        <v>0</v>
      </c>
      <c r="O1542" s="5">
        <v>0</v>
      </c>
      <c r="P1542" s="5">
        <v>0</v>
      </c>
    </row>
    <row r="1543" spans="3:16" s="21" customFormat="1" ht="15" customHeight="1">
      <c r="C1543" s="124"/>
      <c r="D1543" s="119"/>
      <c r="E1543" s="121"/>
      <c r="F1543" s="117"/>
      <c r="G1543" s="117"/>
      <c r="H1543" s="73" t="s">
        <v>233</v>
      </c>
      <c r="I1543" s="5">
        <v>0</v>
      </c>
      <c r="J1543" s="5">
        <v>0</v>
      </c>
      <c r="K1543" s="5">
        <v>0</v>
      </c>
      <c r="L1543" s="5">
        <v>0</v>
      </c>
      <c r="M1543" s="5">
        <v>0</v>
      </c>
      <c r="N1543" s="5">
        <v>0</v>
      </c>
      <c r="O1543" s="5">
        <v>0</v>
      </c>
      <c r="P1543" s="5">
        <v>0</v>
      </c>
    </row>
    <row r="1544" spans="3:16" s="21" customFormat="1" ht="15" customHeight="1">
      <c r="C1544" s="124"/>
      <c r="D1544" s="119"/>
      <c r="E1544" s="121"/>
      <c r="F1544" s="117"/>
      <c r="G1544" s="117"/>
      <c r="H1544" s="73" t="s">
        <v>23</v>
      </c>
      <c r="I1544" s="5">
        <v>0</v>
      </c>
      <c r="J1544" s="5">
        <v>0</v>
      </c>
      <c r="K1544" s="5">
        <v>0</v>
      </c>
      <c r="L1544" s="5">
        <v>0</v>
      </c>
      <c r="M1544" s="5">
        <v>0</v>
      </c>
      <c r="N1544" s="5">
        <v>0</v>
      </c>
      <c r="O1544" s="5">
        <v>0</v>
      </c>
      <c r="P1544" s="5">
        <v>0</v>
      </c>
    </row>
    <row r="1545" spans="3:16" s="21" customFormat="1" ht="15" customHeight="1">
      <c r="C1545" s="124"/>
      <c r="D1545" s="119"/>
      <c r="E1545" s="121"/>
      <c r="F1545" s="117"/>
      <c r="G1545" s="117"/>
      <c r="H1545" s="73" t="s">
        <v>234</v>
      </c>
      <c r="I1545" s="5">
        <v>0</v>
      </c>
      <c r="J1545" s="5" t="s">
        <v>231</v>
      </c>
      <c r="K1545" s="5" t="s">
        <v>231</v>
      </c>
      <c r="L1545" s="5" t="s">
        <v>231</v>
      </c>
      <c r="M1545" s="5">
        <v>0</v>
      </c>
      <c r="N1545" s="5">
        <v>0</v>
      </c>
      <c r="O1545" s="5" t="s">
        <v>231</v>
      </c>
      <c r="P1545" s="5" t="s">
        <v>231</v>
      </c>
    </row>
    <row r="1546" spans="3:16" s="21" customFormat="1" ht="18" customHeight="1">
      <c r="C1546" s="125"/>
      <c r="D1546" s="119"/>
      <c r="E1546" s="121"/>
      <c r="F1546" s="118"/>
      <c r="G1546" s="118"/>
      <c r="H1546" s="73" t="s">
        <v>236</v>
      </c>
      <c r="I1546" s="5">
        <v>0</v>
      </c>
      <c r="J1546" s="5" t="s">
        <v>231</v>
      </c>
      <c r="K1546" s="5" t="s">
        <v>231</v>
      </c>
      <c r="L1546" s="5" t="s">
        <v>231</v>
      </c>
      <c r="M1546" s="5">
        <v>0</v>
      </c>
      <c r="N1546" s="5">
        <v>0</v>
      </c>
      <c r="O1546" s="5" t="s">
        <v>231</v>
      </c>
      <c r="P1546" s="5" t="s">
        <v>231</v>
      </c>
    </row>
    <row r="1547" spans="3:16" s="21" customFormat="1" ht="18" customHeight="1">
      <c r="C1547" s="61"/>
      <c r="D1547" s="128" t="s">
        <v>756</v>
      </c>
      <c r="E1547" s="116" t="s">
        <v>667</v>
      </c>
      <c r="F1547" s="64"/>
      <c r="G1547" s="64"/>
      <c r="H1547" s="73" t="s">
        <v>107</v>
      </c>
      <c r="I1547" s="96">
        <f>I1548+I1550+I1552+I1553</f>
        <v>0</v>
      </c>
      <c r="J1547" s="96">
        <f>J1548+J1550</f>
        <v>592.79999999999995</v>
      </c>
      <c r="K1547" s="96">
        <f t="shared" ref="K1547:M1547" si="132">K1548+K1550</f>
        <v>592.79999999999995</v>
      </c>
      <c r="L1547" s="96">
        <f t="shared" si="132"/>
        <v>0</v>
      </c>
      <c r="M1547" s="96">
        <f t="shared" si="132"/>
        <v>592.79999999999995</v>
      </c>
      <c r="N1547" s="5">
        <v>0</v>
      </c>
      <c r="O1547" s="5">
        <v>0</v>
      </c>
      <c r="P1547" s="5">
        <v>0</v>
      </c>
    </row>
    <row r="1548" spans="3:16" s="21" customFormat="1" ht="18" customHeight="1">
      <c r="C1548" s="61"/>
      <c r="D1548" s="129"/>
      <c r="E1548" s="117"/>
      <c r="F1548" s="64"/>
      <c r="G1548" s="64"/>
      <c r="H1548" s="73" t="s">
        <v>108</v>
      </c>
      <c r="I1548" s="96">
        <f t="shared" ref="I1548" si="133">I1549+I1551+I1553+I1554</f>
        <v>0</v>
      </c>
      <c r="J1548" s="15">
        <v>592.79999999999995</v>
      </c>
      <c r="K1548" s="96">
        <v>592.79999999999995</v>
      </c>
      <c r="L1548" s="96"/>
      <c r="M1548" s="96">
        <v>592.79999999999995</v>
      </c>
      <c r="N1548" s="5">
        <v>0</v>
      </c>
      <c r="O1548" s="5">
        <v>0</v>
      </c>
      <c r="P1548" s="5">
        <v>0</v>
      </c>
    </row>
    <row r="1549" spans="3:16" s="21" customFormat="1" ht="18" customHeight="1">
      <c r="C1549" s="61"/>
      <c r="D1549" s="129"/>
      <c r="E1549" s="117"/>
      <c r="F1549" s="64"/>
      <c r="G1549" s="64"/>
      <c r="H1549" s="73" t="s">
        <v>22</v>
      </c>
      <c r="I1549" s="5">
        <v>0</v>
      </c>
      <c r="J1549" s="5">
        <v>0</v>
      </c>
      <c r="K1549" s="5">
        <v>0</v>
      </c>
      <c r="L1549" s="5">
        <v>0</v>
      </c>
      <c r="M1549" s="5">
        <v>0</v>
      </c>
      <c r="N1549" s="96">
        <f t="shared" ref="N1549:N1553" si="134">N1550+N1552+N1554+N1555</f>
        <v>0</v>
      </c>
      <c r="O1549" s="5">
        <v>0</v>
      </c>
      <c r="P1549" s="5">
        <v>0</v>
      </c>
    </row>
    <row r="1550" spans="3:16" s="21" customFormat="1" ht="18" customHeight="1">
      <c r="C1550" s="61"/>
      <c r="D1550" s="129"/>
      <c r="E1550" s="117"/>
      <c r="F1550" s="64"/>
      <c r="G1550" s="64"/>
      <c r="H1550" s="73" t="s">
        <v>233</v>
      </c>
      <c r="I1550" s="5">
        <v>0</v>
      </c>
      <c r="J1550" s="5">
        <v>0</v>
      </c>
      <c r="K1550" s="5">
        <v>0</v>
      </c>
      <c r="L1550" s="5">
        <v>0</v>
      </c>
      <c r="M1550" s="5">
        <v>0</v>
      </c>
      <c r="N1550" s="96">
        <f t="shared" si="134"/>
        <v>0</v>
      </c>
      <c r="O1550" s="5">
        <v>0</v>
      </c>
      <c r="P1550" s="5">
        <v>0</v>
      </c>
    </row>
    <row r="1551" spans="3:16" s="21" customFormat="1" ht="18" customHeight="1">
      <c r="C1551" s="61"/>
      <c r="D1551" s="129"/>
      <c r="E1551" s="117"/>
      <c r="F1551" s="64"/>
      <c r="G1551" s="64"/>
      <c r="H1551" s="73" t="s">
        <v>23</v>
      </c>
      <c r="I1551" s="5">
        <v>0</v>
      </c>
      <c r="J1551" s="5">
        <v>0</v>
      </c>
      <c r="K1551" s="5">
        <v>0</v>
      </c>
      <c r="L1551" s="5">
        <v>0</v>
      </c>
      <c r="M1551" s="5">
        <v>0</v>
      </c>
      <c r="N1551" s="96">
        <f t="shared" si="134"/>
        <v>0</v>
      </c>
      <c r="O1551" s="5">
        <v>0</v>
      </c>
      <c r="P1551" s="5">
        <v>0</v>
      </c>
    </row>
    <row r="1552" spans="3:16" s="21" customFormat="1" ht="18" customHeight="1">
      <c r="C1552" s="61"/>
      <c r="D1552" s="129"/>
      <c r="E1552" s="117"/>
      <c r="F1552" s="64"/>
      <c r="G1552" s="64"/>
      <c r="H1552" s="73" t="s">
        <v>234</v>
      </c>
      <c r="I1552" s="5">
        <v>0</v>
      </c>
      <c r="J1552" s="5">
        <v>0</v>
      </c>
      <c r="K1552" s="5">
        <v>0</v>
      </c>
      <c r="L1552" s="5">
        <v>0</v>
      </c>
      <c r="M1552" s="5">
        <v>0</v>
      </c>
      <c r="N1552" s="96">
        <f t="shared" si="134"/>
        <v>0</v>
      </c>
      <c r="O1552" s="5">
        <v>0</v>
      </c>
      <c r="P1552" s="5">
        <v>0</v>
      </c>
    </row>
    <row r="1553" spans="3:16" s="21" customFormat="1" ht="18" customHeight="1">
      <c r="C1553" s="61"/>
      <c r="D1553" s="130"/>
      <c r="E1553" s="118"/>
      <c r="F1553" s="64"/>
      <c r="G1553" s="64"/>
      <c r="H1553" s="73" t="s">
        <v>236</v>
      </c>
      <c r="I1553" s="5">
        <v>0</v>
      </c>
      <c r="J1553" s="5">
        <v>0</v>
      </c>
      <c r="K1553" s="5">
        <v>0</v>
      </c>
      <c r="L1553" s="5">
        <v>0</v>
      </c>
      <c r="M1553" s="5">
        <v>0</v>
      </c>
      <c r="N1553" s="96">
        <f t="shared" si="134"/>
        <v>0</v>
      </c>
      <c r="O1553" s="5">
        <v>0</v>
      </c>
      <c r="P1553" s="5">
        <v>0</v>
      </c>
    </row>
    <row r="1554" spans="3:16" s="21" customFormat="1" ht="15" customHeight="1">
      <c r="C1554" s="123" t="s">
        <v>217</v>
      </c>
      <c r="D1554" s="119" t="s">
        <v>127</v>
      </c>
      <c r="E1554" s="121" t="s">
        <v>8</v>
      </c>
      <c r="F1554" s="116">
        <v>2018</v>
      </c>
      <c r="G1554" s="116">
        <v>2020</v>
      </c>
      <c r="H1554" s="73" t="s">
        <v>107</v>
      </c>
      <c r="I1554" s="55">
        <f>I1555+I1557+I1559+I1560</f>
        <v>0</v>
      </c>
      <c r="J1554" s="55">
        <f>J1555+J1557</f>
        <v>3861</v>
      </c>
      <c r="K1554" s="55">
        <f>K1555+K1557</f>
        <v>3861</v>
      </c>
      <c r="L1554" s="55">
        <f>L1555+L1557</f>
        <v>0</v>
      </c>
      <c r="M1554" s="55">
        <f>M1555+M1557+M1559+M1560</f>
        <v>3830</v>
      </c>
      <c r="N1554" s="5">
        <v>0</v>
      </c>
      <c r="O1554" s="5">
        <f>L1554/J1554*100</f>
        <v>0</v>
      </c>
      <c r="P1554" s="5">
        <f>L1554/K1554*100</f>
        <v>0</v>
      </c>
    </row>
    <row r="1555" spans="3:16" s="21" customFormat="1" ht="15" customHeight="1">
      <c r="C1555" s="124"/>
      <c r="D1555" s="119"/>
      <c r="E1555" s="121"/>
      <c r="F1555" s="117"/>
      <c r="G1555" s="117"/>
      <c r="H1555" s="73" t="s">
        <v>108</v>
      </c>
      <c r="I1555" s="5">
        <f>I1562+I1569</f>
        <v>0</v>
      </c>
      <c r="J1555" s="5">
        <f t="shared" ref="J1555:M1555" si="135">J1562+J1569</f>
        <v>3861</v>
      </c>
      <c r="K1555" s="5">
        <f t="shared" si="135"/>
        <v>3861</v>
      </c>
      <c r="L1555" s="5">
        <f t="shared" si="135"/>
        <v>0</v>
      </c>
      <c r="M1555" s="5">
        <f t="shared" si="135"/>
        <v>3830</v>
      </c>
      <c r="N1555" s="5">
        <v>0</v>
      </c>
      <c r="O1555" s="5">
        <f>L1555/J1555*100</f>
        <v>0</v>
      </c>
      <c r="P1555" s="5">
        <f>L1555/K1555*100</f>
        <v>0</v>
      </c>
    </row>
    <row r="1556" spans="3:16" s="21" customFormat="1" ht="15" customHeight="1">
      <c r="C1556" s="124"/>
      <c r="D1556" s="119"/>
      <c r="E1556" s="121"/>
      <c r="F1556" s="117"/>
      <c r="G1556" s="117"/>
      <c r="H1556" s="73" t="s">
        <v>22</v>
      </c>
      <c r="I1556" s="5">
        <f t="shared" ref="I1556:M1556" si="136">I1563+I1570</f>
        <v>0</v>
      </c>
      <c r="J1556" s="5">
        <f t="shared" si="136"/>
        <v>0</v>
      </c>
      <c r="K1556" s="5">
        <f t="shared" si="136"/>
        <v>0</v>
      </c>
      <c r="L1556" s="5">
        <f t="shared" si="136"/>
        <v>0</v>
      </c>
      <c r="M1556" s="5">
        <f t="shared" si="136"/>
        <v>0</v>
      </c>
      <c r="N1556" s="5">
        <v>0</v>
      </c>
      <c r="O1556" s="5">
        <v>0</v>
      </c>
      <c r="P1556" s="5">
        <v>0</v>
      </c>
    </row>
    <row r="1557" spans="3:16" s="21" customFormat="1" ht="15" customHeight="1">
      <c r="C1557" s="124"/>
      <c r="D1557" s="119"/>
      <c r="E1557" s="121"/>
      <c r="F1557" s="117"/>
      <c r="G1557" s="117"/>
      <c r="H1557" s="73" t="s">
        <v>233</v>
      </c>
      <c r="I1557" s="5">
        <f t="shared" ref="I1557:M1557" si="137">I1564+I1571</f>
        <v>0</v>
      </c>
      <c r="J1557" s="5">
        <f t="shared" si="137"/>
        <v>0</v>
      </c>
      <c r="K1557" s="5">
        <f t="shared" si="137"/>
        <v>0</v>
      </c>
      <c r="L1557" s="5">
        <f t="shared" si="137"/>
        <v>0</v>
      </c>
      <c r="M1557" s="5">
        <f t="shared" si="137"/>
        <v>0</v>
      </c>
      <c r="N1557" s="5">
        <v>0</v>
      </c>
      <c r="O1557" s="5">
        <v>0</v>
      </c>
      <c r="P1557" s="5">
        <v>0</v>
      </c>
    </row>
    <row r="1558" spans="3:16" s="21" customFormat="1" ht="15" customHeight="1">
      <c r="C1558" s="124"/>
      <c r="D1558" s="119"/>
      <c r="E1558" s="121"/>
      <c r="F1558" s="117"/>
      <c r="G1558" s="117"/>
      <c r="H1558" s="73" t="s">
        <v>23</v>
      </c>
      <c r="I1558" s="5">
        <f t="shared" ref="I1558:M1558" si="138">I1565+I1572</f>
        <v>0</v>
      </c>
      <c r="J1558" s="5">
        <f t="shared" si="138"/>
        <v>0</v>
      </c>
      <c r="K1558" s="5">
        <f t="shared" si="138"/>
        <v>0</v>
      </c>
      <c r="L1558" s="5">
        <f t="shared" si="138"/>
        <v>0</v>
      </c>
      <c r="M1558" s="5">
        <f t="shared" si="138"/>
        <v>0</v>
      </c>
      <c r="N1558" s="5">
        <v>0</v>
      </c>
      <c r="O1558" s="5">
        <v>0</v>
      </c>
      <c r="P1558" s="5">
        <v>0</v>
      </c>
    </row>
    <row r="1559" spans="3:16" s="21" customFormat="1" ht="15" customHeight="1">
      <c r="C1559" s="124"/>
      <c r="D1559" s="119"/>
      <c r="E1559" s="121"/>
      <c r="F1559" s="117"/>
      <c r="G1559" s="117"/>
      <c r="H1559" s="73" t="s">
        <v>234</v>
      </c>
      <c r="I1559" s="5">
        <v>0</v>
      </c>
      <c r="J1559" s="5" t="s">
        <v>231</v>
      </c>
      <c r="K1559" s="5" t="s">
        <v>231</v>
      </c>
      <c r="L1559" s="5" t="s">
        <v>231</v>
      </c>
      <c r="M1559" s="5">
        <v>0</v>
      </c>
      <c r="N1559" s="5">
        <v>0</v>
      </c>
      <c r="O1559" s="5" t="s">
        <v>231</v>
      </c>
      <c r="P1559" s="5" t="s">
        <v>231</v>
      </c>
    </row>
    <row r="1560" spans="3:16" s="21" customFormat="1" ht="15" customHeight="1">
      <c r="C1560" s="125"/>
      <c r="D1560" s="119"/>
      <c r="E1560" s="121"/>
      <c r="F1560" s="118"/>
      <c r="G1560" s="118"/>
      <c r="H1560" s="73" t="s">
        <v>236</v>
      </c>
      <c r="I1560" s="5">
        <v>0</v>
      </c>
      <c r="J1560" s="5" t="s">
        <v>231</v>
      </c>
      <c r="K1560" s="5" t="s">
        <v>231</v>
      </c>
      <c r="L1560" s="5" t="s">
        <v>231</v>
      </c>
      <c r="M1560" s="5">
        <v>0</v>
      </c>
      <c r="N1560" s="5">
        <v>0</v>
      </c>
      <c r="O1560" s="5" t="s">
        <v>231</v>
      </c>
      <c r="P1560" s="5" t="s">
        <v>231</v>
      </c>
    </row>
    <row r="1561" spans="3:16" s="21" customFormat="1" ht="15" customHeight="1">
      <c r="C1561" s="123" t="s">
        <v>421</v>
      </c>
      <c r="D1561" s="119" t="s">
        <v>730</v>
      </c>
      <c r="E1561" s="116" t="s">
        <v>423</v>
      </c>
      <c r="F1561" s="116">
        <v>2018</v>
      </c>
      <c r="G1561" s="116">
        <v>2018</v>
      </c>
      <c r="H1561" s="73" t="s">
        <v>107</v>
      </c>
      <c r="I1561" s="55">
        <f>I1562+I1564+I1566+I1567</f>
        <v>0</v>
      </c>
      <c r="J1561" s="55">
        <f>J1562+J1564</f>
        <v>2676</v>
      </c>
      <c r="K1561" s="55">
        <f>K1562+K1564</f>
        <v>2676</v>
      </c>
      <c r="L1561" s="55">
        <f>L1562+L1564</f>
        <v>0</v>
      </c>
      <c r="M1561" s="55">
        <f>M1562+M1564+M1566+M1567</f>
        <v>2665</v>
      </c>
      <c r="N1561" s="5">
        <v>0</v>
      </c>
      <c r="O1561" s="5">
        <f>L1561/J1561*100</f>
        <v>0</v>
      </c>
      <c r="P1561" s="5">
        <f>L1561/K1561*100</f>
        <v>0</v>
      </c>
    </row>
    <row r="1562" spans="3:16" s="21" customFormat="1" ht="15" customHeight="1">
      <c r="C1562" s="124"/>
      <c r="D1562" s="119"/>
      <c r="E1562" s="117"/>
      <c r="F1562" s="117"/>
      <c r="G1562" s="117"/>
      <c r="H1562" s="73" t="s">
        <v>108</v>
      </c>
      <c r="I1562" s="55">
        <f>I1563+I1565+I1567+I1568</f>
        <v>0</v>
      </c>
      <c r="J1562" s="55">
        <v>2676</v>
      </c>
      <c r="K1562" s="55">
        <v>2676</v>
      </c>
      <c r="L1562" s="55">
        <f>L1563+L1565</f>
        <v>0</v>
      </c>
      <c r="M1562" s="55">
        <v>2665</v>
      </c>
      <c r="N1562" s="5">
        <v>0</v>
      </c>
      <c r="O1562" s="5">
        <f>L1562/J1562*100</f>
        <v>0</v>
      </c>
      <c r="P1562" s="5">
        <f>L1562/K1562*100</f>
        <v>0</v>
      </c>
    </row>
    <row r="1563" spans="3:16" s="21" customFormat="1" ht="15" customHeight="1">
      <c r="C1563" s="124"/>
      <c r="D1563" s="119"/>
      <c r="E1563" s="117"/>
      <c r="F1563" s="117"/>
      <c r="G1563" s="117"/>
      <c r="H1563" s="73" t="s">
        <v>22</v>
      </c>
      <c r="I1563" s="5">
        <v>0</v>
      </c>
      <c r="J1563" s="5">
        <v>0</v>
      </c>
      <c r="K1563" s="5">
        <v>0</v>
      </c>
      <c r="L1563" s="5">
        <v>0</v>
      </c>
      <c r="M1563" s="5">
        <v>0</v>
      </c>
      <c r="N1563" s="5">
        <v>0</v>
      </c>
      <c r="O1563" s="5">
        <v>0</v>
      </c>
      <c r="P1563" s="5">
        <v>0</v>
      </c>
    </row>
    <row r="1564" spans="3:16" s="21" customFormat="1" ht="15" customHeight="1">
      <c r="C1564" s="124"/>
      <c r="D1564" s="119"/>
      <c r="E1564" s="117"/>
      <c r="F1564" s="117"/>
      <c r="G1564" s="117"/>
      <c r="H1564" s="73" t="s">
        <v>233</v>
      </c>
      <c r="I1564" s="5">
        <v>0</v>
      </c>
      <c r="J1564" s="5">
        <v>0</v>
      </c>
      <c r="K1564" s="5">
        <v>0</v>
      </c>
      <c r="L1564" s="5">
        <v>0</v>
      </c>
      <c r="M1564" s="5">
        <v>0</v>
      </c>
      <c r="N1564" s="5">
        <v>0</v>
      </c>
      <c r="O1564" s="5">
        <v>0</v>
      </c>
      <c r="P1564" s="5">
        <v>0</v>
      </c>
    </row>
    <row r="1565" spans="3:16" s="21" customFormat="1" ht="17.25" customHeight="1">
      <c r="C1565" s="124"/>
      <c r="D1565" s="119"/>
      <c r="E1565" s="117"/>
      <c r="F1565" s="117"/>
      <c r="G1565" s="117"/>
      <c r="H1565" s="73" t="s">
        <v>23</v>
      </c>
      <c r="I1565" s="5">
        <v>0</v>
      </c>
      <c r="J1565" s="5">
        <v>0</v>
      </c>
      <c r="K1565" s="5">
        <v>0</v>
      </c>
      <c r="L1565" s="5">
        <v>0</v>
      </c>
      <c r="M1565" s="5">
        <v>0</v>
      </c>
      <c r="N1565" s="5">
        <v>0</v>
      </c>
      <c r="O1565" s="5">
        <v>0</v>
      </c>
      <c r="P1565" s="5">
        <v>0</v>
      </c>
    </row>
    <row r="1566" spans="3:16" s="21" customFormat="1" ht="21" customHeight="1">
      <c r="C1566" s="124"/>
      <c r="D1566" s="119"/>
      <c r="E1566" s="117"/>
      <c r="F1566" s="117"/>
      <c r="G1566" s="117"/>
      <c r="H1566" s="73" t="s">
        <v>234</v>
      </c>
      <c r="I1566" s="5">
        <v>0</v>
      </c>
      <c r="J1566" s="5" t="s">
        <v>231</v>
      </c>
      <c r="K1566" s="5" t="s">
        <v>231</v>
      </c>
      <c r="L1566" s="5" t="s">
        <v>231</v>
      </c>
      <c r="M1566" s="5">
        <v>0</v>
      </c>
      <c r="N1566" s="5">
        <v>0</v>
      </c>
      <c r="O1566" s="5" t="s">
        <v>231</v>
      </c>
      <c r="P1566" s="5" t="s">
        <v>231</v>
      </c>
    </row>
    <row r="1567" spans="3:16" s="21" customFormat="1" ht="21" customHeight="1">
      <c r="C1567" s="125"/>
      <c r="D1567" s="119"/>
      <c r="E1567" s="118"/>
      <c r="F1567" s="118"/>
      <c r="G1567" s="118"/>
      <c r="H1567" s="73" t="s">
        <v>236</v>
      </c>
      <c r="I1567" s="5">
        <v>0</v>
      </c>
      <c r="J1567" s="5" t="s">
        <v>231</v>
      </c>
      <c r="K1567" s="5" t="s">
        <v>231</v>
      </c>
      <c r="L1567" s="5" t="s">
        <v>231</v>
      </c>
      <c r="M1567" s="5">
        <v>0</v>
      </c>
      <c r="N1567" s="5">
        <v>0</v>
      </c>
      <c r="O1567" s="5" t="s">
        <v>231</v>
      </c>
      <c r="P1567" s="5" t="s">
        <v>231</v>
      </c>
    </row>
    <row r="1568" spans="3:16" s="21" customFormat="1" ht="15" customHeight="1">
      <c r="C1568" s="123" t="s">
        <v>422</v>
      </c>
      <c r="D1568" s="119" t="s">
        <v>731</v>
      </c>
      <c r="E1568" s="116" t="s">
        <v>537</v>
      </c>
      <c r="F1568" s="116">
        <v>2018</v>
      </c>
      <c r="G1568" s="116">
        <v>2020</v>
      </c>
      <c r="H1568" s="73" t="s">
        <v>107</v>
      </c>
      <c r="I1568" s="55">
        <f>I1569+I1571+I1573+I1574</f>
        <v>0</v>
      </c>
      <c r="J1568" s="55">
        <f>J1569+J1571</f>
        <v>1185</v>
      </c>
      <c r="K1568" s="55">
        <f>K1569+K1571</f>
        <v>1185</v>
      </c>
      <c r="L1568" s="55">
        <f>L1569+L1571</f>
        <v>0</v>
      </c>
      <c r="M1568" s="55">
        <f>M1569+M1571+M1573+M1574</f>
        <v>1165</v>
      </c>
      <c r="N1568" s="5">
        <v>0</v>
      </c>
      <c r="O1568" s="5">
        <f>L1568/J1568*100</f>
        <v>0</v>
      </c>
      <c r="P1568" s="5">
        <f t="shared" ref="P1568:P1569" si="139">L1568/K1568*100</f>
        <v>0</v>
      </c>
    </row>
    <row r="1569" spans="3:16" s="21" customFormat="1" ht="15" customHeight="1">
      <c r="C1569" s="124"/>
      <c r="D1569" s="119"/>
      <c r="E1569" s="117"/>
      <c r="F1569" s="117"/>
      <c r="G1569" s="117"/>
      <c r="H1569" s="73" t="s">
        <v>108</v>
      </c>
      <c r="I1569" s="5"/>
      <c r="J1569" s="5">
        <v>1185</v>
      </c>
      <c r="K1569" s="5">
        <v>1185</v>
      </c>
      <c r="L1569" s="5"/>
      <c r="M1569" s="5">
        <v>1165</v>
      </c>
      <c r="N1569" s="5">
        <v>0</v>
      </c>
      <c r="O1569" s="5">
        <f>L1569/J1569*100</f>
        <v>0</v>
      </c>
      <c r="P1569" s="5">
        <f t="shared" si="139"/>
        <v>0</v>
      </c>
    </row>
    <row r="1570" spans="3:16" s="21" customFormat="1" ht="15" customHeight="1">
      <c r="C1570" s="124"/>
      <c r="D1570" s="119"/>
      <c r="E1570" s="117"/>
      <c r="F1570" s="117"/>
      <c r="G1570" s="117"/>
      <c r="H1570" s="73" t="s">
        <v>22</v>
      </c>
      <c r="I1570" s="5">
        <v>0</v>
      </c>
      <c r="J1570" s="5">
        <v>0</v>
      </c>
      <c r="K1570" s="5">
        <v>0</v>
      </c>
      <c r="L1570" s="5">
        <v>0</v>
      </c>
      <c r="M1570" s="5">
        <v>0</v>
      </c>
      <c r="N1570" s="5">
        <v>0</v>
      </c>
      <c r="O1570" s="5">
        <v>0</v>
      </c>
      <c r="P1570" s="5">
        <v>0</v>
      </c>
    </row>
    <row r="1571" spans="3:16" s="21" customFormat="1" ht="15" customHeight="1">
      <c r="C1571" s="124"/>
      <c r="D1571" s="119"/>
      <c r="E1571" s="117"/>
      <c r="F1571" s="117"/>
      <c r="G1571" s="117"/>
      <c r="H1571" s="73" t="s">
        <v>233</v>
      </c>
      <c r="I1571" s="5">
        <v>0</v>
      </c>
      <c r="J1571" s="5">
        <v>0</v>
      </c>
      <c r="K1571" s="5">
        <v>0</v>
      </c>
      <c r="L1571" s="5">
        <v>0</v>
      </c>
      <c r="M1571" s="5">
        <v>0</v>
      </c>
      <c r="N1571" s="5">
        <v>0</v>
      </c>
      <c r="O1571" s="5">
        <v>0</v>
      </c>
      <c r="P1571" s="5">
        <v>0</v>
      </c>
    </row>
    <row r="1572" spans="3:16" s="21" customFormat="1" ht="15" customHeight="1">
      <c r="C1572" s="124"/>
      <c r="D1572" s="119"/>
      <c r="E1572" s="117"/>
      <c r="F1572" s="117"/>
      <c r="G1572" s="117"/>
      <c r="H1572" s="73" t="s">
        <v>23</v>
      </c>
      <c r="I1572" s="5">
        <v>0</v>
      </c>
      <c r="J1572" s="5">
        <v>0</v>
      </c>
      <c r="K1572" s="5">
        <v>0</v>
      </c>
      <c r="L1572" s="5">
        <v>0</v>
      </c>
      <c r="M1572" s="5">
        <v>0</v>
      </c>
      <c r="N1572" s="5">
        <v>0</v>
      </c>
      <c r="O1572" s="5">
        <v>0</v>
      </c>
      <c r="P1572" s="5">
        <v>0</v>
      </c>
    </row>
    <row r="1573" spans="3:16" s="21" customFormat="1" ht="15" customHeight="1">
      <c r="C1573" s="124"/>
      <c r="D1573" s="119"/>
      <c r="E1573" s="117"/>
      <c r="F1573" s="117"/>
      <c r="G1573" s="117"/>
      <c r="H1573" s="73" t="s">
        <v>234</v>
      </c>
      <c r="I1573" s="5">
        <v>0</v>
      </c>
      <c r="J1573" s="5" t="s">
        <v>231</v>
      </c>
      <c r="K1573" s="5" t="s">
        <v>231</v>
      </c>
      <c r="L1573" s="5" t="s">
        <v>231</v>
      </c>
      <c r="M1573" s="5">
        <v>0</v>
      </c>
      <c r="N1573" s="5">
        <v>0</v>
      </c>
      <c r="O1573" s="5" t="s">
        <v>231</v>
      </c>
      <c r="P1573" s="5" t="s">
        <v>231</v>
      </c>
    </row>
    <row r="1574" spans="3:16" s="21" customFormat="1" ht="15" customHeight="1">
      <c r="C1574" s="125"/>
      <c r="D1574" s="119"/>
      <c r="E1574" s="118"/>
      <c r="F1574" s="118"/>
      <c r="G1574" s="118"/>
      <c r="H1574" s="73" t="s">
        <v>236</v>
      </c>
      <c r="I1574" s="5">
        <v>0</v>
      </c>
      <c r="J1574" s="5" t="s">
        <v>231</v>
      </c>
      <c r="K1574" s="5" t="s">
        <v>231</v>
      </c>
      <c r="L1574" s="5" t="s">
        <v>231</v>
      </c>
      <c r="M1574" s="5">
        <v>0</v>
      </c>
      <c r="N1574" s="5">
        <v>0</v>
      </c>
      <c r="O1574" s="5" t="s">
        <v>231</v>
      </c>
      <c r="P1574" s="5" t="s">
        <v>231</v>
      </c>
    </row>
    <row r="1575" spans="3:16" s="21" customFormat="1" ht="15" hidden="1" customHeight="1">
      <c r="C1575" s="123" t="s">
        <v>425</v>
      </c>
      <c r="D1575" s="119" t="s">
        <v>525</v>
      </c>
      <c r="E1575" s="121" t="s">
        <v>168</v>
      </c>
      <c r="F1575" s="116">
        <v>2018</v>
      </c>
      <c r="G1575" s="116">
        <v>2020</v>
      </c>
      <c r="H1575" s="73" t="s">
        <v>107</v>
      </c>
      <c r="I1575" s="55">
        <f>I1576+I1578+I1580+I1581</f>
        <v>0</v>
      </c>
      <c r="J1575" s="55">
        <f>J1576+J1578</f>
        <v>0</v>
      </c>
      <c r="K1575" s="55">
        <f>K1576+K1578</f>
        <v>0</v>
      </c>
      <c r="L1575" s="55">
        <f>L1576+L1578</f>
        <v>0</v>
      </c>
      <c r="M1575" s="55">
        <f>M1576+M1578+M1580+M1581</f>
        <v>0</v>
      </c>
      <c r="N1575" s="5" t="e">
        <f>M1575/I1575*100</f>
        <v>#DIV/0!</v>
      </c>
      <c r="O1575" s="5" t="e">
        <f>L1575/J1575*100</f>
        <v>#DIV/0!</v>
      </c>
      <c r="P1575" s="5" t="e">
        <f>L1575/K1575*100</f>
        <v>#DIV/0!</v>
      </c>
    </row>
    <row r="1576" spans="3:16" s="21" customFormat="1" ht="15" hidden="1" customHeight="1">
      <c r="C1576" s="124"/>
      <c r="D1576" s="119"/>
      <c r="E1576" s="121"/>
      <c r="F1576" s="117"/>
      <c r="G1576" s="117"/>
      <c r="H1576" s="73" t="s">
        <v>108</v>
      </c>
      <c r="I1576" s="5"/>
      <c r="J1576" s="5"/>
      <c r="K1576" s="5"/>
      <c r="L1576" s="5"/>
      <c r="M1576" s="5"/>
      <c r="N1576" s="5" t="e">
        <f>L1576/I1576*100</f>
        <v>#DIV/0!</v>
      </c>
      <c r="O1576" s="5" t="e">
        <f>L1576/J1576*100</f>
        <v>#DIV/0!</v>
      </c>
      <c r="P1576" s="5" t="e">
        <f>L1576/K1576*100</f>
        <v>#DIV/0!</v>
      </c>
    </row>
    <row r="1577" spans="3:16" s="21" customFormat="1" ht="15" hidden="1" customHeight="1">
      <c r="C1577" s="124"/>
      <c r="D1577" s="119"/>
      <c r="E1577" s="121"/>
      <c r="F1577" s="117"/>
      <c r="G1577" s="117"/>
      <c r="H1577" s="73" t="s">
        <v>22</v>
      </c>
      <c r="I1577" s="5">
        <v>0</v>
      </c>
      <c r="J1577" s="5">
        <v>0</v>
      </c>
      <c r="K1577" s="5">
        <v>0</v>
      </c>
      <c r="L1577" s="5">
        <v>0</v>
      </c>
      <c r="M1577" s="5">
        <v>0</v>
      </c>
      <c r="N1577" s="5">
        <v>0</v>
      </c>
      <c r="O1577" s="5">
        <v>0</v>
      </c>
      <c r="P1577" s="5">
        <v>0</v>
      </c>
    </row>
    <row r="1578" spans="3:16" s="21" customFormat="1" ht="15" hidden="1" customHeight="1">
      <c r="C1578" s="124"/>
      <c r="D1578" s="119"/>
      <c r="E1578" s="121"/>
      <c r="F1578" s="117"/>
      <c r="G1578" s="117"/>
      <c r="H1578" s="73" t="s">
        <v>233</v>
      </c>
      <c r="I1578" s="5">
        <v>0</v>
      </c>
      <c r="J1578" s="5">
        <v>0</v>
      </c>
      <c r="K1578" s="5">
        <v>0</v>
      </c>
      <c r="L1578" s="5">
        <v>0</v>
      </c>
      <c r="M1578" s="5">
        <v>0</v>
      </c>
      <c r="N1578" s="5">
        <v>0</v>
      </c>
      <c r="O1578" s="5">
        <v>0</v>
      </c>
      <c r="P1578" s="5">
        <v>0</v>
      </c>
    </row>
    <row r="1579" spans="3:16" s="21" customFormat="1" ht="15" hidden="1" customHeight="1">
      <c r="C1579" s="124"/>
      <c r="D1579" s="119"/>
      <c r="E1579" s="121"/>
      <c r="F1579" s="117"/>
      <c r="G1579" s="117"/>
      <c r="H1579" s="73" t="s">
        <v>23</v>
      </c>
      <c r="I1579" s="5">
        <v>0</v>
      </c>
      <c r="J1579" s="5">
        <v>0</v>
      </c>
      <c r="K1579" s="5">
        <v>0</v>
      </c>
      <c r="L1579" s="5">
        <v>0</v>
      </c>
      <c r="M1579" s="5">
        <v>0</v>
      </c>
      <c r="N1579" s="5">
        <v>0</v>
      </c>
      <c r="O1579" s="5">
        <v>0</v>
      </c>
      <c r="P1579" s="5">
        <v>0</v>
      </c>
    </row>
    <row r="1580" spans="3:16" s="21" customFormat="1" ht="15" hidden="1" customHeight="1">
      <c r="C1580" s="124"/>
      <c r="D1580" s="119"/>
      <c r="E1580" s="121"/>
      <c r="F1580" s="117"/>
      <c r="G1580" s="117"/>
      <c r="H1580" s="73" t="s">
        <v>234</v>
      </c>
      <c r="I1580" s="5">
        <v>0</v>
      </c>
      <c r="J1580" s="5" t="s">
        <v>231</v>
      </c>
      <c r="K1580" s="5" t="s">
        <v>231</v>
      </c>
      <c r="L1580" s="5" t="s">
        <v>231</v>
      </c>
      <c r="M1580" s="5">
        <v>0</v>
      </c>
      <c r="N1580" s="5">
        <v>0</v>
      </c>
      <c r="O1580" s="5" t="s">
        <v>231</v>
      </c>
      <c r="P1580" s="5" t="s">
        <v>231</v>
      </c>
    </row>
    <row r="1581" spans="3:16" s="21" customFormat="1" ht="15" hidden="1" customHeight="1">
      <c r="C1581" s="125"/>
      <c r="D1581" s="119"/>
      <c r="E1581" s="121"/>
      <c r="F1581" s="118"/>
      <c r="G1581" s="118"/>
      <c r="H1581" s="73" t="s">
        <v>236</v>
      </c>
      <c r="I1581" s="5">
        <v>0</v>
      </c>
      <c r="J1581" s="5" t="s">
        <v>231</v>
      </c>
      <c r="K1581" s="5" t="s">
        <v>231</v>
      </c>
      <c r="L1581" s="5" t="s">
        <v>231</v>
      </c>
      <c r="M1581" s="5">
        <v>0</v>
      </c>
      <c r="N1581" s="5">
        <v>0</v>
      </c>
      <c r="O1581" s="5" t="s">
        <v>231</v>
      </c>
      <c r="P1581" s="5" t="s">
        <v>231</v>
      </c>
    </row>
    <row r="1582" spans="3:16" s="21" customFormat="1" ht="15" hidden="1" customHeight="1">
      <c r="C1582" s="123" t="s">
        <v>425</v>
      </c>
      <c r="D1582" s="119" t="s">
        <v>545</v>
      </c>
      <c r="E1582" s="121" t="s">
        <v>168</v>
      </c>
      <c r="F1582" s="116">
        <v>2018</v>
      </c>
      <c r="G1582" s="116">
        <v>2020</v>
      </c>
      <c r="H1582" s="73" t="s">
        <v>107</v>
      </c>
      <c r="I1582" s="55">
        <f>I1583+I1585+I1587+I1588</f>
        <v>0</v>
      </c>
      <c r="J1582" s="55">
        <f>J1583+J1585</f>
        <v>0</v>
      </c>
      <c r="K1582" s="55">
        <f>K1583+K1585</f>
        <v>0</v>
      </c>
      <c r="L1582" s="55">
        <f>L1583+L1585</f>
        <v>0</v>
      </c>
      <c r="M1582" s="55">
        <f>M1583+M1585+M1587+M1588</f>
        <v>0</v>
      </c>
      <c r="N1582" s="5" t="e">
        <f>M1582/I1582*100</f>
        <v>#DIV/0!</v>
      </c>
      <c r="O1582" s="5" t="e">
        <f>L1582/J1582*100</f>
        <v>#DIV/0!</v>
      </c>
      <c r="P1582" s="5" t="e">
        <f>L1582/K1582*100</f>
        <v>#DIV/0!</v>
      </c>
    </row>
    <row r="1583" spans="3:16" s="21" customFormat="1" ht="15" hidden="1" customHeight="1">
      <c r="C1583" s="124"/>
      <c r="D1583" s="119"/>
      <c r="E1583" s="121"/>
      <c r="F1583" s="117"/>
      <c r="G1583" s="117"/>
      <c r="H1583" s="73" t="s">
        <v>108</v>
      </c>
      <c r="I1583" s="5"/>
      <c r="J1583" s="5"/>
      <c r="K1583" s="5"/>
      <c r="L1583" s="5"/>
      <c r="M1583" s="5"/>
      <c r="N1583" s="5" t="e">
        <f>L1583/I1583*100</f>
        <v>#DIV/0!</v>
      </c>
      <c r="O1583" s="5" t="e">
        <f>L1583/J1583*100</f>
        <v>#DIV/0!</v>
      </c>
      <c r="P1583" s="5" t="e">
        <f>L1583/K1583*100</f>
        <v>#DIV/0!</v>
      </c>
    </row>
    <row r="1584" spans="3:16" s="21" customFormat="1" ht="15" hidden="1" customHeight="1">
      <c r="C1584" s="124"/>
      <c r="D1584" s="119"/>
      <c r="E1584" s="121"/>
      <c r="F1584" s="117"/>
      <c r="G1584" s="117"/>
      <c r="H1584" s="73" t="s">
        <v>22</v>
      </c>
      <c r="I1584" s="5">
        <v>0</v>
      </c>
      <c r="J1584" s="5">
        <v>0</v>
      </c>
      <c r="K1584" s="5">
        <v>0</v>
      </c>
      <c r="L1584" s="5">
        <v>0</v>
      </c>
      <c r="M1584" s="5">
        <v>0</v>
      </c>
      <c r="N1584" s="5">
        <v>0</v>
      </c>
      <c r="O1584" s="5">
        <v>0</v>
      </c>
      <c r="P1584" s="5">
        <v>0</v>
      </c>
    </row>
    <row r="1585" spans="3:16" s="21" customFormat="1" ht="15" hidden="1" customHeight="1">
      <c r="C1585" s="124"/>
      <c r="D1585" s="119"/>
      <c r="E1585" s="121"/>
      <c r="F1585" s="117"/>
      <c r="G1585" s="117"/>
      <c r="H1585" s="73" t="s">
        <v>233</v>
      </c>
      <c r="I1585" s="5">
        <v>0</v>
      </c>
      <c r="J1585" s="5">
        <v>0</v>
      </c>
      <c r="K1585" s="5">
        <v>0</v>
      </c>
      <c r="L1585" s="5">
        <v>0</v>
      </c>
      <c r="M1585" s="5">
        <v>0</v>
      </c>
      <c r="N1585" s="5">
        <v>0</v>
      </c>
      <c r="O1585" s="5">
        <v>0</v>
      </c>
      <c r="P1585" s="5">
        <v>0</v>
      </c>
    </row>
    <row r="1586" spans="3:16" s="21" customFormat="1" ht="15" hidden="1" customHeight="1">
      <c r="C1586" s="124"/>
      <c r="D1586" s="119"/>
      <c r="E1586" s="121"/>
      <c r="F1586" s="117"/>
      <c r="G1586" s="117"/>
      <c r="H1586" s="73" t="s">
        <v>23</v>
      </c>
      <c r="I1586" s="5">
        <v>0</v>
      </c>
      <c r="J1586" s="5">
        <v>0</v>
      </c>
      <c r="K1586" s="5">
        <v>0</v>
      </c>
      <c r="L1586" s="5">
        <v>0</v>
      </c>
      <c r="M1586" s="5">
        <v>0</v>
      </c>
      <c r="N1586" s="5">
        <v>0</v>
      </c>
      <c r="O1586" s="5">
        <v>0</v>
      </c>
      <c r="P1586" s="5">
        <v>0</v>
      </c>
    </row>
    <row r="1587" spans="3:16" s="21" customFormat="1" ht="15" hidden="1" customHeight="1">
      <c r="C1587" s="124"/>
      <c r="D1587" s="119"/>
      <c r="E1587" s="121"/>
      <c r="F1587" s="117"/>
      <c r="G1587" s="117"/>
      <c r="H1587" s="73" t="s">
        <v>234</v>
      </c>
      <c r="I1587" s="5">
        <v>0</v>
      </c>
      <c r="J1587" s="5" t="s">
        <v>231</v>
      </c>
      <c r="K1587" s="5" t="s">
        <v>231</v>
      </c>
      <c r="L1587" s="5" t="s">
        <v>231</v>
      </c>
      <c r="M1587" s="5">
        <v>0</v>
      </c>
      <c r="N1587" s="5">
        <v>0</v>
      </c>
      <c r="O1587" s="5" t="s">
        <v>231</v>
      </c>
      <c r="P1587" s="5" t="s">
        <v>231</v>
      </c>
    </row>
    <row r="1588" spans="3:16" s="21" customFormat="1" ht="15" hidden="1" customHeight="1">
      <c r="C1588" s="125"/>
      <c r="D1588" s="119"/>
      <c r="E1588" s="121"/>
      <c r="F1588" s="118"/>
      <c r="G1588" s="118"/>
      <c r="H1588" s="73" t="s">
        <v>236</v>
      </c>
      <c r="I1588" s="5">
        <v>0</v>
      </c>
      <c r="J1588" s="5" t="s">
        <v>231</v>
      </c>
      <c r="K1588" s="5" t="s">
        <v>231</v>
      </c>
      <c r="L1588" s="5" t="s">
        <v>231</v>
      </c>
      <c r="M1588" s="5">
        <v>0</v>
      </c>
      <c r="N1588" s="5">
        <v>0</v>
      </c>
      <c r="O1588" s="5" t="s">
        <v>231</v>
      </c>
      <c r="P1588" s="5" t="s">
        <v>231</v>
      </c>
    </row>
    <row r="1589" spans="3:16" s="21" customFormat="1" ht="15" customHeight="1">
      <c r="C1589" s="123" t="s">
        <v>425</v>
      </c>
      <c r="D1589" s="128" t="s">
        <v>128</v>
      </c>
      <c r="E1589" s="116" t="s">
        <v>129</v>
      </c>
      <c r="F1589" s="116">
        <v>2018</v>
      </c>
      <c r="G1589" s="116">
        <v>2020</v>
      </c>
      <c r="H1589" s="73" t="s">
        <v>107</v>
      </c>
      <c r="I1589" s="55">
        <f>I1590+I1592+I1594+I1595</f>
        <v>47678.799999999996</v>
      </c>
      <c r="J1589" s="55">
        <f>J1590+J1592</f>
        <v>47678.799999999996</v>
      </c>
      <c r="K1589" s="55">
        <f>K1590+K1592</f>
        <v>47678.799999999996</v>
      </c>
      <c r="L1589" s="55">
        <f>L1590+L1592</f>
        <v>46921.9</v>
      </c>
      <c r="M1589" s="55">
        <f>M1590+M1592+M1594+M1595</f>
        <v>46921.9</v>
      </c>
      <c r="N1589" s="5">
        <f>M1589/I1589*100</f>
        <v>98.412501992499827</v>
      </c>
      <c r="O1589" s="5">
        <f>L1589/J1589*100</f>
        <v>98.412501992499827</v>
      </c>
      <c r="P1589" s="5">
        <f>L1589/K1589*100</f>
        <v>98.412501992499827</v>
      </c>
    </row>
    <row r="1590" spans="3:16" s="21" customFormat="1" ht="15" customHeight="1">
      <c r="C1590" s="124"/>
      <c r="D1590" s="129"/>
      <c r="E1590" s="117"/>
      <c r="F1590" s="117"/>
      <c r="G1590" s="117"/>
      <c r="H1590" s="73" t="s">
        <v>108</v>
      </c>
      <c r="I1590" s="5">
        <f>I1597</f>
        <v>5244.7</v>
      </c>
      <c r="J1590" s="5">
        <f>J1597</f>
        <v>5244.7</v>
      </c>
      <c r="K1590" s="5">
        <f>K1597</f>
        <v>5244.7</v>
      </c>
      <c r="L1590" s="5">
        <f>L1597</f>
        <v>5161.3999999999996</v>
      </c>
      <c r="M1590" s="5">
        <f>M1597</f>
        <v>5161.3999999999996</v>
      </c>
      <c r="N1590" s="5">
        <f>M1590/I1590*100</f>
        <v>98.411729936888676</v>
      </c>
      <c r="O1590" s="5">
        <f>L1590/J1590*100</f>
        <v>98.411729936888676</v>
      </c>
      <c r="P1590" s="5">
        <f>L1590/K1590*100</f>
        <v>98.411729936888676</v>
      </c>
    </row>
    <row r="1591" spans="3:16" s="21" customFormat="1" ht="15" customHeight="1">
      <c r="C1591" s="124"/>
      <c r="D1591" s="129"/>
      <c r="E1591" s="117"/>
      <c r="F1591" s="117"/>
      <c r="G1591" s="117"/>
      <c r="H1591" s="73" t="s">
        <v>22</v>
      </c>
      <c r="I1591" s="5">
        <f t="shared" ref="I1591:K1593" si="140">I1598</f>
        <v>5244.7</v>
      </c>
      <c r="J1591" s="5">
        <f t="shared" si="140"/>
        <v>5244.7</v>
      </c>
      <c r="K1591" s="5">
        <f t="shared" si="140"/>
        <v>5244.7</v>
      </c>
      <c r="L1591" s="5">
        <f t="shared" ref="L1591:M1593" si="141">L1598</f>
        <v>5161.3999999999996</v>
      </c>
      <c r="M1591" s="5">
        <f t="shared" si="141"/>
        <v>5161.3999999999996</v>
      </c>
      <c r="N1591" s="5">
        <f t="shared" ref="N1591:N1600" si="142">M1591/I1591*100</f>
        <v>98.411729936888676</v>
      </c>
      <c r="O1591" s="5">
        <f>L1591/J1591*100</f>
        <v>98.411729936888676</v>
      </c>
      <c r="P1591" s="5">
        <f>L1591/K1591*100</f>
        <v>98.411729936888676</v>
      </c>
    </row>
    <row r="1592" spans="3:16" s="21" customFormat="1" ht="15" customHeight="1">
      <c r="C1592" s="124"/>
      <c r="D1592" s="129"/>
      <c r="E1592" s="117"/>
      <c r="F1592" s="117"/>
      <c r="G1592" s="117"/>
      <c r="H1592" s="73" t="s">
        <v>233</v>
      </c>
      <c r="I1592" s="5">
        <f t="shared" si="140"/>
        <v>42434.1</v>
      </c>
      <c r="J1592" s="5">
        <f t="shared" si="140"/>
        <v>42434.1</v>
      </c>
      <c r="K1592" s="5">
        <f t="shared" si="140"/>
        <v>42434.1</v>
      </c>
      <c r="L1592" s="5">
        <f t="shared" si="141"/>
        <v>41760.5</v>
      </c>
      <c r="M1592" s="5">
        <f t="shared" si="141"/>
        <v>41760.5</v>
      </c>
      <c r="N1592" s="5">
        <f t="shared" si="142"/>
        <v>98.412597415757617</v>
      </c>
      <c r="O1592" s="5">
        <f>L1592/J1592*100</f>
        <v>98.412597415757617</v>
      </c>
      <c r="P1592" s="5">
        <f>L1592/K1592*100</f>
        <v>98.412597415757617</v>
      </c>
    </row>
    <row r="1593" spans="3:16" s="21" customFormat="1" ht="15" customHeight="1">
      <c r="C1593" s="124"/>
      <c r="D1593" s="129"/>
      <c r="E1593" s="117"/>
      <c r="F1593" s="117"/>
      <c r="G1593" s="117"/>
      <c r="H1593" s="73" t="s">
        <v>23</v>
      </c>
      <c r="I1593" s="5">
        <f t="shared" si="140"/>
        <v>42434.1</v>
      </c>
      <c r="J1593" s="5">
        <f t="shared" si="140"/>
        <v>42434.1</v>
      </c>
      <c r="K1593" s="5">
        <f t="shared" si="140"/>
        <v>42434.1</v>
      </c>
      <c r="L1593" s="5">
        <f t="shared" si="141"/>
        <v>41760.5</v>
      </c>
      <c r="M1593" s="5">
        <f t="shared" si="141"/>
        <v>41760.5</v>
      </c>
      <c r="N1593" s="5">
        <f t="shared" si="142"/>
        <v>98.412597415757617</v>
      </c>
      <c r="O1593" s="5">
        <f>L1593/J1593*100</f>
        <v>98.412597415757617</v>
      </c>
      <c r="P1593" s="5">
        <f>L1593/K1593*100</f>
        <v>98.412597415757617</v>
      </c>
    </row>
    <row r="1594" spans="3:16" s="21" customFormat="1" ht="15" customHeight="1">
      <c r="C1594" s="124"/>
      <c r="D1594" s="129"/>
      <c r="E1594" s="117"/>
      <c r="F1594" s="117"/>
      <c r="G1594" s="117"/>
      <c r="H1594" s="73" t="s">
        <v>234</v>
      </c>
      <c r="I1594" s="5">
        <v>0</v>
      </c>
      <c r="J1594" s="5" t="s">
        <v>231</v>
      </c>
      <c r="K1594" s="5" t="s">
        <v>231</v>
      </c>
      <c r="L1594" s="5" t="s">
        <v>231</v>
      </c>
      <c r="M1594" s="5">
        <v>0</v>
      </c>
      <c r="N1594" s="5"/>
      <c r="O1594" s="5" t="s">
        <v>231</v>
      </c>
      <c r="P1594" s="5" t="s">
        <v>231</v>
      </c>
    </row>
    <row r="1595" spans="3:16" s="21" customFormat="1" ht="15" customHeight="1">
      <c r="C1595" s="125"/>
      <c r="D1595" s="130"/>
      <c r="E1595" s="118"/>
      <c r="F1595" s="118"/>
      <c r="G1595" s="118"/>
      <c r="H1595" s="73" t="s">
        <v>236</v>
      </c>
      <c r="I1595" s="5">
        <v>0</v>
      </c>
      <c r="J1595" s="5" t="s">
        <v>231</v>
      </c>
      <c r="K1595" s="5" t="s">
        <v>231</v>
      </c>
      <c r="L1595" s="5" t="s">
        <v>231</v>
      </c>
      <c r="M1595" s="5">
        <v>0</v>
      </c>
      <c r="N1595" s="5"/>
      <c r="O1595" s="5" t="s">
        <v>231</v>
      </c>
      <c r="P1595" s="5" t="s">
        <v>231</v>
      </c>
    </row>
    <row r="1596" spans="3:16" s="21" customFormat="1" ht="15" customHeight="1">
      <c r="C1596" s="136" t="s">
        <v>426</v>
      </c>
      <c r="D1596" s="119" t="s">
        <v>427</v>
      </c>
      <c r="E1596" s="116" t="s">
        <v>130</v>
      </c>
      <c r="F1596" s="116">
        <v>2018</v>
      </c>
      <c r="G1596" s="116">
        <v>2020</v>
      </c>
      <c r="H1596" s="73" t="s">
        <v>107</v>
      </c>
      <c r="I1596" s="55">
        <f>I1597+I1599+I1601+I1602</f>
        <v>47678.799999999996</v>
      </c>
      <c r="J1596" s="55">
        <f>J1597+J1599</f>
        <v>47678.799999999996</v>
      </c>
      <c r="K1596" s="55">
        <f>K1597+K1599</f>
        <v>47678.799999999996</v>
      </c>
      <c r="L1596" s="55">
        <f>L1597+L1599</f>
        <v>46921.9</v>
      </c>
      <c r="M1596" s="55">
        <f>M1597+M1599</f>
        <v>46921.9</v>
      </c>
      <c r="N1596" s="5">
        <f t="shared" si="142"/>
        <v>98.412501992499827</v>
      </c>
      <c r="O1596" s="5">
        <f>L1596/J1596*100</f>
        <v>98.412501992499827</v>
      </c>
      <c r="P1596" s="5">
        <f>L1596/K1596*100</f>
        <v>98.412501992499827</v>
      </c>
    </row>
    <row r="1597" spans="3:16" s="21" customFormat="1" ht="15" customHeight="1">
      <c r="C1597" s="137"/>
      <c r="D1597" s="119"/>
      <c r="E1597" s="126"/>
      <c r="F1597" s="117"/>
      <c r="G1597" s="117"/>
      <c r="H1597" s="73" t="s">
        <v>108</v>
      </c>
      <c r="I1597" s="106">
        <v>5244.7</v>
      </c>
      <c r="J1597" s="5">
        <v>5244.7</v>
      </c>
      <c r="K1597" s="5">
        <v>5244.7</v>
      </c>
      <c r="L1597" s="5">
        <v>5161.3999999999996</v>
      </c>
      <c r="M1597" s="5">
        <v>5161.3999999999996</v>
      </c>
      <c r="N1597" s="5">
        <f t="shared" si="142"/>
        <v>98.411729936888676</v>
      </c>
      <c r="O1597" s="5">
        <f>L1597/J1597*100</f>
        <v>98.411729936888676</v>
      </c>
      <c r="P1597" s="5">
        <f>L1597/K1597*100</f>
        <v>98.411729936888676</v>
      </c>
    </row>
    <row r="1598" spans="3:16" s="21" customFormat="1" ht="29.25" customHeight="1">
      <c r="C1598" s="137"/>
      <c r="D1598" s="119"/>
      <c r="E1598" s="126"/>
      <c r="F1598" s="117"/>
      <c r="G1598" s="117"/>
      <c r="H1598" s="73" t="s">
        <v>22</v>
      </c>
      <c r="I1598" s="5">
        <v>5244.7</v>
      </c>
      <c r="J1598" s="5">
        <v>5244.7</v>
      </c>
      <c r="K1598" s="5">
        <v>5244.7</v>
      </c>
      <c r="L1598" s="5">
        <v>5161.3999999999996</v>
      </c>
      <c r="M1598" s="5">
        <v>5161.3999999999996</v>
      </c>
      <c r="N1598" s="5">
        <f t="shared" si="142"/>
        <v>98.411729936888676</v>
      </c>
      <c r="O1598" s="5">
        <f>L1598/J1598*100</f>
        <v>98.411729936888676</v>
      </c>
      <c r="P1598" s="5">
        <f>L1598/K1598*100</f>
        <v>98.411729936888676</v>
      </c>
    </row>
    <row r="1599" spans="3:16" s="21" customFormat="1" ht="15" customHeight="1">
      <c r="C1599" s="137"/>
      <c r="D1599" s="119"/>
      <c r="E1599" s="126"/>
      <c r="F1599" s="117"/>
      <c r="G1599" s="117"/>
      <c r="H1599" s="73" t="s">
        <v>233</v>
      </c>
      <c r="I1599" s="106">
        <v>42434.1</v>
      </c>
      <c r="J1599" s="5">
        <v>42434.1</v>
      </c>
      <c r="K1599" s="5">
        <v>42434.1</v>
      </c>
      <c r="L1599" s="5">
        <v>41760.5</v>
      </c>
      <c r="M1599" s="5">
        <v>41760.5</v>
      </c>
      <c r="N1599" s="5">
        <f t="shared" si="142"/>
        <v>98.412597415757617</v>
      </c>
      <c r="O1599" s="5">
        <f>L1599/J1599*100</f>
        <v>98.412597415757617</v>
      </c>
      <c r="P1599" s="5">
        <f>L1599/K1599*100</f>
        <v>98.412597415757617</v>
      </c>
    </row>
    <row r="1600" spans="3:16" s="21" customFormat="1" ht="35.25" customHeight="1">
      <c r="C1600" s="137"/>
      <c r="D1600" s="119"/>
      <c r="E1600" s="126"/>
      <c r="F1600" s="117"/>
      <c r="G1600" s="117"/>
      <c r="H1600" s="73" t="s">
        <v>23</v>
      </c>
      <c r="I1600" s="5">
        <v>42434.1</v>
      </c>
      <c r="J1600" s="5">
        <v>42434.1</v>
      </c>
      <c r="K1600" s="5">
        <v>42434.1</v>
      </c>
      <c r="L1600" s="5">
        <v>41760.5</v>
      </c>
      <c r="M1600" s="5">
        <v>41760.5</v>
      </c>
      <c r="N1600" s="5">
        <f t="shared" si="142"/>
        <v>98.412597415757617</v>
      </c>
      <c r="O1600" s="5">
        <f>L1600/J1600*100</f>
        <v>98.412597415757617</v>
      </c>
      <c r="P1600" s="5">
        <f>L1600/K1600*100</f>
        <v>98.412597415757617</v>
      </c>
    </row>
    <row r="1601" spans="3:16" s="21" customFormat="1" ht="15" customHeight="1">
      <c r="C1601" s="137"/>
      <c r="D1601" s="119"/>
      <c r="E1601" s="126"/>
      <c r="F1601" s="117"/>
      <c r="G1601" s="117"/>
      <c r="H1601" s="73" t="s">
        <v>234</v>
      </c>
      <c r="I1601" s="5">
        <v>0</v>
      </c>
      <c r="J1601" s="5" t="s">
        <v>231</v>
      </c>
      <c r="K1601" s="5" t="s">
        <v>231</v>
      </c>
      <c r="L1601" s="5" t="s">
        <v>231</v>
      </c>
      <c r="M1601" s="5">
        <v>0</v>
      </c>
      <c r="N1601" s="5">
        <v>0</v>
      </c>
      <c r="O1601" s="5" t="s">
        <v>231</v>
      </c>
      <c r="P1601" s="5" t="s">
        <v>231</v>
      </c>
    </row>
    <row r="1602" spans="3:16" s="21" customFormat="1" ht="15" customHeight="1">
      <c r="C1602" s="138"/>
      <c r="D1602" s="119"/>
      <c r="E1602" s="127"/>
      <c r="F1602" s="118"/>
      <c r="G1602" s="118"/>
      <c r="H1602" s="73" t="s">
        <v>236</v>
      </c>
      <c r="I1602" s="5">
        <v>0</v>
      </c>
      <c r="J1602" s="5" t="s">
        <v>231</v>
      </c>
      <c r="K1602" s="5" t="s">
        <v>231</v>
      </c>
      <c r="L1602" s="5" t="s">
        <v>231</v>
      </c>
      <c r="M1602" s="5">
        <v>0</v>
      </c>
      <c r="N1602" s="5">
        <v>0</v>
      </c>
      <c r="O1602" s="5" t="s">
        <v>231</v>
      </c>
      <c r="P1602" s="5" t="s">
        <v>231</v>
      </c>
    </row>
    <row r="1603" spans="3:16" s="21" customFormat="1" ht="15" hidden="1" customHeight="1">
      <c r="C1603" s="123" t="s">
        <v>425</v>
      </c>
      <c r="D1603" s="119" t="s">
        <v>448</v>
      </c>
      <c r="E1603" s="121" t="s">
        <v>449</v>
      </c>
      <c r="F1603" s="116">
        <v>2018</v>
      </c>
      <c r="G1603" s="116">
        <v>2020</v>
      </c>
      <c r="H1603" s="73" t="s">
        <v>107</v>
      </c>
      <c r="I1603" s="55">
        <f>I1604+I1606+I1608+I1609</f>
        <v>0</v>
      </c>
      <c r="J1603" s="55">
        <f>J1604+J1606</f>
        <v>0</v>
      </c>
      <c r="K1603" s="55">
        <f>K1604+K1606</f>
        <v>0</v>
      </c>
      <c r="L1603" s="55">
        <f>L1604+L1606</f>
        <v>0</v>
      </c>
      <c r="M1603" s="55">
        <f>M1604+M1606+M1608+M1609</f>
        <v>0</v>
      </c>
      <c r="N1603" s="5">
        <v>0</v>
      </c>
      <c r="O1603" s="5">
        <v>0</v>
      </c>
      <c r="P1603" s="5">
        <v>0</v>
      </c>
    </row>
    <row r="1604" spans="3:16" s="21" customFormat="1" ht="15" hidden="1" customHeight="1">
      <c r="C1604" s="124"/>
      <c r="D1604" s="119"/>
      <c r="E1604" s="121"/>
      <c r="F1604" s="117"/>
      <c r="G1604" s="117"/>
      <c r="H1604" s="73" t="s">
        <v>108</v>
      </c>
      <c r="I1604" s="5">
        <v>0</v>
      </c>
      <c r="J1604" s="5">
        <v>0</v>
      </c>
      <c r="K1604" s="5">
        <v>0</v>
      </c>
      <c r="L1604" s="5">
        <v>0</v>
      </c>
      <c r="M1604" s="5">
        <v>0</v>
      </c>
      <c r="N1604" s="5">
        <v>0</v>
      </c>
      <c r="O1604" s="5">
        <v>0</v>
      </c>
      <c r="P1604" s="5">
        <v>0</v>
      </c>
    </row>
    <row r="1605" spans="3:16" s="21" customFormat="1" ht="15" hidden="1" customHeight="1">
      <c r="C1605" s="124"/>
      <c r="D1605" s="119"/>
      <c r="E1605" s="121"/>
      <c r="F1605" s="117"/>
      <c r="G1605" s="117"/>
      <c r="H1605" s="73" t="s">
        <v>22</v>
      </c>
      <c r="I1605" s="5">
        <v>0</v>
      </c>
      <c r="J1605" s="5">
        <v>0</v>
      </c>
      <c r="K1605" s="5">
        <v>0</v>
      </c>
      <c r="L1605" s="5">
        <v>0</v>
      </c>
      <c r="M1605" s="5">
        <v>0</v>
      </c>
      <c r="N1605" s="5">
        <v>0</v>
      </c>
      <c r="O1605" s="5">
        <v>0</v>
      </c>
      <c r="P1605" s="5">
        <v>0</v>
      </c>
    </row>
    <row r="1606" spans="3:16" s="21" customFormat="1" ht="15" hidden="1" customHeight="1">
      <c r="C1606" s="124"/>
      <c r="D1606" s="119"/>
      <c r="E1606" s="121"/>
      <c r="F1606" s="117"/>
      <c r="G1606" s="117"/>
      <c r="H1606" s="73" t="s">
        <v>233</v>
      </c>
      <c r="I1606" s="5">
        <v>0</v>
      </c>
      <c r="J1606" s="5">
        <v>0</v>
      </c>
      <c r="K1606" s="5">
        <v>0</v>
      </c>
      <c r="L1606" s="5">
        <v>0</v>
      </c>
      <c r="M1606" s="5">
        <v>0</v>
      </c>
      <c r="N1606" s="5">
        <v>0</v>
      </c>
      <c r="O1606" s="5">
        <v>0</v>
      </c>
      <c r="P1606" s="5">
        <v>0</v>
      </c>
    </row>
    <row r="1607" spans="3:16" s="21" customFormat="1" ht="15" hidden="1" customHeight="1">
      <c r="C1607" s="124"/>
      <c r="D1607" s="119"/>
      <c r="E1607" s="121"/>
      <c r="F1607" s="117"/>
      <c r="G1607" s="117"/>
      <c r="H1607" s="73" t="s">
        <v>23</v>
      </c>
      <c r="I1607" s="5">
        <v>0</v>
      </c>
      <c r="J1607" s="5">
        <v>0</v>
      </c>
      <c r="K1607" s="5">
        <v>0</v>
      </c>
      <c r="L1607" s="5">
        <v>0</v>
      </c>
      <c r="M1607" s="5">
        <v>0</v>
      </c>
      <c r="N1607" s="5">
        <v>0</v>
      </c>
      <c r="O1607" s="5">
        <v>0</v>
      </c>
      <c r="P1607" s="5">
        <v>0</v>
      </c>
    </row>
    <row r="1608" spans="3:16" s="21" customFormat="1" ht="15" hidden="1" customHeight="1">
      <c r="C1608" s="124"/>
      <c r="D1608" s="119"/>
      <c r="E1608" s="121"/>
      <c r="F1608" s="117"/>
      <c r="G1608" s="117"/>
      <c r="H1608" s="73" t="s">
        <v>234</v>
      </c>
      <c r="I1608" s="5">
        <v>0</v>
      </c>
      <c r="J1608" s="5" t="s">
        <v>231</v>
      </c>
      <c r="K1608" s="5" t="s">
        <v>231</v>
      </c>
      <c r="L1608" s="5" t="s">
        <v>231</v>
      </c>
      <c r="M1608" s="5">
        <v>0</v>
      </c>
      <c r="N1608" s="5">
        <v>0</v>
      </c>
      <c r="O1608" s="5" t="s">
        <v>231</v>
      </c>
      <c r="P1608" s="5" t="s">
        <v>231</v>
      </c>
    </row>
    <row r="1609" spans="3:16" s="21" customFormat="1" ht="15" hidden="1" customHeight="1">
      <c r="C1609" s="125"/>
      <c r="D1609" s="119"/>
      <c r="E1609" s="121"/>
      <c r="F1609" s="118"/>
      <c r="G1609" s="118"/>
      <c r="H1609" s="73" t="s">
        <v>236</v>
      </c>
      <c r="I1609" s="5">
        <v>0</v>
      </c>
      <c r="J1609" s="5" t="s">
        <v>231</v>
      </c>
      <c r="K1609" s="5" t="s">
        <v>231</v>
      </c>
      <c r="L1609" s="5" t="s">
        <v>231</v>
      </c>
      <c r="M1609" s="5">
        <v>0</v>
      </c>
      <c r="N1609" s="5">
        <v>0</v>
      </c>
      <c r="O1609" s="5" t="s">
        <v>231</v>
      </c>
      <c r="P1609" s="5" t="s">
        <v>231</v>
      </c>
    </row>
    <row r="1610" spans="3:16" s="21" customFormat="1" ht="15" customHeight="1">
      <c r="C1610" s="123" t="s">
        <v>428</v>
      </c>
      <c r="D1610" s="119" t="s">
        <v>522</v>
      </c>
      <c r="E1610" s="116" t="s">
        <v>539</v>
      </c>
      <c r="F1610" s="116">
        <v>2018</v>
      </c>
      <c r="G1610" s="116">
        <v>2018</v>
      </c>
      <c r="H1610" s="73" t="s">
        <v>107</v>
      </c>
      <c r="I1610" s="55">
        <f>I1611+I1613+I1615+I1616</f>
        <v>0</v>
      </c>
      <c r="J1610" s="55">
        <f>J1611+J1613</f>
        <v>27000</v>
      </c>
      <c r="K1610" s="55">
        <f>K1611+K1613</f>
        <v>27000</v>
      </c>
      <c r="L1610" s="55">
        <f>L1611+L1613</f>
        <v>3857.9</v>
      </c>
      <c r="M1610" s="55">
        <f>M1611+M1613+M1615+M1616</f>
        <v>1944</v>
      </c>
      <c r="N1610" s="5">
        <v>0</v>
      </c>
      <c r="O1610" s="5">
        <f>L1610/J1610*100</f>
        <v>14.28851851851852</v>
      </c>
      <c r="P1610" s="5">
        <f>L1610/K1610*100</f>
        <v>14.28851851851852</v>
      </c>
    </row>
    <row r="1611" spans="3:16" s="21" customFormat="1" ht="15" customHeight="1">
      <c r="C1611" s="124"/>
      <c r="D1611" s="119"/>
      <c r="E1611" s="126"/>
      <c r="F1611" s="117"/>
      <c r="G1611" s="117"/>
      <c r="H1611" s="73" t="s">
        <v>108</v>
      </c>
      <c r="I1611" s="5"/>
      <c r="J1611" s="5">
        <f>J1618</f>
        <v>27000</v>
      </c>
      <c r="K1611" s="5">
        <f t="shared" ref="K1611:M1611" si="143">K1618</f>
        <v>27000</v>
      </c>
      <c r="L1611" s="5">
        <f t="shared" si="143"/>
        <v>3857.9</v>
      </c>
      <c r="M1611" s="5">
        <f t="shared" si="143"/>
        <v>1944</v>
      </c>
      <c r="N1611" s="5">
        <v>0</v>
      </c>
      <c r="O1611" s="5">
        <f>L1611/J1611*100</f>
        <v>14.28851851851852</v>
      </c>
      <c r="P1611" s="5">
        <f>L1611/K1611*100</f>
        <v>14.28851851851852</v>
      </c>
    </row>
    <row r="1612" spans="3:16" s="21" customFormat="1" ht="30.75" customHeight="1">
      <c r="C1612" s="124"/>
      <c r="D1612" s="119"/>
      <c r="E1612" s="126"/>
      <c r="F1612" s="117"/>
      <c r="G1612" s="117"/>
      <c r="H1612" s="73" t="s">
        <v>22</v>
      </c>
      <c r="I1612" s="5">
        <v>0</v>
      </c>
      <c r="J1612" s="5">
        <v>0</v>
      </c>
      <c r="K1612" s="5">
        <v>0</v>
      </c>
      <c r="L1612" s="5">
        <v>0</v>
      </c>
      <c r="M1612" s="5">
        <v>0</v>
      </c>
      <c r="N1612" s="5">
        <v>0</v>
      </c>
      <c r="O1612" s="5">
        <v>0</v>
      </c>
      <c r="P1612" s="5">
        <v>0</v>
      </c>
    </row>
    <row r="1613" spans="3:16" s="21" customFormat="1" ht="15" customHeight="1">
      <c r="C1613" s="124"/>
      <c r="D1613" s="119"/>
      <c r="E1613" s="126"/>
      <c r="F1613" s="117"/>
      <c r="G1613" s="117"/>
      <c r="H1613" s="73" t="s">
        <v>233</v>
      </c>
      <c r="I1613" s="5">
        <v>0</v>
      </c>
      <c r="J1613" s="5">
        <v>0</v>
      </c>
      <c r="K1613" s="5">
        <v>0</v>
      </c>
      <c r="L1613" s="5">
        <v>0</v>
      </c>
      <c r="M1613" s="5">
        <v>0</v>
      </c>
      <c r="N1613" s="5">
        <v>0</v>
      </c>
      <c r="O1613" s="5">
        <v>0</v>
      </c>
      <c r="P1613" s="5">
        <v>0</v>
      </c>
    </row>
    <row r="1614" spans="3:16" s="21" customFormat="1" ht="33" customHeight="1">
      <c r="C1614" s="124"/>
      <c r="D1614" s="119"/>
      <c r="E1614" s="126"/>
      <c r="F1614" s="117"/>
      <c r="G1614" s="117"/>
      <c r="H1614" s="73" t="s">
        <v>23</v>
      </c>
      <c r="I1614" s="5">
        <v>0</v>
      </c>
      <c r="J1614" s="5">
        <v>0</v>
      </c>
      <c r="K1614" s="5">
        <v>0</v>
      </c>
      <c r="L1614" s="5">
        <v>0</v>
      </c>
      <c r="M1614" s="5">
        <v>0</v>
      </c>
      <c r="N1614" s="5">
        <v>0</v>
      </c>
      <c r="O1614" s="5">
        <v>0</v>
      </c>
      <c r="P1614" s="5">
        <v>0</v>
      </c>
    </row>
    <row r="1615" spans="3:16" s="21" customFormat="1" ht="18" customHeight="1">
      <c r="C1615" s="124"/>
      <c r="D1615" s="119"/>
      <c r="E1615" s="126"/>
      <c r="F1615" s="117"/>
      <c r="G1615" s="117"/>
      <c r="H1615" s="73" t="s">
        <v>234</v>
      </c>
      <c r="I1615" s="5">
        <v>0</v>
      </c>
      <c r="J1615" s="5" t="s">
        <v>231</v>
      </c>
      <c r="K1615" s="5" t="s">
        <v>231</v>
      </c>
      <c r="L1615" s="5" t="s">
        <v>231</v>
      </c>
      <c r="M1615" s="5">
        <v>0</v>
      </c>
      <c r="N1615" s="5">
        <v>0</v>
      </c>
      <c r="O1615" s="5" t="s">
        <v>231</v>
      </c>
      <c r="P1615" s="5" t="s">
        <v>231</v>
      </c>
    </row>
    <row r="1616" spans="3:16" s="21" customFormat="1" ht="18" customHeight="1">
      <c r="C1616" s="125"/>
      <c r="D1616" s="119"/>
      <c r="E1616" s="127"/>
      <c r="F1616" s="118"/>
      <c r="G1616" s="118"/>
      <c r="H1616" s="73" t="s">
        <v>236</v>
      </c>
      <c r="I1616" s="5">
        <v>0</v>
      </c>
      <c r="J1616" s="5" t="s">
        <v>231</v>
      </c>
      <c r="K1616" s="5" t="s">
        <v>231</v>
      </c>
      <c r="L1616" s="5" t="s">
        <v>231</v>
      </c>
      <c r="M1616" s="5">
        <v>0</v>
      </c>
      <c r="N1616" s="5">
        <v>0</v>
      </c>
      <c r="O1616" s="5" t="s">
        <v>231</v>
      </c>
      <c r="P1616" s="5" t="s">
        <v>231</v>
      </c>
    </row>
    <row r="1617" spans="3:16" s="21" customFormat="1" ht="15" customHeight="1">
      <c r="C1617" s="123" t="s">
        <v>429</v>
      </c>
      <c r="D1617" s="119" t="s">
        <v>551</v>
      </c>
      <c r="E1617" s="116" t="s">
        <v>539</v>
      </c>
      <c r="F1617" s="116">
        <v>2018</v>
      </c>
      <c r="G1617" s="116">
        <v>2020</v>
      </c>
      <c r="H1617" s="73" t="s">
        <v>107</v>
      </c>
      <c r="I1617" s="55">
        <f>I1618+I1620+I1622+I1623</f>
        <v>0</v>
      </c>
      <c r="J1617" s="55">
        <f>J1618+J1620</f>
        <v>27000</v>
      </c>
      <c r="K1617" s="55">
        <f>K1618+K1620</f>
        <v>27000</v>
      </c>
      <c r="L1617" s="55">
        <f>L1618+L1620</f>
        <v>3857.9</v>
      </c>
      <c r="M1617" s="55">
        <f>M1618+M1620+M1622+M1623</f>
        <v>1944</v>
      </c>
      <c r="N1617" s="5">
        <v>0</v>
      </c>
      <c r="O1617" s="5">
        <f>L1617/J1617*100</f>
        <v>14.28851851851852</v>
      </c>
      <c r="P1617" s="5">
        <f>L1617/K1617*100</f>
        <v>14.28851851851852</v>
      </c>
    </row>
    <row r="1618" spans="3:16" s="21" customFormat="1" ht="15" customHeight="1">
      <c r="C1618" s="124"/>
      <c r="D1618" s="119"/>
      <c r="E1618" s="126"/>
      <c r="F1618" s="117"/>
      <c r="G1618" s="117"/>
      <c r="H1618" s="73" t="s">
        <v>108</v>
      </c>
      <c r="I1618" s="5"/>
      <c r="J1618" s="5">
        <v>27000</v>
      </c>
      <c r="K1618" s="5">
        <v>27000</v>
      </c>
      <c r="L1618" s="5">
        <v>3857.9</v>
      </c>
      <c r="M1618" s="5">
        <v>1944</v>
      </c>
      <c r="N1618" s="5">
        <v>0</v>
      </c>
      <c r="O1618" s="5">
        <f>L1618/J1618*100</f>
        <v>14.28851851851852</v>
      </c>
      <c r="P1618" s="5">
        <f>L1618/K1618*100</f>
        <v>14.28851851851852</v>
      </c>
    </row>
    <row r="1619" spans="3:16" s="21" customFormat="1" ht="15" customHeight="1">
      <c r="C1619" s="124"/>
      <c r="D1619" s="119"/>
      <c r="E1619" s="126"/>
      <c r="F1619" s="117"/>
      <c r="G1619" s="117"/>
      <c r="H1619" s="73" t="s">
        <v>22</v>
      </c>
      <c r="I1619" s="5">
        <v>0</v>
      </c>
      <c r="J1619" s="5">
        <v>0</v>
      </c>
      <c r="K1619" s="5">
        <v>0</v>
      </c>
      <c r="L1619" s="5">
        <v>0</v>
      </c>
      <c r="M1619" s="5">
        <v>0</v>
      </c>
      <c r="N1619" s="5">
        <v>0</v>
      </c>
      <c r="O1619" s="5">
        <v>0</v>
      </c>
      <c r="P1619" s="5">
        <v>0</v>
      </c>
    </row>
    <row r="1620" spans="3:16" s="21" customFormat="1" ht="15" customHeight="1">
      <c r="C1620" s="124"/>
      <c r="D1620" s="119"/>
      <c r="E1620" s="126"/>
      <c r="F1620" s="117"/>
      <c r="G1620" s="117"/>
      <c r="H1620" s="73" t="s">
        <v>233</v>
      </c>
      <c r="I1620" s="5">
        <v>0</v>
      </c>
      <c r="J1620" s="5">
        <v>0</v>
      </c>
      <c r="K1620" s="5">
        <v>0</v>
      </c>
      <c r="L1620" s="5">
        <v>0</v>
      </c>
      <c r="M1620" s="5">
        <v>0</v>
      </c>
      <c r="N1620" s="5">
        <v>0</v>
      </c>
      <c r="O1620" s="5">
        <v>0</v>
      </c>
      <c r="P1620" s="5">
        <v>0</v>
      </c>
    </row>
    <row r="1621" spans="3:16" s="21" customFormat="1" ht="12.75" customHeight="1">
      <c r="C1621" s="124"/>
      <c r="D1621" s="119"/>
      <c r="E1621" s="126"/>
      <c r="F1621" s="117"/>
      <c r="G1621" s="117"/>
      <c r="H1621" s="73" t="s">
        <v>23</v>
      </c>
      <c r="I1621" s="5">
        <v>0</v>
      </c>
      <c r="J1621" s="5">
        <v>0</v>
      </c>
      <c r="K1621" s="5">
        <v>0</v>
      </c>
      <c r="L1621" s="5">
        <v>0</v>
      </c>
      <c r="M1621" s="5">
        <v>0</v>
      </c>
      <c r="N1621" s="5">
        <v>0</v>
      </c>
      <c r="O1621" s="5">
        <v>0</v>
      </c>
      <c r="P1621" s="5">
        <v>0</v>
      </c>
    </row>
    <row r="1622" spans="3:16" s="21" customFormat="1" ht="15" customHeight="1">
      <c r="C1622" s="124"/>
      <c r="D1622" s="119"/>
      <c r="E1622" s="126"/>
      <c r="F1622" s="117"/>
      <c r="G1622" s="117"/>
      <c r="H1622" s="73" t="s">
        <v>234</v>
      </c>
      <c r="I1622" s="5">
        <v>0</v>
      </c>
      <c r="J1622" s="5" t="s">
        <v>231</v>
      </c>
      <c r="K1622" s="5" t="s">
        <v>231</v>
      </c>
      <c r="L1622" s="5" t="s">
        <v>231</v>
      </c>
      <c r="M1622" s="5">
        <v>0</v>
      </c>
      <c r="N1622" s="5">
        <v>0</v>
      </c>
      <c r="O1622" s="5" t="s">
        <v>231</v>
      </c>
      <c r="P1622" s="5" t="s">
        <v>231</v>
      </c>
    </row>
    <row r="1623" spans="3:16" s="21" customFormat="1" ht="15" customHeight="1">
      <c r="C1623" s="125"/>
      <c r="D1623" s="119"/>
      <c r="E1623" s="127"/>
      <c r="F1623" s="118"/>
      <c r="G1623" s="118"/>
      <c r="H1623" s="73" t="s">
        <v>236</v>
      </c>
      <c r="I1623" s="5">
        <v>0</v>
      </c>
      <c r="J1623" s="5" t="s">
        <v>231</v>
      </c>
      <c r="K1623" s="5" t="s">
        <v>231</v>
      </c>
      <c r="L1623" s="5" t="s">
        <v>231</v>
      </c>
      <c r="M1623" s="5">
        <v>0</v>
      </c>
      <c r="N1623" s="5">
        <v>0</v>
      </c>
      <c r="O1623" s="5" t="s">
        <v>231</v>
      </c>
      <c r="P1623" s="5" t="s">
        <v>231</v>
      </c>
    </row>
    <row r="1624" spans="3:16" s="21" customFormat="1" ht="15" hidden="1" customHeight="1">
      <c r="C1624" s="123" t="s">
        <v>430</v>
      </c>
      <c r="D1624" s="119" t="s">
        <v>431</v>
      </c>
      <c r="E1624" s="121" t="s">
        <v>121</v>
      </c>
      <c r="F1624" s="116">
        <v>2018</v>
      </c>
      <c r="G1624" s="116">
        <v>2019</v>
      </c>
      <c r="H1624" s="73" t="s">
        <v>107</v>
      </c>
      <c r="I1624" s="55">
        <f>I1625+I1627+I1629+I1630</f>
        <v>0</v>
      </c>
      <c r="J1624" s="55">
        <f>J1625+J1627</f>
        <v>0</v>
      </c>
      <c r="K1624" s="55">
        <f>K1625+K1627</f>
        <v>0</v>
      </c>
      <c r="L1624" s="55">
        <f>L1625+L1627</f>
        <v>0</v>
      </c>
      <c r="M1624" s="55">
        <f>M1625+M1627+M1629+M1630</f>
        <v>0</v>
      </c>
      <c r="N1624" s="5">
        <v>0</v>
      </c>
      <c r="O1624" s="5">
        <v>0</v>
      </c>
      <c r="P1624" s="5">
        <v>0</v>
      </c>
    </row>
    <row r="1625" spans="3:16" s="21" customFormat="1" ht="15" hidden="1" customHeight="1">
      <c r="C1625" s="124"/>
      <c r="D1625" s="119"/>
      <c r="E1625" s="121"/>
      <c r="F1625" s="117"/>
      <c r="G1625" s="117"/>
      <c r="H1625" s="73" t="s">
        <v>108</v>
      </c>
      <c r="I1625" s="5">
        <v>0</v>
      </c>
      <c r="J1625" s="5">
        <v>0</v>
      </c>
      <c r="K1625" s="5">
        <v>0</v>
      </c>
      <c r="L1625" s="5">
        <v>0</v>
      </c>
      <c r="M1625" s="5">
        <v>0</v>
      </c>
      <c r="N1625" s="5">
        <v>0</v>
      </c>
      <c r="O1625" s="5">
        <v>0</v>
      </c>
      <c r="P1625" s="5">
        <v>0</v>
      </c>
    </row>
    <row r="1626" spans="3:16" s="21" customFormat="1" ht="15" hidden="1" customHeight="1">
      <c r="C1626" s="124"/>
      <c r="D1626" s="119"/>
      <c r="E1626" s="121"/>
      <c r="F1626" s="117"/>
      <c r="G1626" s="117"/>
      <c r="H1626" s="73" t="s">
        <v>22</v>
      </c>
      <c r="I1626" s="5">
        <v>0</v>
      </c>
      <c r="J1626" s="5">
        <v>0</v>
      </c>
      <c r="K1626" s="5">
        <v>0</v>
      </c>
      <c r="L1626" s="5">
        <v>0</v>
      </c>
      <c r="M1626" s="5">
        <v>0</v>
      </c>
      <c r="N1626" s="5">
        <v>0</v>
      </c>
      <c r="O1626" s="5">
        <v>0</v>
      </c>
      <c r="P1626" s="5">
        <v>0</v>
      </c>
    </row>
    <row r="1627" spans="3:16" s="21" customFormat="1" ht="15" hidden="1" customHeight="1">
      <c r="C1627" s="124"/>
      <c r="D1627" s="119"/>
      <c r="E1627" s="121"/>
      <c r="F1627" s="117"/>
      <c r="G1627" s="117"/>
      <c r="H1627" s="73" t="s">
        <v>233</v>
      </c>
      <c r="I1627" s="5">
        <v>0</v>
      </c>
      <c r="J1627" s="5">
        <v>0</v>
      </c>
      <c r="K1627" s="5">
        <v>0</v>
      </c>
      <c r="L1627" s="5">
        <v>0</v>
      </c>
      <c r="M1627" s="5">
        <v>0</v>
      </c>
      <c r="N1627" s="5">
        <v>0</v>
      </c>
      <c r="O1627" s="5">
        <v>0</v>
      </c>
      <c r="P1627" s="5">
        <v>0</v>
      </c>
    </row>
    <row r="1628" spans="3:16" s="21" customFormat="1" ht="12.75" hidden="1" customHeight="1">
      <c r="C1628" s="124"/>
      <c r="D1628" s="119"/>
      <c r="E1628" s="121"/>
      <c r="F1628" s="117"/>
      <c r="G1628" s="117"/>
      <c r="H1628" s="73" t="s">
        <v>23</v>
      </c>
      <c r="I1628" s="5">
        <v>0</v>
      </c>
      <c r="J1628" s="5">
        <v>0</v>
      </c>
      <c r="K1628" s="5">
        <v>0</v>
      </c>
      <c r="L1628" s="5">
        <v>0</v>
      </c>
      <c r="M1628" s="5">
        <v>0</v>
      </c>
      <c r="N1628" s="5">
        <v>0</v>
      </c>
      <c r="O1628" s="5">
        <v>0</v>
      </c>
      <c r="P1628" s="5">
        <v>0</v>
      </c>
    </row>
    <row r="1629" spans="3:16" s="21" customFormat="1" ht="15" hidden="1" customHeight="1">
      <c r="C1629" s="124"/>
      <c r="D1629" s="119"/>
      <c r="E1629" s="121"/>
      <c r="F1629" s="117"/>
      <c r="G1629" s="117"/>
      <c r="H1629" s="73" t="s">
        <v>234</v>
      </c>
      <c r="I1629" s="5">
        <v>0</v>
      </c>
      <c r="J1629" s="5" t="s">
        <v>231</v>
      </c>
      <c r="K1629" s="5" t="s">
        <v>231</v>
      </c>
      <c r="L1629" s="5" t="s">
        <v>231</v>
      </c>
      <c r="M1629" s="5">
        <v>0</v>
      </c>
      <c r="N1629" s="5">
        <v>0</v>
      </c>
      <c r="O1629" s="5" t="s">
        <v>231</v>
      </c>
      <c r="P1629" s="5" t="s">
        <v>231</v>
      </c>
    </row>
    <row r="1630" spans="3:16" s="21" customFormat="1" ht="15" hidden="1" customHeight="1">
      <c r="C1630" s="125"/>
      <c r="D1630" s="119"/>
      <c r="E1630" s="121"/>
      <c r="F1630" s="118"/>
      <c r="G1630" s="118"/>
      <c r="H1630" s="73" t="s">
        <v>236</v>
      </c>
      <c r="I1630" s="5">
        <v>0</v>
      </c>
      <c r="J1630" s="5" t="s">
        <v>231</v>
      </c>
      <c r="K1630" s="5" t="s">
        <v>231</v>
      </c>
      <c r="L1630" s="5" t="s">
        <v>231</v>
      </c>
      <c r="M1630" s="5">
        <v>0</v>
      </c>
      <c r="N1630" s="5">
        <v>0</v>
      </c>
      <c r="O1630" s="5" t="s">
        <v>231</v>
      </c>
      <c r="P1630" s="5" t="s">
        <v>231</v>
      </c>
    </row>
    <row r="1631" spans="3:16" s="21" customFormat="1" ht="15" customHeight="1">
      <c r="C1631" s="123" t="s">
        <v>425</v>
      </c>
      <c r="D1631" s="119" t="s">
        <v>490</v>
      </c>
      <c r="E1631" s="121" t="s">
        <v>491</v>
      </c>
      <c r="F1631" s="116">
        <v>2018</v>
      </c>
      <c r="G1631" s="116">
        <v>2020</v>
      </c>
      <c r="H1631" s="73" t="s">
        <v>107</v>
      </c>
      <c r="I1631" s="55">
        <f>I1632+I1634+I1636+I1637</f>
        <v>30</v>
      </c>
      <c r="J1631" s="55">
        <f>J1632+J1634</f>
        <v>80</v>
      </c>
      <c r="K1631" s="55">
        <f>K1632+K1634</f>
        <v>80</v>
      </c>
      <c r="L1631" s="55">
        <f>L1632+L1634</f>
        <v>0</v>
      </c>
      <c r="M1631" s="55">
        <f>M1632+M1634+M1636+M1637</f>
        <v>0</v>
      </c>
      <c r="N1631" s="5">
        <f>L1631/I1631*100</f>
        <v>0</v>
      </c>
      <c r="O1631" s="5">
        <f>L1631/J1631*100</f>
        <v>0</v>
      </c>
      <c r="P1631" s="5">
        <f>L1631/K1631*100</f>
        <v>0</v>
      </c>
    </row>
    <row r="1632" spans="3:16" s="21" customFormat="1" ht="15" customHeight="1">
      <c r="C1632" s="124"/>
      <c r="D1632" s="119"/>
      <c r="E1632" s="121"/>
      <c r="F1632" s="117"/>
      <c r="G1632" s="117"/>
      <c r="H1632" s="73" t="s">
        <v>108</v>
      </c>
      <c r="I1632" s="5">
        <f t="shared" ref="I1632:M1635" si="144">I1639</f>
        <v>30</v>
      </c>
      <c r="J1632" s="5">
        <f t="shared" si="144"/>
        <v>80</v>
      </c>
      <c r="K1632" s="5">
        <f t="shared" si="144"/>
        <v>80</v>
      </c>
      <c r="L1632" s="5">
        <f t="shared" si="144"/>
        <v>0</v>
      </c>
      <c r="M1632" s="5">
        <f t="shared" si="144"/>
        <v>0</v>
      </c>
      <c r="N1632" s="5">
        <f>L1632/I1632*100</f>
        <v>0</v>
      </c>
      <c r="O1632" s="5">
        <f>L1632/J1632*100</f>
        <v>0</v>
      </c>
      <c r="P1632" s="5">
        <f>L1632/K1632*100</f>
        <v>0</v>
      </c>
    </row>
    <row r="1633" spans="3:16" s="21" customFormat="1" ht="15" customHeight="1">
      <c r="C1633" s="124"/>
      <c r="D1633" s="119"/>
      <c r="E1633" s="121"/>
      <c r="F1633" s="117"/>
      <c r="G1633" s="117"/>
      <c r="H1633" s="73" t="s">
        <v>22</v>
      </c>
      <c r="I1633" s="5">
        <f t="shared" si="144"/>
        <v>0</v>
      </c>
      <c r="J1633" s="5">
        <f t="shared" si="144"/>
        <v>0</v>
      </c>
      <c r="K1633" s="5">
        <f t="shared" si="144"/>
        <v>0</v>
      </c>
      <c r="L1633" s="5">
        <f t="shared" si="144"/>
        <v>0</v>
      </c>
      <c r="M1633" s="5">
        <f t="shared" si="144"/>
        <v>0</v>
      </c>
      <c r="N1633" s="5">
        <v>0</v>
      </c>
      <c r="O1633" s="5">
        <v>0</v>
      </c>
      <c r="P1633" s="5">
        <v>0</v>
      </c>
    </row>
    <row r="1634" spans="3:16" s="21" customFormat="1" ht="15" customHeight="1">
      <c r="C1634" s="124"/>
      <c r="D1634" s="119"/>
      <c r="E1634" s="121"/>
      <c r="F1634" s="117"/>
      <c r="G1634" s="117"/>
      <c r="H1634" s="73" t="s">
        <v>233</v>
      </c>
      <c r="I1634" s="5">
        <f t="shared" si="144"/>
        <v>0</v>
      </c>
      <c r="J1634" s="5">
        <f t="shared" si="144"/>
        <v>0</v>
      </c>
      <c r="K1634" s="5">
        <f t="shared" si="144"/>
        <v>0</v>
      </c>
      <c r="L1634" s="5">
        <f t="shared" si="144"/>
        <v>0</v>
      </c>
      <c r="M1634" s="5">
        <f t="shared" si="144"/>
        <v>0</v>
      </c>
      <c r="N1634" s="5">
        <v>0</v>
      </c>
      <c r="O1634" s="5">
        <v>0</v>
      </c>
      <c r="P1634" s="5">
        <v>0</v>
      </c>
    </row>
    <row r="1635" spans="3:16" s="21" customFormat="1" ht="15" customHeight="1">
      <c r="C1635" s="124"/>
      <c r="D1635" s="119"/>
      <c r="E1635" s="121"/>
      <c r="F1635" s="117"/>
      <c r="G1635" s="117"/>
      <c r="H1635" s="73" t="s">
        <v>23</v>
      </c>
      <c r="I1635" s="5">
        <f t="shared" si="144"/>
        <v>0</v>
      </c>
      <c r="J1635" s="5">
        <f t="shared" si="144"/>
        <v>0</v>
      </c>
      <c r="K1635" s="5">
        <f t="shared" si="144"/>
        <v>0</v>
      </c>
      <c r="L1635" s="5">
        <f t="shared" si="144"/>
        <v>0</v>
      </c>
      <c r="M1635" s="5">
        <f t="shared" si="144"/>
        <v>0</v>
      </c>
      <c r="N1635" s="5">
        <v>0</v>
      </c>
      <c r="O1635" s="5">
        <v>0</v>
      </c>
      <c r="P1635" s="5">
        <v>0</v>
      </c>
    </row>
    <row r="1636" spans="3:16" s="21" customFormat="1" ht="15" customHeight="1">
      <c r="C1636" s="124"/>
      <c r="D1636" s="119"/>
      <c r="E1636" s="121"/>
      <c r="F1636" s="117"/>
      <c r="G1636" s="117"/>
      <c r="H1636" s="73" t="s">
        <v>234</v>
      </c>
      <c r="I1636" s="5">
        <v>0</v>
      </c>
      <c r="J1636" s="5" t="s">
        <v>231</v>
      </c>
      <c r="K1636" s="5" t="s">
        <v>231</v>
      </c>
      <c r="L1636" s="5" t="s">
        <v>231</v>
      </c>
      <c r="M1636" s="5">
        <v>0</v>
      </c>
      <c r="N1636" s="5">
        <v>0</v>
      </c>
      <c r="O1636" s="5" t="s">
        <v>231</v>
      </c>
      <c r="P1636" s="5" t="s">
        <v>231</v>
      </c>
    </row>
    <row r="1637" spans="3:16" s="21" customFormat="1" ht="15" customHeight="1">
      <c r="C1637" s="125"/>
      <c r="D1637" s="119"/>
      <c r="E1637" s="121"/>
      <c r="F1637" s="118"/>
      <c r="G1637" s="118"/>
      <c r="H1637" s="73" t="s">
        <v>236</v>
      </c>
      <c r="I1637" s="5">
        <v>0</v>
      </c>
      <c r="J1637" s="5" t="s">
        <v>231</v>
      </c>
      <c r="K1637" s="5" t="s">
        <v>231</v>
      </c>
      <c r="L1637" s="5" t="s">
        <v>231</v>
      </c>
      <c r="M1637" s="5">
        <v>0</v>
      </c>
      <c r="N1637" s="5">
        <v>0</v>
      </c>
      <c r="O1637" s="5" t="s">
        <v>231</v>
      </c>
      <c r="P1637" s="5" t="s">
        <v>231</v>
      </c>
    </row>
    <row r="1638" spans="3:16" s="21" customFormat="1" ht="15" customHeight="1">
      <c r="C1638" s="136" t="s">
        <v>426</v>
      </c>
      <c r="D1638" s="119" t="s">
        <v>669</v>
      </c>
      <c r="E1638" s="116" t="s">
        <v>491</v>
      </c>
      <c r="F1638" s="116">
        <v>2018</v>
      </c>
      <c r="G1638" s="116">
        <v>2020</v>
      </c>
      <c r="H1638" s="73" t="s">
        <v>107</v>
      </c>
      <c r="I1638" s="55">
        <f>I1639+I1641+I1643+I1644</f>
        <v>30</v>
      </c>
      <c r="J1638" s="55">
        <f>J1639+J1641</f>
        <v>80</v>
      </c>
      <c r="K1638" s="55">
        <f>K1639+K1641</f>
        <v>80</v>
      </c>
      <c r="L1638" s="55">
        <f>L1639+L1641</f>
        <v>0</v>
      </c>
      <c r="M1638" s="55">
        <f>M1639+M1641+M1643+M1644</f>
        <v>0</v>
      </c>
      <c r="N1638" s="5">
        <f>L1638/I1638*100</f>
        <v>0</v>
      </c>
      <c r="O1638" s="5">
        <f>L1638/J1638*100</f>
        <v>0</v>
      </c>
      <c r="P1638" s="5">
        <f>L1638/K1638*100</f>
        <v>0</v>
      </c>
    </row>
    <row r="1639" spans="3:16" s="21" customFormat="1" ht="15" customHeight="1">
      <c r="C1639" s="137"/>
      <c r="D1639" s="119"/>
      <c r="E1639" s="126"/>
      <c r="F1639" s="117"/>
      <c r="G1639" s="117"/>
      <c r="H1639" s="73" t="s">
        <v>108</v>
      </c>
      <c r="I1639" s="5">
        <v>30</v>
      </c>
      <c r="J1639" s="5">
        <v>80</v>
      </c>
      <c r="K1639" s="5">
        <v>80</v>
      </c>
      <c r="L1639" s="5"/>
      <c r="M1639" s="5"/>
      <c r="N1639" s="5">
        <f>L1639/I1639*100</f>
        <v>0</v>
      </c>
      <c r="O1639" s="5">
        <f>L1639/J1639*100</f>
        <v>0</v>
      </c>
      <c r="P1639" s="5">
        <f>L1639/K1639*100</f>
        <v>0</v>
      </c>
    </row>
    <row r="1640" spans="3:16" s="21" customFormat="1" ht="32.25" customHeight="1">
      <c r="C1640" s="137"/>
      <c r="D1640" s="119"/>
      <c r="E1640" s="126"/>
      <c r="F1640" s="117"/>
      <c r="G1640" s="117"/>
      <c r="H1640" s="73" t="s">
        <v>22</v>
      </c>
      <c r="I1640" s="5">
        <v>0</v>
      </c>
      <c r="J1640" s="5">
        <v>0</v>
      </c>
      <c r="K1640" s="5">
        <v>0</v>
      </c>
      <c r="L1640" s="5">
        <v>0</v>
      </c>
      <c r="M1640" s="5">
        <v>0</v>
      </c>
      <c r="N1640" s="5">
        <v>0</v>
      </c>
      <c r="O1640" s="5">
        <v>0</v>
      </c>
      <c r="P1640" s="5">
        <v>0</v>
      </c>
    </row>
    <row r="1641" spans="3:16" s="21" customFormat="1" ht="15" customHeight="1">
      <c r="C1641" s="137"/>
      <c r="D1641" s="119"/>
      <c r="E1641" s="126"/>
      <c r="F1641" s="117"/>
      <c r="G1641" s="117"/>
      <c r="H1641" s="73" t="s">
        <v>233</v>
      </c>
      <c r="I1641" s="5">
        <v>0</v>
      </c>
      <c r="J1641" s="5">
        <v>0</v>
      </c>
      <c r="K1641" s="5">
        <v>0</v>
      </c>
      <c r="L1641" s="5">
        <v>0</v>
      </c>
      <c r="M1641" s="5">
        <v>0</v>
      </c>
      <c r="N1641" s="5">
        <v>0</v>
      </c>
      <c r="O1641" s="5">
        <v>0</v>
      </c>
      <c r="P1641" s="5">
        <v>0</v>
      </c>
    </row>
    <row r="1642" spans="3:16" s="21" customFormat="1" ht="30.75" customHeight="1">
      <c r="C1642" s="137"/>
      <c r="D1642" s="119"/>
      <c r="E1642" s="126"/>
      <c r="F1642" s="117"/>
      <c r="G1642" s="117"/>
      <c r="H1642" s="73" t="s">
        <v>23</v>
      </c>
      <c r="I1642" s="5">
        <v>0</v>
      </c>
      <c r="J1642" s="5">
        <v>0</v>
      </c>
      <c r="K1642" s="5">
        <v>0</v>
      </c>
      <c r="L1642" s="5">
        <v>0</v>
      </c>
      <c r="M1642" s="5">
        <v>0</v>
      </c>
      <c r="N1642" s="5">
        <v>0</v>
      </c>
      <c r="O1642" s="5">
        <v>0</v>
      </c>
      <c r="P1642" s="5">
        <v>0</v>
      </c>
    </row>
    <row r="1643" spans="3:16" s="21" customFormat="1" ht="15" customHeight="1">
      <c r="C1643" s="137"/>
      <c r="D1643" s="119"/>
      <c r="E1643" s="126"/>
      <c r="F1643" s="117"/>
      <c r="G1643" s="117"/>
      <c r="H1643" s="73" t="s">
        <v>234</v>
      </c>
      <c r="I1643" s="5">
        <v>0</v>
      </c>
      <c r="J1643" s="5" t="s">
        <v>231</v>
      </c>
      <c r="K1643" s="5" t="s">
        <v>231</v>
      </c>
      <c r="L1643" s="5" t="s">
        <v>231</v>
      </c>
      <c r="M1643" s="5">
        <v>0</v>
      </c>
      <c r="N1643" s="5">
        <v>0</v>
      </c>
      <c r="O1643" s="5" t="s">
        <v>231</v>
      </c>
      <c r="P1643" s="5" t="s">
        <v>231</v>
      </c>
    </row>
    <row r="1644" spans="3:16" s="21" customFormat="1" ht="15" customHeight="1">
      <c r="C1644" s="138"/>
      <c r="D1644" s="119"/>
      <c r="E1644" s="127"/>
      <c r="F1644" s="118"/>
      <c r="G1644" s="118"/>
      <c r="H1644" s="73" t="s">
        <v>236</v>
      </c>
      <c r="I1644" s="5">
        <v>0</v>
      </c>
      <c r="J1644" s="5" t="s">
        <v>231</v>
      </c>
      <c r="K1644" s="5" t="s">
        <v>231</v>
      </c>
      <c r="L1644" s="5" t="s">
        <v>231</v>
      </c>
      <c r="M1644" s="5">
        <v>0</v>
      </c>
      <c r="N1644" s="5">
        <v>0</v>
      </c>
      <c r="O1644" s="5" t="s">
        <v>231</v>
      </c>
      <c r="P1644" s="5" t="s">
        <v>231</v>
      </c>
    </row>
    <row r="1645" spans="3:16" s="21" customFormat="1" ht="15" hidden="1" customHeight="1">
      <c r="C1645" s="123" t="s">
        <v>425</v>
      </c>
      <c r="D1645" s="119" t="s">
        <v>526</v>
      </c>
      <c r="E1645" s="116" t="s">
        <v>491</v>
      </c>
      <c r="F1645" s="116">
        <v>2018</v>
      </c>
      <c r="G1645" s="116">
        <v>2020</v>
      </c>
      <c r="H1645" s="73" t="s">
        <v>107</v>
      </c>
      <c r="I1645" s="55">
        <f>I1646+I1648+I1650+I1651</f>
        <v>200000</v>
      </c>
      <c r="J1645" s="55">
        <f>J1646+J1648</f>
        <v>200000</v>
      </c>
      <c r="K1645" s="55">
        <f>K1646+K1648</f>
        <v>0</v>
      </c>
      <c r="L1645" s="55">
        <f>L1646+L1648</f>
        <v>0</v>
      </c>
      <c r="M1645" s="55">
        <f>M1646+M1648+M1650+M1651</f>
        <v>0</v>
      </c>
      <c r="N1645" s="5">
        <f>L1645/I1645*100</f>
        <v>0</v>
      </c>
      <c r="O1645" s="5">
        <f>L1645/J1645*100</f>
        <v>0</v>
      </c>
      <c r="P1645" s="5">
        <v>0</v>
      </c>
    </row>
    <row r="1646" spans="3:16" s="21" customFormat="1" ht="19.5" hidden="1" customHeight="1">
      <c r="C1646" s="124"/>
      <c r="D1646" s="119"/>
      <c r="E1646" s="126"/>
      <c r="F1646" s="117"/>
      <c r="G1646" s="117"/>
      <c r="H1646" s="73" t="s">
        <v>108</v>
      </c>
      <c r="I1646" s="5">
        <v>200000</v>
      </c>
      <c r="J1646" s="5">
        <v>200000</v>
      </c>
      <c r="K1646" s="5">
        <v>0</v>
      </c>
      <c r="L1646" s="5">
        <v>0</v>
      </c>
      <c r="M1646" s="5">
        <v>0</v>
      </c>
      <c r="N1646" s="5">
        <f>L1646/I1646*100</f>
        <v>0</v>
      </c>
      <c r="O1646" s="5">
        <f>L1646/J1646*100</f>
        <v>0</v>
      </c>
      <c r="P1646" s="5">
        <v>0</v>
      </c>
    </row>
    <row r="1647" spans="3:16" s="21" customFormat="1" ht="33" hidden="1" customHeight="1">
      <c r="C1647" s="124"/>
      <c r="D1647" s="119"/>
      <c r="E1647" s="126"/>
      <c r="F1647" s="117"/>
      <c r="G1647" s="117"/>
      <c r="H1647" s="73" t="s">
        <v>22</v>
      </c>
      <c r="I1647" s="5">
        <v>0</v>
      </c>
      <c r="J1647" s="5">
        <v>0</v>
      </c>
      <c r="K1647" s="5">
        <v>0</v>
      </c>
      <c r="L1647" s="5">
        <v>0</v>
      </c>
      <c r="M1647" s="5">
        <v>0</v>
      </c>
      <c r="N1647" s="5">
        <v>0</v>
      </c>
      <c r="O1647" s="5">
        <v>0</v>
      </c>
      <c r="P1647" s="5">
        <v>0</v>
      </c>
    </row>
    <row r="1648" spans="3:16" s="21" customFormat="1" ht="15" hidden="1" customHeight="1">
      <c r="C1648" s="124"/>
      <c r="D1648" s="119"/>
      <c r="E1648" s="126"/>
      <c r="F1648" s="117"/>
      <c r="G1648" s="117"/>
      <c r="H1648" s="73" t="s">
        <v>233</v>
      </c>
      <c r="I1648" s="5">
        <v>0</v>
      </c>
      <c r="J1648" s="5">
        <v>0</v>
      </c>
      <c r="K1648" s="5">
        <v>0</v>
      </c>
      <c r="L1648" s="5">
        <v>0</v>
      </c>
      <c r="M1648" s="5">
        <v>0</v>
      </c>
      <c r="N1648" s="5">
        <v>0</v>
      </c>
      <c r="O1648" s="5">
        <v>0</v>
      </c>
      <c r="P1648" s="5">
        <v>0</v>
      </c>
    </row>
    <row r="1649" spans="3:16" s="21" customFormat="1" ht="30" hidden="1" customHeight="1">
      <c r="C1649" s="124"/>
      <c r="D1649" s="119"/>
      <c r="E1649" s="126"/>
      <c r="F1649" s="117"/>
      <c r="G1649" s="117"/>
      <c r="H1649" s="73" t="s">
        <v>23</v>
      </c>
      <c r="I1649" s="5">
        <v>0</v>
      </c>
      <c r="J1649" s="5">
        <v>0</v>
      </c>
      <c r="K1649" s="5">
        <v>0</v>
      </c>
      <c r="L1649" s="5">
        <v>0</v>
      </c>
      <c r="M1649" s="5">
        <v>0</v>
      </c>
      <c r="N1649" s="5">
        <v>0</v>
      </c>
      <c r="O1649" s="5">
        <v>0</v>
      </c>
      <c r="P1649" s="5">
        <v>0</v>
      </c>
    </row>
    <row r="1650" spans="3:16" s="21" customFormat="1" ht="15" hidden="1" customHeight="1">
      <c r="C1650" s="124"/>
      <c r="D1650" s="119"/>
      <c r="E1650" s="126"/>
      <c r="F1650" s="117"/>
      <c r="G1650" s="117"/>
      <c r="H1650" s="73" t="s">
        <v>234</v>
      </c>
      <c r="I1650" s="5">
        <v>0</v>
      </c>
      <c r="J1650" s="5" t="s">
        <v>231</v>
      </c>
      <c r="K1650" s="5" t="s">
        <v>231</v>
      </c>
      <c r="L1650" s="5" t="s">
        <v>231</v>
      </c>
      <c r="M1650" s="5">
        <v>0</v>
      </c>
      <c r="N1650" s="5">
        <v>0</v>
      </c>
      <c r="O1650" s="5" t="s">
        <v>231</v>
      </c>
      <c r="P1650" s="5" t="s">
        <v>231</v>
      </c>
    </row>
    <row r="1651" spans="3:16" s="21" customFormat="1" ht="21.75" hidden="1" customHeight="1">
      <c r="C1651" s="125"/>
      <c r="D1651" s="119"/>
      <c r="E1651" s="127"/>
      <c r="F1651" s="118"/>
      <c r="G1651" s="118"/>
      <c r="H1651" s="73" t="s">
        <v>236</v>
      </c>
      <c r="I1651" s="5">
        <v>0</v>
      </c>
      <c r="J1651" s="5" t="s">
        <v>231</v>
      </c>
      <c r="K1651" s="5" t="s">
        <v>231</v>
      </c>
      <c r="L1651" s="5" t="s">
        <v>231</v>
      </c>
      <c r="M1651" s="5">
        <v>0</v>
      </c>
      <c r="N1651" s="5">
        <v>0</v>
      </c>
      <c r="O1651" s="5" t="s">
        <v>231</v>
      </c>
      <c r="P1651" s="5" t="s">
        <v>231</v>
      </c>
    </row>
    <row r="1652" spans="3:16" s="21" customFormat="1" ht="15" hidden="1" customHeight="1">
      <c r="C1652" s="123" t="s">
        <v>425</v>
      </c>
      <c r="D1652" s="119" t="s">
        <v>540</v>
      </c>
      <c r="E1652" s="116" t="s">
        <v>491</v>
      </c>
      <c r="F1652" s="116">
        <v>2018</v>
      </c>
      <c r="G1652" s="116">
        <v>2020</v>
      </c>
      <c r="H1652" s="73" t="s">
        <v>107</v>
      </c>
      <c r="I1652" s="55">
        <f>I1653+I1655+I1657+I1658</f>
        <v>0</v>
      </c>
      <c r="J1652" s="55">
        <f>J1653+J1655</f>
        <v>0</v>
      </c>
      <c r="K1652" s="55">
        <f>K1653+K1655</f>
        <v>0</v>
      </c>
      <c r="L1652" s="55">
        <f>L1653+L1655</f>
        <v>0</v>
      </c>
      <c r="M1652" s="55">
        <f>M1653+M1655+M1657+M1658</f>
        <v>0</v>
      </c>
      <c r="N1652" s="5" t="e">
        <f>L1652/I1652*100</f>
        <v>#DIV/0!</v>
      </c>
      <c r="O1652" s="5" t="e">
        <f>L1652/J1652*100</f>
        <v>#DIV/0!</v>
      </c>
      <c r="P1652" s="5">
        <v>0</v>
      </c>
    </row>
    <row r="1653" spans="3:16" s="21" customFormat="1" ht="19.5" hidden="1" customHeight="1">
      <c r="C1653" s="124"/>
      <c r="D1653" s="119"/>
      <c r="E1653" s="126"/>
      <c r="F1653" s="117"/>
      <c r="G1653" s="117"/>
      <c r="H1653" s="73" t="s">
        <v>108</v>
      </c>
      <c r="I1653" s="5"/>
      <c r="J1653" s="5"/>
      <c r="K1653" s="5">
        <v>0</v>
      </c>
      <c r="L1653" s="5">
        <v>0</v>
      </c>
      <c r="M1653" s="5">
        <v>0</v>
      </c>
      <c r="N1653" s="5" t="e">
        <f>L1653/I1653*100</f>
        <v>#DIV/0!</v>
      </c>
      <c r="O1653" s="5" t="e">
        <f>L1653/J1653*100</f>
        <v>#DIV/0!</v>
      </c>
      <c r="P1653" s="5">
        <v>0</v>
      </c>
    </row>
    <row r="1654" spans="3:16" s="21" customFormat="1" ht="33" hidden="1" customHeight="1">
      <c r="C1654" s="124"/>
      <c r="D1654" s="119"/>
      <c r="E1654" s="126"/>
      <c r="F1654" s="117"/>
      <c r="G1654" s="117"/>
      <c r="H1654" s="73" t="s">
        <v>22</v>
      </c>
      <c r="I1654" s="5">
        <v>0</v>
      </c>
      <c r="J1654" s="5">
        <v>0</v>
      </c>
      <c r="K1654" s="5">
        <v>0</v>
      </c>
      <c r="L1654" s="5">
        <v>0</v>
      </c>
      <c r="M1654" s="5">
        <v>0</v>
      </c>
      <c r="N1654" s="5">
        <v>0</v>
      </c>
      <c r="O1654" s="5">
        <v>0</v>
      </c>
      <c r="P1654" s="5">
        <v>0</v>
      </c>
    </row>
    <row r="1655" spans="3:16" s="21" customFormat="1" ht="15" hidden="1" customHeight="1">
      <c r="C1655" s="124"/>
      <c r="D1655" s="119"/>
      <c r="E1655" s="126"/>
      <c r="F1655" s="117"/>
      <c r="G1655" s="117"/>
      <c r="H1655" s="73" t="s">
        <v>233</v>
      </c>
      <c r="I1655" s="5">
        <v>0</v>
      </c>
      <c r="J1655" s="5">
        <v>0</v>
      </c>
      <c r="K1655" s="5">
        <v>0</v>
      </c>
      <c r="L1655" s="5">
        <v>0</v>
      </c>
      <c r="M1655" s="5">
        <v>0</v>
      </c>
      <c r="N1655" s="5">
        <v>0</v>
      </c>
      <c r="O1655" s="5">
        <v>0</v>
      </c>
      <c r="P1655" s="5">
        <v>0</v>
      </c>
    </row>
    <row r="1656" spans="3:16" s="21" customFormat="1" ht="30" hidden="1" customHeight="1">
      <c r="C1656" s="124"/>
      <c r="D1656" s="119"/>
      <c r="E1656" s="126"/>
      <c r="F1656" s="117"/>
      <c r="G1656" s="117"/>
      <c r="H1656" s="73" t="s">
        <v>23</v>
      </c>
      <c r="I1656" s="5">
        <v>0</v>
      </c>
      <c r="J1656" s="5">
        <v>0</v>
      </c>
      <c r="K1656" s="5">
        <v>0</v>
      </c>
      <c r="L1656" s="5">
        <v>0</v>
      </c>
      <c r="M1656" s="5">
        <v>0</v>
      </c>
      <c r="N1656" s="5">
        <v>0</v>
      </c>
      <c r="O1656" s="5">
        <v>0</v>
      </c>
      <c r="P1656" s="5">
        <v>0</v>
      </c>
    </row>
    <row r="1657" spans="3:16" s="21" customFormat="1" ht="15" hidden="1" customHeight="1">
      <c r="C1657" s="124"/>
      <c r="D1657" s="119"/>
      <c r="E1657" s="126"/>
      <c r="F1657" s="117"/>
      <c r="G1657" s="117"/>
      <c r="H1657" s="73" t="s">
        <v>234</v>
      </c>
      <c r="I1657" s="5">
        <v>0</v>
      </c>
      <c r="J1657" s="5" t="s">
        <v>231</v>
      </c>
      <c r="K1657" s="5" t="s">
        <v>231</v>
      </c>
      <c r="L1657" s="5" t="s">
        <v>231</v>
      </c>
      <c r="M1657" s="5">
        <v>0</v>
      </c>
      <c r="N1657" s="5">
        <v>0</v>
      </c>
      <c r="O1657" s="5" t="s">
        <v>231</v>
      </c>
      <c r="P1657" s="5" t="s">
        <v>231</v>
      </c>
    </row>
    <row r="1658" spans="3:16" s="21" customFormat="1" ht="21.75" hidden="1" customHeight="1">
      <c r="C1658" s="125"/>
      <c r="D1658" s="119"/>
      <c r="E1658" s="127"/>
      <c r="F1658" s="118"/>
      <c r="G1658" s="118"/>
      <c r="H1658" s="73" t="s">
        <v>236</v>
      </c>
      <c r="I1658" s="5">
        <v>0</v>
      </c>
      <c r="J1658" s="5" t="s">
        <v>231</v>
      </c>
      <c r="K1658" s="5" t="s">
        <v>231</v>
      </c>
      <c r="L1658" s="5" t="s">
        <v>231</v>
      </c>
      <c r="M1658" s="5">
        <v>0</v>
      </c>
      <c r="N1658" s="5">
        <v>0</v>
      </c>
      <c r="O1658" s="5" t="s">
        <v>231</v>
      </c>
      <c r="P1658" s="5" t="s">
        <v>231</v>
      </c>
    </row>
    <row r="1659" spans="3:16" s="21" customFormat="1" ht="15" customHeight="1">
      <c r="C1659" s="123" t="s">
        <v>425</v>
      </c>
      <c r="D1659" s="119" t="s">
        <v>671</v>
      </c>
      <c r="E1659" s="116" t="s">
        <v>539</v>
      </c>
      <c r="F1659" s="116">
        <v>2018</v>
      </c>
      <c r="G1659" s="116">
        <v>2020</v>
      </c>
      <c r="H1659" s="73" t="s">
        <v>107</v>
      </c>
      <c r="I1659" s="55">
        <f>I1660+I1662+I1664+I1665</f>
        <v>634000</v>
      </c>
      <c r="J1659" s="55">
        <f>J1660+J1662</f>
        <v>634000</v>
      </c>
      <c r="K1659" s="55">
        <f>K1660+K1662</f>
        <v>634000</v>
      </c>
      <c r="L1659" s="55">
        <f>L1660+L1662</f>
        <v>0</v>
      </c>
      <c r="M1659" s="55">
        <f>M1660+M1662+M1664+M1665</f>
        <v>0</v>
      </c>
      <c r="N1659" s="5">
        <f>L1659/I1659*100</f>
        <v>0</v>
      </c>
      <c r="O1659" s="5">
        <f>L1659/J1659*100</f>
        <v>0</v>
      </c>
      <c r="P1659" s="5">
        <f>L1659/K1659*100</f>
        <v>0</v>
      </c>
    </row>
    <row r="1660" spans="3:16" s="21" customFormat="1" ht="15" customHeight="1">
      <c r="C1660" s="124"/>
      <c r="D1660" s="119"/>
      <c r="E1660" s="126"/>
      <c r="F1660" s="117"/>
      <c r="G1660" s="117"/>
      <c r="H1660" s="73" t="s">
        <v>108</v>
      </c>
      <c r="I1660" s="5">
        <f>I1667</f>
        <v>95900</v>
      </c>
      <c r="J1660" s="5">
        <f t="shared" ref="J1660:M1660" si="145">J1667</f>
        <v>95900</v>
      </c>
      <c r="K1660" s="5">
        <f t="shared" si="145"/>
        <v>95900</v>
      </c>
      <c r="L1660" s="5">
        <f t="shared" si="145"/>
        <v>0</v>
      </c>
      <c r="M1660" s="5">
        <f t="shared" si="145"/>
        <v>0</v>
      </c>
      <c r="N1660" s="5">
        <f>L1660/I1660*100</f>
        <v>0</v>
      </c>
      <c r="O1660" s="5">
        <f>L1660/J1660*100</f>
        <v>0</v>
      </c>
      <c r="P1660" s="5">
        <f>L1660/K1660*100</f>
        <v>0</v>
      </c>
    </row>
    <row r="1661" spans="3:16" s="21" customFormat="1" ht="33" customHeight="1">
      <c r="C1661" s="124"/>
      <c r="D1661" s="119"/>
      <c r="E1661" s="126"/>
      <c r="F1661" s="117"/>
      <c r="G1661" s="117"/>
      <c r="H1661" s="73" t="s">
        <v>22</v>
      </c>
      <c r="I1661" s="5">
        <f t="shared" ref="I1661:M1661" si="146">I1668</f>
        <v>95900</v>
      </c>
      <c r="J1661" s="5">
        <f t="shared" si="146"/>
        <v>95900</v>
      </c>
      <c r="K1661" s="5">
        <f t="shared" si="146"/>
        <v>95900</v>
      </c>
      <c r="L1661" s="5">
        <f t="shared" si="146"/>
        <v>0</v>
      </c>
      <c r="M1661" s="5">
        <f t="shared" si="146"/>
        <v>0</v>
      </c>
      <c r="N1661" s="5">
        <v>0</v>
      </c>
      <c r="O1661" s="5">
        <v>0</v>
      </c>
      <c r="P1661" s="5">
        <v>0</v>
      </c>
    </row>
    <row r="1662" spans="3:16" s="21" customFormat="1" ht="15" customHeight="1">
      <c r="C1662" s="124"/>
      <c r="D1662" s="119"/>
      <c r="E1662" s="126"/>
      <c r="F1662" s="117"/>
      <c r="G1662" s="117"/>
      <c r="H1662" s="73" t="s">
        <v>233</v>
      </c>
      <c r="I1662" s="5">
        <f t="shared" ref="I1662:M1662" si="147">I1669</f>
        <v>538100</v>
      </c>
      <c r="J1662" s="5">
        <f t="shared" si="147"/>
        <v>538100</v>
      </c>
      <c r="K1662" s="5">
        <f t="shared" si="147"/>
        <v>538100</v>
      </c>
      <c r="L1662" s="5">
        <f t="shared" si="147"/>
        <v>0</v>
      </c>
      <c r="M1662" s="5">
        <f t="shared" si="147"/>
        <v>0</v>
      </c>
      <c r="N1662" s="5">
        <v>0</v>
      </c>
      <c r="O1662" s="5">
        <v>0</v>
      </c>
      <c r="P1662" s="5">
        <v>0</v>
      </c>
    </row>
    <row r="1663" spans="3:16" s="21" customFormat="1" ht="30.75" customHeight="1">
      <c r="C1663" s="124"/>
      <c r="D1663" s="119"/>
      <c r="E1663" s="126"/>
      <c r="F1663" s="117"/>
      <c r="G1663" s="117"/>
      <c r="H1663" s="73" t="s">
        <v>23</v>
      </c>
      <c r="I1663" s="5">
        <f t="shared" ref="I1663:M1663" si="148">I1670</f>
        <v>538100</v>
      </c>
      <c r="J1663" s="5">
        <f t="shared" si="148"/>
        <v>538100</v>
      </c>
      <c r="K1663" s="5">
        <f t="shared" si="148"/>
        <v>538100</v>
      </c>
      <c r="L1663" s="5">
        <f t="shared" si="148"/>
        <v>0</v>
      </c>
      <c r="M1663" s="5">
        <f t="shared" si="148"/>
        <v>0</v>
      </c>
      <c r="N1663" s="5">
        <v>0</v>
      </c>
      <c r="O1663" s="5">
        <v>0</v>
      </c>
      <c r="P1663" s="5">
        <v>0</v>
      </c>
    </row>
    <row r="1664" spans="3:16" s="21" customFormat="1" ht="15" customHeight="1">
      <c r="C1664" s="124"/>
      <c r="D1664" s="119"/>
      <c r="E1664" s="126"/>
      <c r="F1664" s="117"/>
      <c r="G1664" s="117"/>
      <c r="H1664" s="73" t="s">
        <v>234</v>
      </c>
      <c r="I1664" s="5">
        <v>0</v>
      </c>
      <c r="J1664" s="5" t="s">
        <v>231</v>
      </c>
      <c r="K1664" s="5" t="s">
        <v>231</v>
      </c>
      <c r="L1664" s="5" t="s">
        <v>231</v>
      </c>
      <c r="M1664" s="5">
        <v>0</v>
      </c>
      <c r="N1664" s="5">
        <v>0</v>
      </c>
      <c r="O1664" s="5" t="s">
        <v>231</v>
      </c>
      <c r="P1664" s="5" t="s">
        <v>231</v>
      </c>
    </row>
    <row r="1665" spans="3:16" s="21" customFormat="1" ht="15" customHeight="1">
      <c r="C1665" s="125"/>
      <c r="D1665" s="119"/>
      <c r="E1665" s="127"/>
      <c r="F1665" s="118"/>
      <c r="G1665" s="118"/>
      <c r="H1665" s="73" t="s">
        <v>236</v>
      </c>
      <c r="I1665" s="5">
        <v>0</v>
      </c>
      <c r="J1665" s="5" t="s">
        <v>231</v>
      </c>
      <c r="K1665" s="5" t="s">
        <v>231</v>
      </c>
      <c r="L1665" s="5" t="s">
        <v>231</v>
      </c>
      <c r="M1665" s="5">
        <v>0</v>
      </c>
      <c r="N1665" s="5">
        <v>0</v>
      </c>
      <c r="O1665" s="5" t="s">
        <v>231</v>
      </c>
      <c r="P1665" s="5" t="s">
        <v>231</v>
      </c>
    </row>
    <row r="1666" spans="3:16" s="21" customFormat="1" ht="15" customHeight="1">
      <c r="C1666" s="123" t="s">
        <v>425</v>
      </c>
      <c r="D1666" s="119" t="s">
        <v>670</v>
      </c>
      <c r="E1666" s="116" t="s">
        <v>672</v>
      </c>
      <c r="F1666" s="116">
        <v>2018</v>
      </c>
      <c r="G1666" s="116">
        <v>2020</v>
      </c>
      <c r="H1666" s="73" t="s">
        <v>107</v>
      </c>
      <c r="I1666" s="55">
        <f>I1667+I1669+I1671+I1672</f>
        <v>634000</v>
      </c>
      <c r="J1666" s="55">
        <f>J1667+J1669</f>
        <v>634000</v>
      </c>
      <c r="K1666" s="55">
        <f>K1667+K1669</f>
        <v>634000</v>
      </c>
      <c r="L1666" s="55">
        <f>L1667+L1669</f>
        <v>0</v>
      </c>
      <c r="M1666" s="55">
        <f>M1667+M1669+M1671+M1672</f>
        <v>0</v>
      </c>
      <c r="N1666" s="5">
        <f>L1666/I1666*100</f>
        <v>0</v>
      </c>
      <c r="O1666" s="5">
        <f>L1666/J1666*100</f>
        <v>0</v>
      </c>
      <c r="P1666" s="5">
        <f>L1666/K1666*100</f>
        <v>0</v>
      </c>
    </row>
    <row r="1667" spans="3:16" s="21" customFormat="1" ht="15" customHeight="1">
      <c r="C1667" s="124"/>
      <c r="D1667" s="119"/>
      <c r="E1667" s="126"/>
      <c r="F1667" s="117"/>
      <c r="G1667" s="117"/>
      <c r="H1667" s="73" t="s">
        <v>108</v>
      </c>
      <c r="I1667" s="107">
        <v>95900</v>
      </c>
      <c r="J1667" s="107">
        <v>95900</v>
      </c>
      <c r="K1667" s="5">
        <v>95900</v>
      </c>
      <c r="L1667" s="5"/>
      <c r="M1667" s="5"/>
      <c r="N1667" s="5">
        <f>L1667/I1667*100</f>
        <v>0</v>
      </c>
      <c r="O1667" s="5">
        <f>L1667/J1667*100</f>
        <v>0</v>
      </c>
      <c r="P1667" s="5">
        <f>L1667/K1667*100</f>
        <v>0</v>
      </c>
    </row>
    <row r="1668" spans="3:16" s="21" customFormat="1" ht="30" customHeight="1">
      <c r="C1668" s="124"/>
      <c r="D1668" s="119"/>
      <c r="E1668" s="126"/>
      <c r="F1668" s="117"/>
      <c r="G1668" s="117"/>
      <c r="H1668" s="73" t="s">
        <v>22</v>
      </c>
      <c r="I1668" s="5">
        <v>95900</v>
      </c>
      <c r="J1668" s="5">
        <v>95900</v>
      </c>
      <c r="K1668" s="5">
        <v>95900</v>
      </c>
      <c r="L1668" s="5">
        <v>0</v>
      </c>
      <c r="M1668" s="5">
        <v>0</v>
      </c>
      <c r="N1668" s="5">
        <v>0</v>
      </c>
      <c r="O1668" s="5">
        <v>0</v>
      </c>
      <c r="P1668" s="5">
        <v>0</v>
      </c>
    </row>
    <row r="1669" spans="3:16" s="21" customFormat="1" ht="15" customHeight="1">
      <c r="C1669" s="124"/>
      <c r="D1669" s="119"/>
      <c r="E1669" s="126"/>
      <c r="F1669" s="117"/>
      <c r="G1669" s="117"/>
      <c r="H1669" s="73" t="s">
        <v>233</v>
      </c>
      <c r="I1669" s="107">
        <v>538100</v>
      </c>
      <c r="J1669" s="107">
        <v>538100</v>
      </c>
      <c r="K1669" s="5">
        <v>538100</v>
      </c>
      <c r="L1669" s="5">
        <v>0</v>
      </c>
      <c r="M1669" s="5">
        <v>0</v>
      </c>
      <c r="N1669" s="5">
        <v>0</v>
      </c>
      <c r="O1669" s="5">
        <v>0</v>
      </c>
      <c r="P1669" s="5">
        <v>0</v>
      </c>
    </row>
    <row r="1670" spans="3:16" s="21" customFormat="1" ht="28.5" customHeight="1">
      <c r="C1670" s="124"/>
      <c r="D1670" s="119"/>
      <c r="E1670" s="126"/>
      <c r="F1670" s="117"/>
      <c r="G1670" s="117"/>
      <c r="H1670" s="73" t="s">
        <v>23</v>
      </c>
      <c r="I1670" s="5">
        <v>538100</v>
      </c>
      <c r="J1670" s="5">
        <v>538100</v>
      </c>
      <c r="K1670" s="5">
        <v>538100</v>
      </c>
      <c r="L1670" s="5">
        <v>0</v>
      </c>
      <c r="M1670" s="5">
        <v>0</v>
      </c>
      <c r="N1670" s="5">
        <v>0</v>
      </c>
      <c r="O1670" s="5">
        <v>0</v>
      </c>
      <c r="P1670" s="5">
        <v>0</v>
      </c>
    </row>
    <row r="1671" spans="3:16" s="21" customFormat="1" ht="15" customHeight="1">
      <c r="C1671" s="124"/>
      <c r="D1671" s="119"/>
      <c r="E1671" s="126"/>
      <c r="F1671" s="117"/>
      <c r="G1671" s="117"/>
      <c r="H1671" s="73" t="s">
        <v>234</v>
      </c>
      <c r="I1671" s="5">
        <v>0</v>
      </c>
      <c r="J1671" s="5" t="s">
        <v>231</v>
      </c>
      <c r="K1671" s="5" t="s">
        <v>231</v>
      </c>
      <c r="L1671" s="5" t="s">
        <v>231</v>
      </c>
      <c r="M1671" s="5">
        <v>0</v>
      </c>
      <c r="N1671" s="5">
        <v>0</v>
      </c>
      <c r="O1671" s="5" t="s">
        <v>231</v>
      </c>
      <c r="P1671" s="5" t="s">
        <v>231</v>
      </c>
    </row>
    <row r="1672" spans="3:16" s="21" customFormat="1" ht="15" customHeight="1">
      <c r="C1672" s="125"/>
      <c r="D1672" s="119"/>
      <c r="E1672" s="127"/>
      <c r="F1672" s="118"/>
      <c r="G1672" s="118"/>
      <c r="H1672" s="73" t="s">
        <v>236</v>
      </c>
      <c r="I1672" s="5">
        <v>0</v>
      </c>
      <c r="J1672" s="5" t="s">
        <v>231</v>
      </c>
      <c r="K1672" s="5" t="s">
        <v>231</v>
      </c>
      <c r="L1672" s="5" t="s">
        <v>231</v>
      </c>
      <c r="M1672" s="5">
        <v>0</v>
      </c>
      <c r="N1672" s="5">
        <v>0</v>
      </c>
      <c r="O1672" s="5" t="s">
        <v>231</v>
      </c>
      <c r="P1672" s="5" t="s">
        <v>231</v>
      </c>
    </row>
    <row r="1673" spans="3:16" s="21" customFormat="1" ht="15" customHeight="1">
      <c r="C1673" s="123" t="s">
        <v>425</v>
      </c>
      <c r="D1673" s="128" t="s">
        <v>761</v>
      </c>
      <c r="E1673" s="116" t="s">
        <v>539</v>
      </c>
      <c r="F1673" s="116">
        <v>2018</v>
      </c>
      <c r="G1673" s="116">
        <v>2020</v>
      </c>
      <c r="H1673" s="73" t="s">
        <v>107</v>
      </c>
      <c r="I1673" s="55">
        <f>I1674+I1676+I1680</f>
        <v>0</v>
      </c>
      <c r="J1673" s="55">
        <f>J1674+J1676+J1680</f>
        <v>25000</v>
      </c>
      <c r="K1673" s="55">
        <f>K1674+K1676+K1680</f>
        <v>0</v>
      </c>
      <c r="L1673" s="55">
        <f>L1674+L1676+L1680</f>
        <v>0</v>
      </c>
      <c r="M1673" s="55">
        <f>M1674+M1676+M1680</f>
        <v>0</v>
      </c>
      <c r="N1673" s="5">
        <v>0</v>
      </c>
      <c r="O1673" s="5">
        <f>L1673/J1673*100</f>
        <v>0</v>
      </c>
      <c r="P1673" s="5">
        <v>0</v>
      </c>
    </row>
    <row r="1674" spans="3:16" s="21" customFormat="1" ht="15" customHeight="1">
      <c r="C1674" s="124"/>
      <c r="D1674" s="129"/>
      <c r="E1674" s="117"/>
      <c r="F1674" s="117"/>
      <c r="G1674" s="117"/>
      <c r="H1674" s="73" t="s">
        <v>108</v>
      </c>
      <c r="I1674" s="5">
        <f>I1682</f>
        <v>0</v>
      </c>
      <c r="J1674" s="5">
        <f t="shared" ref="J1674:M1674" si="149">J1682</f>
        <v>25000</v>
      </c>
      <c r="K1674" s="5">
        <f t="shared" si="149"/>
        <v>0</v>
      </c>
      <c r="L1674" s="5">
        <f t="shared" si="149"/>
        <v>0</v>
      </c>
      <c r="M1674" s="5">
        <f t="shared" si="149"/>
        <v>0</v>
      </c>
      <c r="N1674" s="5">
        <v>0</v>
      </c>
      <c r="O1674" s="5">
        <v>0</v>
      </c>
      <c r="P1674" s="5">
        <v>0</v>
      </c>
    </row>
    <row r="1675" spans="3:16" s="21" customFormat="1" ht="15" customHeight="1">
      <c r="C1675" s="124"/>
      <c r="D1675" s="129"/>
      <c r="E1675" s="117"/>
      <c r="F1675" s="117"/>
      <c r="G1675" s="117"/>
      <c r="H1675" s="73" t="s">
        <v>22</v>
      </c>
      <c r="I1675" s="5">
        <v>0</v>
      </c>
      <c r="J1675" s="5">
        <v>0</v>
      </c>
      <c r="K1675" s="5">
        <v>0</v>
      </c>
      <c r="L1675" s="5">
        <v>0</v>
      </c>
      <c r="M1675" s="5">
        <v>0</v>
      </c>
      <c r="N1675" s="5">
        <v>0</v>
      </c>
      <c r="O1675" s="5">
        <v>0</v>
      </c>
      <c r="P1675" s="5">
        <v>0</v>
      </c>
    </row>
    <row r="1676" spans="3:16" s="21" customFormat="1" ht="15" customHeight="1">
      <c r="C1676" s="124"/>
      <c r="D1676" s="129"/>
      <c r="E1676" s="117"/>
      <c r="F1676" s="117"/>
      <c r="G1676" s="117"/>
      <c r="H1676" s="73" t="s">
        <v>233</v>
      </c>
      <c r="I1676" s="5">
        <v>0</v>
      </c>
      <c r="J1676" s="5">
        <v>0</v>
      </c>
      <c r="K1676" s="5">
        <v>0</v>
      </c>
      <c r="L1676" s="5">
        <v>0</v>
      </c>
      <c r="M1676" s="5">
        <v>0</v>
      </c>
      <c r="N1676" s="5">
        <v>0</v>
      </c>
      <c r="O1676" s="5">
        <v>0</v>
      </c>
      <c r="P1676" s="5">
        <v>0</v>
      </c>
    </row>
    <row r="1677" spans="3:16" s="21" customFormat="1" ht="15" customHeight="1">
      <c r="C1677" s="124"/>
      <c r="D1677" s="129"/>
      <c r="E1677" s="117"/>
      <c r="F1677" s="117"/>
      <c r="G1677" s="117"/>
      <c r="H1677" s="73" t="s">
        <v>23</v>
      </c>
      <c r="I1677" s="5">
        <v>0</v>
      </c>
      <c r="J1677" s="5">
        <v>0</v>
      </c>
      <c r="K1677" s="5">
        <v>0</v>
      </c>
      <c r="L1677" s="5">
        <v>0</v>
      </c>
      <c r="M1677" s="5">
        <v>0</v>
      </c>
      <c r="N1677" s="5">
        <v>0</v>
      </c>
      <c r="O1677" s="5">
        <v>0</v>
      </c>
      <c r="P1677" s="5">
        <v>0</v>
      </c>
    </row>
    <row r="1678" spans="3:16" s="21" customFormat="1" ht="15" customHeight="1">
      <c r="C1678" s="124"/>
      <c r="D1678" s="129"/>
      <c r="E1678" s="117"/>
      <c r="F1678" s="117"/>
      <c r="G1678" s="117"/>
      <c r="H1678" s="73" t="s">
        <v>234</v>
      </c>
      <c r="I1678" s="5">
        <v>0</v>
      </c>
      <c r="J1678" s="5" t="s">
        <v>231</v>
      </c>
      <c r="K1678" s="5" t="s">
        <v>231</v>
      </c>
      <c r="L1678" s="5" t="s">
        <v>231</v>
      </c>
      <c r="M1678" s="5">
        <v>0</v>
      </c>
      <c r="N1678" s="5">
        <v>0</v>
      </c>
      <c r="O1678" s="5" t="s">
        <v>231</v>
      </c>
      <c r="P1678" s="5" t="s">
        <v>231</v>
      </c>
    </row>
    <row r="1679" spans="3:16" s="21" customFormat="1" ht="15" customHeight="1">
      <c r="C1679" s="125"/>
      <c r="D1679" s="129"/>
      <c r="E1679" s="117"/>
      <c r="F1679" s="118"/>
      <c r="G1679" s="118"/>
      <c r="H1679" s="73" t="s">
        <v>236</v>
      </c>
      <c r="I1679" s="5">
        <v>0</v>
      </c>
      <c r="J1679" s="5" t="s">
        <v>231</v>
      </c>
      <c r="K1679" s="5" t="s">
        <v>231</v>
      </c>
      <c r="L1679" s="5" t="s">
        <v>231</v>
      </c>
      <c r="M1679" s="5">
        <v>0</v>
      </c>
      <c r="N1679" s="5">
        <v>0</v>
      </c>
      <c r="O1679" s="5" t="s">
        <v>231</v>
      </c>
      <c r="P1679" s="5" t="s">
        <v>231</v>
      </c>
    </row>
    <row r="1680" spans="3:16" s="21" customFormat="1" ht="65.25" hidden="1" customHeight="1">
      <c r="C1680" s="32"/>
      <c r="D1680" s="130"/>
      <c r="E1680" s="118"/>
      <c r="F1680" s="64"/>
      <c r="G1680" s="64"/>
      <c r="H1680" s="73" t="s">
        <v>242</v>
      </c>
      <c r="I1680" s="96"/>
      <c r="J1680" s="96"/>
      <c r="K1680" s="96"/>
      <c r="L1680" s="96"/>
      <c r="M1680" s="96"/>
      <c r="N1680" s="5">
        <v>0</v>
      </c>
      <c r="O1680" s="5" t="e">
        <f>L1680/J1680*100</f>
        <v>#DIV/0!</v>
      </c>
      <c r="P1680" s="5" t="e">
        <f>L1680/K1680*100</f>
        <v>#DIV/0!</v>
      </c>
    </row>
    <row r="1681" spans="3:16" s="21" customFormat="1" ht="15" customHeight="1">
      <c r="C1681" s="123" t="s">
        <v>425</v>
      </c>
      <c r="D1681" s="128" t="s">
        <v>762</v>
      </c>
      <c r="E1681" s="116" t="s">
        <v>539</v>
      </c>
      <c r="F1681" s="116">
        <v>2018</v>
      </c>
      <c r="G1681" s="116">
        <v>2020</v>
      </c>
      <c r="H1681" s="73" t="s">
        <v>107</v>
      </c>
      <c r="I1681" s="55">
        <f>I1682+I1684+I1688</f>
        <v>0</v>
      </c>
      <c r="J1681" s="55">
        <f>J1682+J1684+J1688</f>
        <v>25000</v>
      </c>
      <c r="K1681" s="55">
        <f t="shared" ref="K1681:M1681" si="150">K1682+K1684+K1688</f>
        <v>0</v>
      </c>
      <c r="L1681" s="55">
        <f t="shared" si="150"/>
        <v>0</v>
      </c>
      <c r="M1681" s="55">
        <f t="shared" si="150"/>
        <v>0</v>
      </c>
      <c r="N1681" s="5">
        <v>0</v>
      </c>
      <c r="O1681" s="5">
        <f>L1681/J1681*100</f>
        <v>0</v>
      </c>
      <c r="P1681" s="5">
        <v>0</v>
      </c>
    </row>
    <row r="1682" spans="3:16" s="21" customFormat="1" ht="15" customHeight="1">
      <c r="C1682" s="124"/>
      <c r="D1682" s="129"/>
      <c r="E1682" s="117"/>
      <c r="F1682" s="117"/>
      <c r="G1682" s="117"/>
      <c r="H1682" s="73" t="s">
        <v>108</v>
      </c>
      <c r="I1682" s="5">
        <v>0</v>
      </c>
      <c r="J1682" s="5">
        <v>25000</v>
      </c>
      <c r="K1682" s="5"/>
      <c r="L1682" s="5">
        <v>0</v>
      </c>
      <c r="M1682" s="5">
        <v>0</v>
      </c>
      <c r="N1682" s="5">
        <v>0</v>
      </c>
      <c r="O1682" s="5">
        <v>0</v>
      </c>
      <c r="P1682" s="5">
        <v>0</v>
      </c>
    </row>
    <row r="1683" spans="3:16" s="21" customFormat="1" ht="15" customHeight="1">
      <c r="C1683" s="124"/>
      <c r="D1683" s="129"/>
      <c r="E1683" s="117"/>
      <c r="F1683" s="117"/>
      <c r="G1683" s="117"/>
      <c r="H1683" s="73" t="s">
        <v>22</v>
      </c>
      <c r="I1683" s="5">
        <v>0</v>
      </c>
      <c r="J1683" s="5">
        <v>0</v>
      </c>
      <c r="K1683" s="5">
        <v>0</v>
      </c>
      <c r="L1683" s="5">
        <v>0</v>
      </c>
      <c r="M1683" s="5">
        <v>0</v>
      </c>
      <c r="N1683" s="5">
        <v>0</v>
      </c>
      <c r="O1683" s="5">
        <v>0</v>
      </c>
      <c r="P1683" s="5">
        <v>0</v>
      </c>
    </row>
    <row r="1684" spans="3:16" s="21" customFormat="1" ht="15" customHeight="1">
      <c r="C1684" s="124"/>
      <c r="D1684" s="129"/>
      <c r="E1684" s="117"/>
      <c r="F1684" s="117"/>
      <c r="G1684" s="117"/>
      <c r="H1684" s="73" t="s">
        <v>233</v>
      </c>
      <c r="I1684" s="5">
        <v>0</v>
      </c>
      <c r="J1684" s="5">
        <v>0</v>
      </c>
      <c r="K1684" s="5">
        <v>0</v>
      </c>
      <c r="L1684" s="5">
        <v>0</v>
      </c>
      <c r="M1684" s="5">
        <v>0</v>
      </c>
      <c r="N1684" s="5">
        <v>0</v>
      </c>
      <c r="O1684" s="5">
        <v>0</v>
      </c>
      <c r="P1684" s="5">
        <v>0</v>
      </c>
    </row>
    <row r="1685" spans="3:16" s="21" customFormat="1" ht="15" customHeight="1">
      <c r="C1685" s="124"/>
      <c r="D1685" s="129"/>
      <c r="E1685" s="117"/>
      <c r="F1685" s="117"/>
      <c r="G1685" s="117"/>
      <c r="H1685" s="73" t="s">
        <v>23</v>
      </c>
      <c r="I1685" s="5">
        <v>0</v>
      </c>
      <c r="J1685" s="5">
        <v>0</v>
      </c>
      <c r="K1685" s="5">
        <v>0</v>
      </c>
      <c r="L1685" s="5">
        <v>0</v>
      </c>
      <c r="M1685" s="5">
        <v>0</v>
      </c>
      <c r="N1685" s="5">
        <v>0</v>
      </c>
      <c r="O1685" s="5">
        <v>0</v>
      </c>
      <c r="P1685" s="5">
        <v>0</v>
      </c>
    </row>
    <row r="1686" spans="3:16" s="21" customFormat="1" ht="15" customHeight="1">
      <c r="C1686" s="124"/>
      <c r="D1686" s="129"/>
      <c r="E1686" s="117"/>
      <c r="F1686" s="117"/>
      <c r="G1686" s="117"/>
      <c r="H1686" s="73" t="s">
        <v>234</v>
      </c>
      <c r="I1686" s="5">
        <v>0</v>
      </c>
      <c r="J1686" s="5" t="s">
        <v>231</v>
      </c>
      <c r="K1686" s="5" t="s">
        <v>231</v>
      </c>
      <c r="L1686" s="5" t="s">
        <v>231</v>
      </c>
      <c r="M1686" s="5">
        <v>0</v>
      </c>
      <c r="N1686" s="5">
        <v>0</v>
      </c>
      <c r="O1686" s="5" t="s">
        <v>231</v>
      </c>
      <c r="P1686" s="5" t="s">
        <v>231</v>
      </c>
    </row>
    <row r="1687" spans="3:16" s="21" customFormat="1" ht="15" customHeight="1">
      <c r="C1687" s="125"/>
      <c r="D1687" s="129"/>
      <c r="E1687" s="117"/>
      <c r="F1687" s="118"/>
      <c r="G1687" s="118"/>
      <c r="H1687" s="73" t="s">
        <v>236</v>
      </c>
      <c r="I1687" s="5">
        <v>0</v>
      </c>
      <c r="J1687" s="5" t="s">
        <v>231</v>
      </c>
      <c r="K1687" s="5" t="s">
        <v>231</v>
      </c>
      <c r="L1687" s="5" t="s">
        <v>231</v>
      </c>
      <c r="M1687" s="5">
        <v>0</v>
      </c>
      <c r="N1687" s="5">
        <v>0</v>
      </c>
      <c r="O1687" s="5" t="s">
        <v>231</v>
      </c>
      <c r="P1687" s="5" t="s">
        <v>231</v>
      </c>
    </row>
    <row r="1688" spans="3:16" s="21" customFormat="1" ht="65.25" hidden="1" customHeight="1">
      <c r="C1688" s="38"/>
      <c r="D1688" s="130"/>
      <c r="E1688" s="118"/>
      <c r="F1688" s="64"/>
      <c r="G1688" s="64"/>
      <c r="H1688" s="73" t="s">
        <v>242</v>
      </c>
      <c r="I1688" s="96"/>
      <c r="J1688" s="96"/>
      <c r="K1688" s="96"/>
      <c r="L1688" s="96"/>
      <c r="M1688" s="96"/>
      <c r="N1688" s="5">
        <v>0</v>
      </c>
      <c r="O1688" s="5" t="e">
        <f>L1688/J1688*100</f>
        <v>#DIV/0!</v>
      </c>
      <c r="P1688" s="5" t="e">
        <f>L1688/K1688*100</f>
        <v>#DIV/0!</v>
      </c>
    </row>
    <row r="1689" spans="3:16" s="21" customFormat="1" ht="15" customHeight="1">
      <c r="C1689" s="123" t="s">
        <v>425</v>
      </c>
      <c r="D1689" s="128" t="s">
        <v>718</v>
      </c>
      <c r="E1689" s="116" t="s">
        <v>539</v>
      </c>
      <c r="F1689" s="116">
        <v>2018</v>
      </c>
      <c r="G1689" s="116">
        <v>2020</v>
      </c>
      <c r="H1689" s="73" t="s">
        <v>107</v>
      </c>
      <c r="I1689" s="55">
        <f>I1690+I1692+I1696</f>
        <v>0</v>
      </c>
      <c r="J1689" s="55">
        <f>J1690+J1692+J1696</f>
        <v>15000</v>
      </c>
      <c r="K1689" s="55">
        <f>K1690+K1692+K1696</f>
        <v>0</v>
      </c>
      <c r="L1689" s="55">
        <f>L1690+L1692+L1696</f>
        <v>0</v>
      </c>
      <c r="M1689" s="55">
        <f>M1690+M1692+M1696</f>
        <v>0</v>
      </c>
      <c r="N1689" s="5">
        <v>0</v>
      </c>
      <c r="O1689" s="5">
        <f>L1689/J1689*100</f>
        <v>0</v>
      </c>
      <c r="P1689" s="5">
        <v>0</v>
      </c>
    </row>
    <row r="1690" spans="3:16" s="21" customFormat="1" ht="15" customHeight="1">
      <c r="C1690" s="124"/>
      <c r="D1690" s="129"/>
      <c r="E1690" s="117"/>
      <c r="F1690" s="117"/>
      <c r="G1690" s="117"/>
      <c r="H1690" s="73" t="s">
        <v>108</v>
      </c>
      <c r="I1690" s="5">
        <f>I1698</f>
        <v>0</v>
      </c>
      <c r="J1690" s="5">
        <f t="shared" ref="J1690:M1690" si="151">J1698</f>
        <v>15000</v>
      </c>
      <c r="K1690" s="5">
        <f t="shared" si="151"/>
        <v>0</v>
      </c>
      <c r="L1690" s="5">
        <f t="shared" si="151"/>
        <v>0</v>
      </c>
      <c r="M1690" s="5">
        <f t="shared" si="151"/>
        <v>0</v>
      </c>
      <c r="N1690" s="5">
        <v>0</v>
      </c>
      <c r="O1690" s="5">
        <v>0</v>
      </c>
      <c r="P1690" s="5">
        <v>0</v>
      </c>
    </row>
    <row r="1691" spans="3:16" s="21" customFormat="1" ht="30" customHeight="1">
      <c r="C1691" s="124"/>
      <c r="D1691" s="129"/>
      <c r="E1691" s="117"/>
      <c r="F1691" s="117"/>
      <c r="G1691" s="117"/>
      <c r="H1691" s="73" t="s">
        <v>22</v>
      </c>
      <c r="I1691" s="5">
        <v>0</v>
      </c>
      <c r="J1691" s="5">
        <v>0</v>
      </c>
      <c r="K1691" s="5">
        <v>0</v>
      </c>
      <c r="L1691" s="5">
        <v>0</v>
      </c>
      <c r="M1691" s="5">
        <v>0</v>
      </c>
      <c r="N1691" s="5">
        <v>0</v>
      </c>
      <c r="O1691" s="5">
        <v>0</v>
      </c>
      <c r="P1691" s="5">
        <v>0</v>
      </c>
    </row>
    <row r="1692" spans="3:16" s="21" customFormat="1" ht="15" customHeight="1">
      <c r="C1692" s="124"/>
      <c r="D1692" s="129"/>
      <c r="E1692" s="117"/>
      <c r="F1692" s="117"/>
      <c r="G1692" s="117"/>
      <c r="H1692" s="73" t="s">
        <v>233</v>
      </c>
      <c r="I1692" s="5">
        <v>0</v>
      </c>
      <c r="J1692" s="5">
        <v>0</v>
      </c>
      <c r="K1692" s="5">
        <v>0</v>
      </c>
      <c r="L1692" s="5">
        <v>0</v>
      </c>
      <c r="M1692" s="5">
        <v>0</v>
      </c>
      <c r="N1692" s="5">
        <v>0</v>
      </c>
      <c r="O1692" s="5">
        <v>0</v>
      </c>
      <c r="P1692" s="5">
        <v>0</v>
      </c>
    </row>
    <row r="1693" spans="3:16" s="21" customFormat="1" ht="33" customHeight="1">
      <c r="C1693" s="124"/>
      <c r="D1693" s="129"/>
      <c r="E1693" s="117"/>
      <c r="F1693" s="117"/>
      <c r="G1693" s="117"/>
      <c r="H1693" s="73" t="s">
        <v>23</v>
      </c>
      <c r="I1693" s="5">
        <v>0</v>
      </c>
      <c r="J1693" s="5">
        <v>0</v>
      </c>
      <c r="K1693" s="5">
        <v>0</v>
      </c>
      <c r="L1693" s="5">
        <v>0</v>
      </c>
      <c r="M1693" s="5">
        <v>0</v>
      </c>
      <c r="N1693" s="5">
        <v>0</v>
      </c>
      <c r="O1693" s="5">
        <v>0</v>
      </c>
      <c r="P1693" s="5">
        <v>0</v>
      </c>
    </row>
    <row r="1694" spans="3:16" s="21" customFormat="1" ht="15" customHeight="1">
      <c r="C1694" s="124"/>
      <c r="D1694" s="129"/>
      <c r="E1694" s="117"/>
      <c r="F1694" s="117"/>
      <c r="G1694" s="117"/>
      <c r="H1694" s="73" t="s">
        <v>234</v>
      </c>
      <c r="I1694" s="5">
        <v>0</v>
      </c>
      <c r="J1694" s="5" t="s">
        <v>231</v>
      </c>
      <c r="K1694" s="5" t="s">
        <v>231</v>
      </c>
      <c r="L1694" s="5" t="s">
        <v>231</v>
      </c>
      <c r="M1694" s="5">
        <v>0</v>
      </c>
      <c r="N1694" s="5">
        <v>0</v>
      </c>
      <c r="O1694" s="5" t="s">
        <v>231</v>
      </c>
      <c r="P1694" s="5" t="s">
        <v>231</v>
      </c>
    </row>
    <row r="1695" spans="3:16" s="21" customFormat="1" ht="15" customHeight="1">
      <c r="C1695" s="125"/>
      <c r="D1695" s="129"/>
      <c r="E1695" s="117"/>
      <c r="F1695" s="118"/>
      <c r="G1695" s="118"/>
      <c r="H1695" s="73" t="s">
        <v>236</v>
      </c>
      <c r="I1695" s="5">
        <v>0</v>
      </c>
      <c r="J1695" s="5" t="s">
        <v>231</v>
      </c>
      <c r="K1695" s="5" t="s">
        <v>231</v>
      </c>
      <c r="L1695" s="5" t="s">
        <v>231</v>
      </c>
      <c r="M1695" s="5">
        <v>0</v>
      </c>
      <c r="N1695" s="5">
        <v>0</v>
      </c>
      <c r="O1695" s="5" t="s">
        <v>231</v>
      </c>
      <c r="P1695" s="5" t="s">
        <v>231</v>
      </c>
    </row>
    <row r="1696" spans="3:16" s="21" customFormat="1" ht="65.25" hidden="1" customHeight="1">
      <c r="C1696" s="38"/>
      <c r="D1696" s="130"/>
      <c r="E1696" s="118"/>
      <c r="F1696" s="64"/>
      <c r="G1696" s="64"/>
      <c r="H1696" s="73" t="s">
        <v>242</v>
      </c>
      <c r="I1696" s="96">
        <f>I1704</f>
        <v>0</v>
      </c>
      <c r="J1696" s="96">
        <f t="shared" ref="J1696:M1696" si="152">J1704</f>
        <v>0</v>
      </c>
      <c r="K1696" s="96">
        <f t="shared" si="152"/>
        <v>0</v>
      </c>
      <c r="L1696" s="96">
        <f t="shared" si="152"/>
        <v>0</v>
      </c>
      <c r="M1696" s="96">
        <f t="shared" si="152"/>
        <v>0</v>
      </c>
      <c r="N1696" s="5" t="e">
        <f>L1696/I1696*100</f>
        <v>#DIV/0!</v>
      </c>
      <c r="O1696" s="5" t="e">
        <f>L1696/J1696*100</f>
        <v>#DIV/0!</v>
      </c>
      <c r="P1696" s="5" t="e">
        <f>L1696/K1696*100</f>
        <v>#DIV/0!</v>
      </c>
    </row>
    <row r="1697" spans="3:16" s="21" customFormat="1" ht="15" customHeight="1">
      <c r="C1697" s="123" t="s">
        <v>425</v>
      </c>
      <c r="D1697" s="128" t="s">
        <v>717</v>
      </c>
      <c r="E1697" s="116" t="s">
        <v>539</v>
      </c>
      <c r="F1697" s="116">
        <v>2018</v>
      </c>
      <c r="G1697" s="116">
        <v>2020</v>
      </c>
      <c r="H1697" s="73" t="s">
        <v>107</v>
      </c>
      <c r="I1697" s="55">
        <f>I1698+I1700+I1704</f>
        <v>0</v>
      </c>
      <c r="J1697" s="55">
        <f>J1698+J1700+J1704</f>
        <v>15000</v>
      </c>
      <c r="K1697" s="55">
        <f>K1698+K1700+K1704</f>
        <v>0</v>
      </c>
      <c r="L1697" s="55">
        <f>L1698+L1700+L1704</f>
        <v>0</v>
      </c>
      <c r="M1697" s="55">
        <f>M1698+M1700+M1704</f>
        <v>0</v>
      </c>
      <c r="N1697" s="5">
        <v>0</v>
      </c>
      <c r="O1697" s="5">
        <f>L1697/J1697*100</f>
        <v>0</v>
      </c>
      <c r="P1697" s="5">
        <v>0</v>
      </c>
    </row>
    <row r="1698" spans="3:16" s="21" customFormat="1" ht="15" customHeight="1">
      <c r="C1698" s="124"/>
      <c r="D1698" s="129"/>
      <c r="E1698" s="117"/>
      <c r="F1698" s="117"/>
      <c r="G1698" s="117"/>
      <c r="H1698" s="73" t="s">
        <v>108</v>
      </c>
      <c r="I1698" s="5">
        <v>0</v>
      </c>
      <c r="J1698" s="5">
        <v>15000</v>
      </c>
      <c r="K1698" s="5"/>
      <c r="L1698" s="5">
        <v>0</v>
      </c>
      <c r="M1698" s="5">
        <v>0</v>
      </c>
      <c r="N1698" s="5">
        <v>0</v>
      </c>
      <c r="O1698" s="5">
        <v>0</v>
      </c>
      <c r="P1698" s="5">
        <v>0</v>
      </c>
    </row>
    <row r="1699" spans="3:16" s="21" customFormat="1" ht="31.5" customHeight="1">
      <c r="C1699" s="124"/>
      <c r="D1699" s="129"/>
      <c r="E1699" s="117"/>
      <c r="F1699" s="117"/>
      <c r="G1699" s="117"/>
      <c r="H1699" s="73" t="s">
        <v>22</v>
      </c>
      <c r="I1699" s="5">
        <v>0</v>
      </c>
      <c r="J1699" s="5">
        <v>0</v>
      </c>
      <c r="K1699" s="5">
        <v>0</v>
      </c>
      <c r="L1699" s="5">
        <v>0</v>
      </c>
      <c r="M1699" s="5">
        <v>0</v>
      </c>
      <c r="N1699" s="5">
        <v>0</v>
      </c>
      <c r="O1699" s="5">
        <v>0</v>
      </c>
      <c r="P1699" s="5">
        <v>0</v>
      </c>
    </row>
    <row r="1700" spans="3:16" s="21" customFormat="1" ht="15" customHeight="1">
      <c r="C1700" s="124"/>
      <c r="D1700" s="129"/>
      <c r="E1700" s="117"/>
      <c r="F1700" s="117"/>
      <c r="G1700" s="117"/>
      <c r="H1700" s="73" t="s">
        <v>233</v>
      </c>
      <c r="I1700" s="5">
        <v>0</v>
      </c>
      <c r="J1700" s="5">
        <v>0</v>
      </c>
      <c r="K1700" s="5">
        <v>0</v>
      </c>
      <c r="L1700" s="5">
        <v>0</v>
      </c>
      <c r="M1700" s="5">
        <v>0</v>
      </c>
      <c r="N1700" s="5">
        <v>0</v>
      </c>
      <c r="O1700" s="5">
        <v>0</v>
      </c>
      <c r="P1700" s="5">
        <v>0</v>
      </c>
    </row>
    <row r="1701" spans="3:16" s="21" customFormat="1" ht="27.75" customHeight="1">
      <c r="C1701" s="124"/>
      <c r="D1701" s="129"/>
      <c r="E1701" s="117"/>
      <c r="F1701" s="117"/>
      <c r="G1701" s="117"/>
      <c r="H1701" s="73" t="s">
        <v>23</v>
      </c>
      <c r="I1701" s="5">
        <v>0</v>
      </c>
      <c r="J1701" s="5">
        <v>0</v>
      </c>
      <c r="K1701" s="5">
        <v>0</v>
      </c>
      <c r="L1701" s="5">
        <v>0</v>
      </c>
      <c r="M1701" s="5">
        <v>0</v>
      </c>
      <c r="N1701" s="5">
        <v>0</v>
      </c>
      <c r="O1701" s="5">
        <v>0</v>
      </c>
      <c r="P1701" s="5">
        <v>0</v>
      </c>
    </row>
    <row r="1702" spans="3:16" s="21" customFormat="1" ht="15" customHeight="1">
      <c r="C1702" s="124"/>
      <c r="D1702" s="129"/>
      <c r="E1702" s="117"/>
      <c r="F1702" s="117"/>
      <c r="G1702" s="117"/>
      <c r="H1702" s="73" t="s">
        <v>234</v>
      </c>
      <c r="I1702" s="5">
        <v>0</v>
      </c>
      <c r="J1702" s="5" t="s">
        <v>231</v>
      </c>
      <c r="K1702" s="5" t="s">
        <v>231</v>
      </c>
      <c r="L1702" s="5" t="s">
        <v>231</v>
      </c>
      <c r="M1702" s="5">
        <v>0</v>
      </c>
      <c r="N1702" s="5">
        <v>0</v>
      </c>
      <c r="O1702" s="5" t="s">
        <v>231</v>
      </c>
      <c r="P1702" s="5" t="s">
        <v>231</v>
      </c>
    </row>
    <row r="1703" spans="3:16" s="21" customFormat="1" ht="15" customHeight="1">
      <c r="C1703" s="125"/>
      <c r="D1703" s="129"/>
      <c r="E1703" s="117"/>
      <c r="F1703" s="118"/>
      <c r="G1703" s="118"/>
      <c r="H1703" s="73" t="s">
        <v>236</v>
      </c>
      <c r="I1703" s="5">
        <v>0</v>
      </c>
      <c r="J1703" s="5" t="s">
        <v>231</v>
      </c>
      <c r="K1703" s="5" t="s">
        <v>231</v>
      </c>
      <c r="L1703" s="5" t="s">
        <v>231</v>
      </c>
      <c r="M1703" s="5">
        <v>0</v>
      </c>
      <c r="N1703" s="5">
        <v>0</v>
      </c>
      <c r="O1703" s="5" t="s">
        <v>231</v>
      </c>
      <c r="P1703" s="5" t="s">
        <v>231</v>
      </c>
    </row>
    <row r="1704" spans="3:16" s="21" customFormat="1" ht="65.25" hidden="1" customHeight="1">
      <c r="C1704" s="38"/>
      <c r="D1704" s="130"/>
      <c r="E1704" s="118"/>
      <c r="F1704" s="64"/>
      <c r="G1704" s="64"/>
      <c r="H1704" s="73" t="s">
        <v>242</v>
      </c>
      <c r="I1704" s="96"/>
      <c r="J1704" s="96"/>
      <c r="K1704" s="96"/>
      <c r="L1704" s="96"/>
      <c r="M1704" s="96"/>
      <c r="N1704" s="5" t="e">
        <f>L1704/I1704*100</f>
        <v>#DIV/0!</v>
      </c>
      <c r="O1704" s="5" t="e">
        <f t="shared" ref="O1704:O1725" si="153">L1704/J1704*100</f>
        <v>#DIV/0!</v>
      </c>
      <c r="P1704" s="5" t="e">
        <f t="shared" ref="P1704:P1725" si="154">L1704/K1704*100</f>
        <v>#DIV/0!</v>
      </c>
    </row>
    <row r="1705" spans="3:16" s="21" customFormat="1" ht="15" customHeight="1">
      <c r="C1705" s="123" t="s">
        <v>425</v>
      </c>
      <c r="D1705" s="128" t="s">
        <v>733</v>
      </c>
      <c r="E1705" s="116" t="s">
        <v>539</v>
      </c>
      <c r="F1705" s="116">
        <v>2018</v>
      </c>
      <c r="G1705" s="116">
        <v>2020</v>
      </c>
      <c r="H1705" s="73" t="s">
        <v>107</v>
      </c>
      <c r="I1705" s="55">
        <f>I1706+I1708+I1712</f>
        <v>0</v>
      </c>
      <c r="J1705" s="55">
        <f>J1706+J1708+J1712</f>
        <v>5000</v>
      </c>
      <c r="K1705" s="55">
        <f>K1706+K1708+K1712</f>
        <v>5000</v>
      </c>
      <c r="L1705" s="55">
        <f>L1706+L1708+L1712</f>
        <v>1111.7</v>
      </c>
      <c r="M1705" s="55">
        <f>M1706+M1708+M1712</f>
        <v>1111.7</v>
      </c>
      <c r="N1705" s="5">
        <v>0</v>
      </c>
      <c r="O1705" s="5">
        <f>L1705/J1705*100</f>
        <v>22.234000000000002</v>
      </c>
      <c r="P1705" s="5">
        <v>0</v>
      </c>
    </row>
    <row r="1706" spans="3:16" s="21" customFormat="1" ht="15" customHeight="1">
      <c r="C1706" s="124"/>
      <c r="D1706" s="129"/>
      <c r="E1706" s="117"/>
      <c r="F1706" s="117"/>
      <c r="G1706" s="117"/>
      <c r="H1706" s="73" t="s">
        <v>108</v>
      </c>
      <c r="I1706" s="5">
        <f>I1715</f>
        <v>0</v>
      </c>
      <c r="J1706" s="5">
        <f>J1715</f>
        <v>5000</v>
      </c>
      <c r="K1706" s="5">
        <f t="shared" ref="K1706:M1706" si="155">K1715</f>
        <v>5000</v>
      </c>
      <c r="L1706" s="5">
        <f t="shared" si="155"/>
        <v>1111.7</v>
      </c>
      <c r="M1706" s="5">
        <f t="shared" si="155"/>
        <v>1111.7</v>
      </c>
      <c r="N1706" s="5">
        <v>0</v>
      </c>
      <c r="O1706" s="5">
        <v>0</v>
      </c>
      <c r="P1706" s="5">
        <v>0</v>
      </c>
    </row>
    <row r="1707" spans="3:16" s="21" customFormat="1" ht="15" customHeight="1">
      <c r="C1707" s="124"/>
      <c r="D1707" s="129"/>
      <c r="E1707" s="117"/>
      <c r="F1707" s="117"/>
      <c r="G1707" s="117"/>
      <c r="H1707" s="73" t="s">
        <v>22</v>
      </c>
      <c r="I1707" s="5">
        <v>0</v>
      </c>
      <c r="J1707" s="5">
        <v>0</v>
      </c>
      <c r="K1707" s="5">
        <v>0</v>
      </c>
      <c r="L1707" s="5">
        <v>0</v>
      </c>
      <c r="M1707" s="5">
        <v>0</v>
      </c>
      <c r="N1707" s="5">
        <v>0</v>
      </c>
      <c r="O1707" s="5">
        <v>0</v>
      </c>
      <c r="P1707" s="5">
        <v>0</v>
      </c>
    </row>
    <row r="1708" spans="3:16" s="21" customFormat="1" ht="15" customHeight="1">
      <c r="C1708" s="124"/>
      <c r="D1708" s="129"/>
      <c r="E1708" s="117"/>
      <c r="F1708" s="117"/>
      <c r="G1708" s="117"/>
      <c r="H1708" s="73" t="s">
        <v>233</v>
      </c>
      <c r="I1708" s="5">
        <v>0</v>
      </c>
      <c r="J1708" s="5">
        <v>0</v>
      </c>
      <c r="K1708" s="5">
        <v>0</v>
      </c>
      <c r="L1708" s="5">
        <v>0</v>
      </c>
      <c r="M1708" s="5">
        <v>0</v>
      </c>
      <c r="N1708" s="5">
        <v>0</v>
      </c>
      <c r="O1708" s="5">
        <v>0</v>
      </c>
      <c r="P1708" s="5">
        <v>0</v>
      </c>
    </row>
    <row r="1709" spans="3:16" s="21" customFormat="1" ht="15" customHeight="1">
      <c r="C1709" s="124"/>
      <c r="D1709" s="129"/>
      <c r="E1709" s="117"/>
      <c r="F1709" s="117"/>
      <c r="G1709" s="117"/>
      <c r="H1709" s="73" t="s">
        <v>23</v>
      </c>
      <c r="I1709" s="5">
        <v>0</v>
      </c>
      <c r="J1709" s="5">
        <v>0</v>
      </c>
      <c r="K1709" s="5">
        <v>0</v>
      </c>
      <c r="L1709" s="5">
        <v>0</v>
      </c>
      <c r="M1709" s="5">
        <v>0</v>
      </c>
      <c r="N1709" s="5">
        <v>0</v>
      </c>
      <c r="O1709" s="5">
        <v>0</v>
      </c>
      <c r="P1709" s="5">
        <v>0</v>
      </c>
    </row>
    <row r="1710" spans="3:16" s="21" customFormat="1" ht="15" customHeight="1">
      <c r="C1710" s="124"/>
      <c r="D1710" s="129"/>
      <c r="E1710" s="117"/>
      <c r="F1710" s="117"/>
      <c r="G1710" s="117"/>
      <c r="H1710" s="73" t="s">
        <v>234</v>
      </c>
      <c r="I1710" s="5">
        <v>0</v>
      </c>
      <c r="J1710" s="5" t="s">
        <v>231</v>
      </c>
      <c r="K1710" s="5" t="s">
        <v>231</v>
      </c>
      <c r="L1710" s="5" t="s">
        <v>231</v>
      </c>
      <c r="M1710" s="5">
        <v>0</v>
      </c>
      <c r="N1710" s="5">
        <v>0</v>
      </c>
      <c r="O1710" s="5" t="s">
        <v>231</v>
      </c>
      <c r="P1710" s="5" t="s">
        <v>231</v>
      </c>
    </row>
    <row r="1711" spans="3:16" s="21" customFormat="1" ht="15" customHeight="1">
      <c r="C1711" s="125"/>
      <c r="D1711" s="129"/>
      <c r="E1711" s="117"/>
      <c r="F1711" s="118"/>
      <c r="G1711" s="118"/>
      <c r="H1711" s="73" t="s">
        <v>236</v>
      </c>
      <c r="I1711" s="5">
        <v>0</v>
      </c>
      <c r="J1711" s="5" t="s">
        <v>231</v>
      </c>
      <c r="K1711" s="5" t="s">
        <v>231</v>
      </c>
      <c r="L1711" s="5" t="s">
        <v>231</v>
      </c>
      <c r="M1711" s="5">
        <v>0</v>
      </c>
      <c r="N1711" s="5">
        <v>0</v>
      </c>
      <c r="O1711" s="5" t="s">
        <v>231</v>
      </c>
      <c r="P1711" s="5" t="s">
        <v>231</v>
      </c>
    </row>
    <row r="1712" spans="3:16" s="21" customFormat="1" ht="65.25" hidden="1" customHeight="1">
      <c r="C1712" s="56"/>
      <c r="D1712" s="130"/>
      <c r="E1712" s="118"/>
      <c r="F1712" s="64"/>
      <c r="G1712" s="64"/>
      <c r="H1712" s="73" t="s">
        <v>242</v>
      </c>
      <c r="I1712" s="96"/>
      <c r="J1712" s="96"/>
      <c r="K1712" s="96"/>
      <c r="L1712" s="96"/>
      <c r="M1712" s="96"/>
      <c r="N1712" s="5">
        <v>0</v>
      </c>
      <c r="O1712" s="5" t="e">
        <f>L1712/J1712*100</f>
        <v>#DIV/0!</v>
      </c>
      <c r="P1712" s="5" t="e">
        <f>L1712/K1712*100</f>
        <v>#DIV/0!</v>
      </c>
    </row>
    <row r="1713" spans="3:16" s="21" customFormat="1" ht="65.25" hidden="1" customHeight="1">
      <c r="C1713" s="56"/>
      <c r="D1713" s="71"/>
      <c r="E1713" s="65"/>
      <c r="F1713" s="64"/>
      <c r="G1713" s="64"/>
      <c r="H1713" s="73" t="s">
        <v>242</v>
      </c>
      <c r="I1713" s="96"/>
      <c r="J1713" s="96"/>
      <c r="K1713" s="96"/>
      <c r="L1713" s="96"/>
      <c r="M1713" s="96"/>
      <c r="N1713" s="5">
        <v>0</v>
      </c>
      <c r="O1713" s="5" t="e">
        <f>L1713/J1713*100</f>
        <v>#DIV/0!</v>
      </c>
      <c r="P1713" s="5" t="e">
        <f>L1713/K1713*100</f>
        <v>#DIV/0!</v>
      </c>
    </row>
    <row r="1714" spans="3:16" s="21" customFormat="1" ht="15" customHeight="1">
      <c r="C1714" s="123" t="s">
        <v>425</v>
      </c>
      <c r="D1714" s="128" t="s">
        <v>734</v>
      </c>
      <c r="E1714" s="116" t="s">
        <v>539</v>
      </c>
      <c r="F1714" s="116">
        <v>2018</v>
      </c>
      <c r="G1714" s="116">
        <v>2020</v>
      </c>
      <c r="H1714" s="73" t="s">
        <v>107</v>
      </c>
      <c r="I1714" s="55">
        <f>I1715+I1717+I1719+I1720</f>
        <v>0</v>
      </c>
      <c r="J1714" s="55">
        <f>J1715+J1717</f>
        <v>5000</v>
      </c>
      <c r="K1714" s="55">
        <f t="shared" ref="K1714" si="156">K1715+K1717</f>
        <v>5000</v>
      </c>
      <c r="L1714" s="55">
        <f t="shared" ref="L1714" si="157">L1715+L1717</f>
        <v>1111.7</v>
      </c>
      <c r="M1714" s="55">
        <f t="shared" ref="M1714" si="158">M1715+M1717</f>
        <v>1111.7</v>
      </c>
      <c r="N1714" s="5">
        <v>0</v>
      </c>
      <c r="O1714" s="5">
        <f>L1714/J1714*100</f>
        <v>22.234000000000002</v>
      </c>
      <c r="P1714" s="5">
        <v>0</v>
      </c>
    </row>
    <row r="1715" spans="3:16" s="21" customFormat="1" ht="15" customHeight="1">
      <c r="C1715" s="124"/>
      <c r="D1715" s="129"/>
      <c r="E1715" s="117"/>
      <c r="F1715" s="117"/>
      <c r="G1715" s="117"/>
      <c r="H1715" s="73" t="s">
        <v>108</v>
      </c>
      <c r="I1715" s="5">
        <v>0</v>
      </c>
      <c r="J1715" s="5">
        <v>5000</v>
      </c>
      <c r="K1715" s="5">
        <v>5000</v>
      </c>
      <c r="L1715" s="5">
        <v>1111.7</v>
      </c>
      <c r="M1715" s="5">
        <v>1111.7</v>
      </c>
      <c r="N1715" s="5">
        <v>0</v>
      </c>
      <c r="O1715" s="5">
        <v>0</v>
      </c>
      <c r="P1715" s="5">
        <v>0</v>
      </c>
    </row>
    <row r="1716" spans="3:16" s="21" customFormat="1" ht="15" customHeight="1">
      <c r="C1716" s="124"/>
      <c r="D1716" s="129"/>
      <c r="E1716" s="117"/>
      <c r="F1716" s="117"/>
      <c r="G1716" s="117"/>
      <c r="H1716" s="73" t="s">
        <v>22</v>
      </c>
      <c r="I1716" s="5">
        <v>0</v>
      </c>
      <c r="J1716" s="5">
        <v>0</v>
      </c>
      <c r="K1716" s="5">
        <v>0</v>
      </c>
      <c r="L1716" s="5">
        <v>0</v>
      </c>
      <c r="M1716" s="5">
        <v>0</v>
      </c>
      <c r="N1716" s="5">
        <v>0</v>
      </c>
      <c r="O1716" s="5">
        <v>0</v>
      </c>
      <c r="P1716" s="5">
        <v>0</v>
      </c>
    </row>
    <row r="1717" spans="3:16" s="21" customFormat="1" ht="15" customHeight="1">
      <c r="C1717" s="124"/>
      <c r="D1717" s="129"/>
      <c r="E1717" s="117"/>
      <c r="F1717" s="117"/>
      <c r="G1717" s="117"/>
      <c r="H1717" s="73" t="s">
        <v>233</v>
      </c>
      <c r="I1717" s="5">
        <v>0</v>
      </c>
      <c r="J1717" s="5">
        <v>0</v>
      </c>
      <c r="K1717" s="5">
        <v>0</v>
      </c>
      <c r="L1717" s="5">
        <v>0</v>
      </c>
      <c r="M1717" s="5">
        <v>0</v>
      </c>
      <c r="N1717" s="5">
        <v>0</v>
      </c>
      <c r="O1717" s="5">
        <v>0</v>
      </c>
      <c r="P1717" s="5">
        <v>0</v>
      </c>
    </row>
    <row r="1718" spans="3:16" s="21" customFormat="1" ht="15" customHeight="1">
      <c r="C1718" s="124"/>
      <c r="D1718" s="129"/>
      <c r="E1718" s="117"/>
      <c r="F1718" s="117"/>
      <c r="G1718" s="117"/>
      <c r="H1718" s="73" t="s">
        <v>23</v>
      </c>
      <c r="I1718" s="5">
        <v>0</v>
      </c>
      <c r="J1718" s="5">
        <v>0</v>
      </c>
      <c r="K1718" s="5">
        <v>0</v>
      </c>
      <c r="L1718" s="5">
        <v>0</v>
      </c>
      <c r="M1718" s="5">
        <v>0</v>
      </c>
      <c r="N1718" s="5">
        <v>0</v>
      </c>
      <c r="O1718" s="5">
        <v>0</v>
      </c>
      <c r="P1718" s="5">
        <v>0</v>
      </c>
    </row>
    <row r="1719" spans="3:16" s="21" customFormat="1" ht="15" customHeight="1">
      <c r="C1719" s="124"/>
      <c r="D1719" s="129"/>
      <c r="E1719" s="117"/>
      <c r="F1719" s="117"/>
      <c r="G1719" s="117"/>
      <c r="H1719" s="73" t="s">
        <v>234</v>
      </c>
      <c r="I1719" s="5">
        <v>0</v>
      </c>
      <c r="J1719" s="5" t="s">
        <v>231</v>
      </c>
      <c r="K1719" s="5" t="s">
        <v>231</v>
      </c>
      <c r="L1719" s="5" t="s">
        <v>231</v>
      </c>
      <c r="M1719" s="5">
        <v>0</v>
      </c>
      <c r="N1719" s="5">
        <v>0</v>
      </c>
      <c r="O1719" s="5" t="s">
        <v>231</v>
      </c>
      <c r="P1719" s="5" t="s">
        <v>231</v>
      </c>
    </row>
    <row r="1720" spans="3:16" s="21" customFormat="1" ht="15" customHeight="1">
      <c r="C1720" s="125"/>
      <c r="D1720" s="130"/>
      <c r="E1720" s="118"/>
      <c r="F1720" s="118"/>
      <c r="G1720" s="118"/>
      <c r="H1720" s="73" t="s">
        <v>236</v>
      </c>
      <c r="I1720" s="5">
        <v>0</v>
      </c>
      <c r="J1720" s="5" t="s">
        <v>231</v>
      </c>
      <c r="K1720" s="5" t="s">
        <v>231</v>
      </c>
      <c r="L1720" s="5" t="s">
        <v>231</v>
      </c>
      <c r="M1720" s="5">
        <v>0</v>
      </c>
      <c r="N1720" s="5">
        <v>0</v>
      </c>
      <c r="O1720" s="5" t="s">
        <v>231</v>
      </c>
      <c r="P1720" s="5" t="s">
        <v>231</v>
      </c>
    </row>
    <row r="1721" spans="3:16" s="21" customFormat="1" ht="15" customHeight="1">
      <c r="C1721" s="123" t="s">
        <v>217</v>
      </c>
      <c r="D1721" s="119" t="s">
        <v>492</v>
      </c>
      <c r="E1721" s="121" t="s">
        <v>719</v>
      </c>
      <c r="F1721" s="116">
        <v>2018</v>
      </c>
      <c r="G1721" s="116">
        <v>2020</v>
      </c>
      <c r="H1721" s="73" t="s">
        <v>107</v>
      </c>
      <c r="I1721" s="55">
        <f>I1722+I1724+I1726+I1727</f>
        <v>193054.19999999998</v>
      </c>
      <c r="J1721" s="55">
        <f>J1722+J1724</f>
        <v>202540.79999999999</v>
      </c>
      <c r="K1721" s="55">
        <f>K1722+K1724</f>
        <v>202540.79999999999</v>
      </c>
      <c r="L1721" s="55">
        <f>L1722+L1724</f>
        <v>185573</v>
      </c>
      <c r="M1721" s="55">
        <f>M1722+M1724+M1726+M1727</f>
        <v>168364.19999999998</v>
      </c>
      <c r="N1721" s="5">
        <f>M1721/I1721*100</f>
        <v>87.210845451691796</v>
      </c>
      <c r="O1721" s="5">
        <f t="shared" si="153"/>
        <v>91.622527411760984</v>
      </c>
      <c r="P1721" s="5">
        <f t="shared" si="154"/>
        <v>91.622527411760984</v>
      </c>
    </row>
    <row r="1722" spans="3:16" s="21" customFormat="1" ht="15" customHeight="1">
      <c r="C1722" s="124"/>
      <c r="D1722" s="119"/>
      <c r="E1722" s="121"/>
      <c r="F1722" s="117"/>
      <c r="G1722" s="117"/>
      <c r="H1722" s="73" t="s">
        <v>108</v>
      </c>
      <c r="I1722" s="5">
        <f>SUM(I1729,I1736,I1750,I1786)</f>
        <v>15725.8</v>
      </c>
      <c r="J1722" s="5">
        <f t="shared" ref="J1722:L1722" si="159">SUM(J1729,J1736,J1750,J1786)</f>
        <v>25212.400000000001</v>
      </c>
      <c r="K1722" s="5">
        <f t="shared" si="159"/>
        <v>25212.400000000001</v>
      </c>
      <c r="L1722" s="5">
        <f t="shared" si="159"/>
        <v>14902.9</v>
      </c>
      <c r="M1722" s="5">
        <f t="shared" ref="M1722" si="160">SUM(M1729,M1736,M1750,M1786)</f>
        <v>14659.3</v>
      </c>
      <c r="N1722" s="5">
        <f>M1722/I1722*100</f>
        <v>93.218151063856851</v>
      </c>
      <c r="O1722" s="5">
        <f t="shared" si="153"/>
        <v>59.109406482524463</v>
      </c>
      <c r="P1722" s="5">
        <f t="shared" si="154"/>
        <v>59.109406482524463</v>
      </c>
    </row>
    <row r="1723" spans="3:16" s="21" customFormat="1" ht="30.75" customHeight="1">
      <c r="C1723" s="124"/>
      <c r="D1723" s="119"/>
      <c r="E1723" s="121"/>
      <c r="F1723" s="117"/>
      <c r="G1723" s="117"/>
      <c r="H1723" s="73" t="s">
        <v>22</v>
      </c>
      <c r="I1723" s="5">
        <f t="shared" ref="I1723:M1725" si="161">SUM(I1730,I1737,I1751,I1787)</f>
        <v>15725.8</v>
      </c>
      <c r="J1723" s="5">
        <f t="shared" si="161"/>
        <v>15725.8</v>
      </c>
      <c r="K1723" s="5">
        <f t="shared" si="161"/>
        <v>15725.8</v>
      </c>
      <c r="L1723" s="5">
        <f t="shared" si="161"/>
        <v>14902.9</v>
      </c>
      <c r="M1723" s="5">
        <f t="shared" ref="M1723" si="162">SUM(M1730,M1737,M1751,M1787)</f>
        <v>14659.3</v>
      </c>
      <c r="N1723" s="5">
        <f>M1723/I1723*100</f>
        <v>93.218151063856851</v>
      </c>
      <c r="O1723" s="5">
        <f t="shared" si="153"/>
        <v>94.767197853209368</v>
      </c>
      <c r="P1723" s="5">
        <f t="shared" si="154"/>
        <v>94.767197853209368</v>
      </c>
    </row>
    <row r="1724" spans="3:16" s="21" customFormat="1" ht="15" customHeight="1">
      <c r="C1724" s="124"/>
      <c r="D1724" s="119"/>
      <c r="E1724" s="121"/>
      <c r="F1724" s="117"/>
      <c r="G1724" s="117"/>
      <c r="H1724" s="73" t="s">
        <v>233</v>
      </c>
      <c r="I1724" s="5">
        <f t="shared" si="161"/>
        <v>177328.4</v>
      </c>
      <c r="J1724" s="5">
        <f t="shared" si="161"/>
        <v>177328.4</v>
      </c>
      <c r="K1724" s="5">
        <f t="shared" si="161"/>
        <v>177328.4</v>
      </c>
      <c r="L1724" s="5">
        <f t="shared" si="161"/>
        <v>170670.1</v>
      </c>
      <c r="M1724" s="5">
        <f t="shared" si="161"/>
        <v>153704.9</v>
      </c>
      <c r="N1724" s="5">
        <f>M1724/I1724*100</f>
        <v>86.678106834551045</v>
      </c>
      <c r="O1724" s="5">
        <f t="shared" si="153"/>
        <v>96.245215092449939</v>
      </c>
      <c r="P1724" s="5">
        <f t="shared" si="154"/>
        <v>96.245215092449939</v>
      </c>
    </row>
    <row r="1725" spans="3:16" s="21" customFormat="1" ht="30" customHeight="1">
      <c r="C1725" s="124"/>
      <c r="D1725" s="119"/>
      <c r="E1725" s="121"/>
      <c r="F1725" s="117"/>
      <c r="G1725" s="117"/>
      <c r="H1725" s="73" t="s">
        <v>23</v>
      </c>
      <c r="I1725" s="5">
        <f t="shared" si="161"/>
        <v>177328.4</v>
      </c>
      <c r="J1725" s="5">
        <f t="shared" si="161"/>
        <v>177328.4</v>
      </c>
      <c r="K1725" s="5">
        <f t="shared" si="161"/>
        <v>177328.4</v>
      </c>
      <c r="L1725" s="5">
        <f t="shared" si="161"/>
        <v>170670.1</v>
      </c>
      <c r="M1725" s="5">
        <f t="shared" si="161"/>
        <v>153704.9</v>
      </c>
      <c r="N1725" s="5">
        <f>M1725/I1725*100</f>
        <v>86.678106834551045</v>
      </c>
      <c r="O1725" s="5">
        <f t="shared" si="153"/>
        <v>96.245215092449939</v>
      </c>
      <c r="P1725" s="5">
        <f t="shared" si="154"/>
        <v>96.245215092449939</v>
      </c>
    </row>
    <row r="1726" spans="3:16" s="21" customFormat="1" ht="15" customHeight="1">
      <c r="C1726" s="124"/>
      <c r="D1726" s="119"/>
      <c r="E1726" s="121"/>
      <c r="F1726" s="117"/>
      <c r="G1726" s="117"/>
      <c r="H1726" s="73" t="s">
        <v>234</v>
      </c>
      <c r="I1726" s="5">
        <v>0</v>
      </c>
      <c r="J1726" s="5" t="s">
        <v>231</v>
      </c>
      <c r="K1726" s="5" t="s">
        <v>231</v>
      </c>
      <c r="L1726" s="5" t="s">
        <v>231</v>
      </c>
      <c r="M1726" s="5">
        <v>0</v>
      </c>
      <c r="N1726" s="5">
        <v>0</v>
      </c>
      <c r="O1726" s="5" t="s">
        <v>231</v>
      </c>
      <c r="P1726" s="5" t="s">
        <v>231</v>
      </c>
    </row>
    <row r="1727" spans="3:16" s="21" customFormat="1" ht="15" customHeight="1">
      <c r="C1727" s="125"/>
      <c r="D1727" s="119"/>
      <c r="E1727" s="121"/>
      <c r="F1727" s="118"/>
      <c r="G1727" s="118"/>
      <c r="H1727" s="73" t="s">
        <v>236</v>
      </c>
      <c r="I1727" s="5">
        <v>0</v>
      </c>
      <c r="J1727" s="5" t="s">
        <v>231</v>
      </c>
      <c r="K1727" s="5" t="s">
        <v>231</v>
      </c>
      <c r="L1727" s="5" t="s">
        <v>231</v>
      </c>
      <c r="M1727" s="5">
        <v>0</v>
      </c>
      <c r="N1727" s="5">
        <v>0</v>
      </c>
      <c r="O1727" s="5" t="s">
        <v>231</v>
      </c>
      <c r="P1727" s="5" t="s">
        <v>231</v>
      </c>
    </row>
    <row r="1728" spans="3:16" s="21" customFormat="1" ht="15" customHeight="1">
      <c r="C1728" s="123" t="s">
        <v>421</v>
      </c>
      <c r="D1728" s="119" t="s">
        <v>493</v>
      </c>
      <c r="E1728" s="116" t="s">
        <v>491</v>
      </c>
      <c r="F1728" s="116">
        <v>2018</v>
      </c>
      <c r="G1728" s="116">
        <v>2018</v>
      </c>
      <c r="H1728" s="73" t="s">
        <v>107</v>
      </c>
      <c r="I1728" s="55">
        <f>I1729+I1731+I1733+I1734</f>
        <v>61224.5</v>
      </c>
      <c r="J1728" s="55">
        <f>J1729+J1731</f>
        <v>61224.5</v>
      </c>
      <c r="K1728" s="55">
        <f>K1729+K1731</f>
        <v>61224.5</v>
      </c>
      <c r="L1728" s="55">
        <f>L1729+L1731</f>
        <v>61224.5</v>
      </c>
      <c r="M1728" s="55">
        <f>M1729+M1731+M1733+M1734</f>
        <v>42900</v>
      </c>
      <c r="N1728" s="5">
        <f>M1728/I1728*100</f>
        <v>70.069988321668603</v>
      </c>
      <c r="O1728" s="5">
        <f>L1728/J1728*100</f>
        <v>100</v>
      </c>
      <c r="P1728" s="5">
        <f>L1728/K1728*100</f>
        <v>100</v>
      </c>
    </row>
    <row r="1729" spans="3:16" s="21" customFormat="1" ht="15" customHeight="1">
      <c r="C1729" s="124"/>
      <c r="D1729" s="119"/>
      <c r="E1729" s="117"/>
      <c r="F1729" s="117"/>
      <c r="G1729" s="117"/>
      <c r="H1729" s="73" t="s">
        <v>108</v>
      </c>
      <c r="I1729" s="15">
        <v>1224.5</v>
      </c>
      <c r="J1729" s="5">
        <v>1224.5</v>
      </c>
      <c r="K1729" s="5">
        <v>1224.5</v>
      </c>
      <c r="L1729" s="5">
        <v>1224.5</v>
      </c>
      <c r="M1729" s="5">
        <v>858</v>
      </c>
      <c r="N1729" s="5">
        <f>M1729/I1729*100</f>
        <v>70.069416088199262</v>
      </c>
      <c r="O1729" s="5">
        <f>L1729/J1729*100</f>
        <v>100</v>
      </c>
      <c r="P1729" s="5">
        <f>L1729/K1729*100</f>
        <v>100</v>
      </c>
    </row>
    <row r="1730" spans="3:16" s="21" customFormat="1" ht="15" customHeight="1">
      <c r="C1730" s="124"/>
      <c r="D1730" s="119"/>
      <c r="E1730" s="117"/>
      <c r="F1730" s="117"/>
      <c r="G1730" s="117"/>
      <c r="H1730" s="73" t="s">
        <v>22</v>
      </c>
      <c r="I1730" s="5">
        <v>1224.5</v>
      </c>
      <c r="J1730" s="5">
        <v>1224.5</v>
      </c>
      <c r="K1730" s="5">
        <v>1224.5</v>
      </c>
      <c r="L1730" s="5">
        <v>1224.5</v>
      </c>
      <c r="M1730" s="5">
        <v>858</v>
      </c>
      <c r="N1730" s="5">
        <f>M1730/I1730*100</f>
        <v>70.069416088199262</v>
      </c>
      <c r="O1730" s="5">
        <f>L1730/J1730*100</f>
        <v>100</v>
      </c>
      <c r="P1730" s="5">
        <f>L1730/K1730*100</f>
        <v>100</v>
      </c>
    </row>
    <row r="1731" spans="3:16" s="21" customFormat="1" ht="15" customHeight="1">
      <c r="C1731" s="124"/>
      <c r="D1731" s="119"/>
      <c r="E1731" s="117"/>
      <c r="F1731" s="117"/>
      <c r="G1731" s="117"/>
      <c r="H1731" s="73" t="s">
        <v>233</v>
      </c>
      <c r="I1731" s="15">
        <v>60000</v>
      </c>
      <c r="J1731" s="5">
        <v>60000</v>
      </c>
      <c r="K1731" s="5">
        <v>60000</v>
      </c>
      <c r="L1731" s="5">
        <v>60000</v>
      </c>
      <c r="M1731" s="5">
        <v>42042</v>
      </c>
      <c r="N1731" s="5">
        <f>M1731/I1731*100</f>
        <v>70.069999999999993</v>
      </c>
      <c r="O1731" s="5">
        <f>L1731/J1731*100</f>
        <v>100</v>
      </c>
      <c r="P1731" s="5">
        <f>L1731/K1731*100</f>
        <v>100</v>
      </c>
    </row>
    <row r="1732" spans="3:16" s="21" customFormat="1" ht="15" customHeight="1">
      <c r="C1732" s="124"/>
      <c r="D1732" s="119"/>
      <c r="E1732" s="117"/>
      <c r="F1732" s="117"/>
      <c r="G1732" s="117"/>
      <c r="H1732" s="73" t="s">
        <v>23</v>
      </c>
      <c r="I1732" s="5">
        <v>60000</v>
      </c>
      <c r="J1732" s="5">
        <v>60000</v>
      </c>
      <c r="K1732" s="5">
        <v>60000</v>
      </c>
      <c r="L1732" s="5">
        <v>60000</v>
      </c>
      <c r="M1732" s="5">
        <v>42042</v>
      </c>
      <c r="N1732" s="5">
        <f>M1732/I1732*100</f>
        <v>70.069999999999993</v>
      </c>
      <c r="O1732" s="5">
        <f>L1732/J1732*100</f>
        <v>100</v>
      </c>
      <c r="P1732" s="5">
        <f>L1732/K1732*100</f>
        <v>100</v>
      </c>
    </row>
    <row r="1733" spans="3:16" s="21" customFormat="1" ht="15" customHeight="1">
      <c r="C1733" s="124"/>
      <c r="D1733" s="119"/>
      <c r="E1733" s="117"/>
      <c r="F1733" s="117"/>
      <c r="G1733" s="117"/>
      <c r="H1733" s="73" t="s">
        <v>234</v>
      </c>
      <c r="I1733" s="5">
        <v>0</v>
      </c>
      <c r="J1733" s="5" t="s">
        <v>231</v>
      </c>
      <c r="K1733" s="5" t="s">
        <v>231</v>
      </c>
      <c r="L1733" s="5" t="s">
        <v>231</v>
      </c>
      <c r="M1733" s="5">
        <v>0</v>
      </c>
      <c r="N1733" s="5">
        <v>0</v>
      </c>
      <c r="O1733" s="5" t="s">
        <v>231</v>
      </c>
      <c r="P1733" s="5" t="s">
        <v>231</v>
      </c>
    </row>
    <row r="1734" spans="3:16" s="21" customFormat="1" ht="15" customHeight="1">
      <c r="C1734" s="125"/>
      <c r="D1734" s="119"/>
      <c r="E1734" s="118"/>
      <c r="F1734" s="118"/>
      <c r="G1734" s="118"/>
      <c r="H1734" s="73" t="s">
        <v>236</v>
      </c>
      <c r="I1734" s="5">
        <v>0</v>
      </c>
      <c r="J1734" s="5" t="s">
        <v>231</v>
      </c>
      <c r="K1734" s="5" t="s">
        <v>231</v>
      </c>
      <c r="L1734" s="5" t="s">
        <v>231</v>
      </c>
      <c r="M1734" s="5">
        <v>0</v>
      </c>
      <c r="N1734" s="5">
        <v>0</v>
      </c>
      <c r="O1734" s="5" t="s">
        <v>231</v>
      </c>
      <c r="P1734" s="5" t="s">
        <v>231</v>
      </c>
    </row>
    <row r="1735" spans="3:16" s="21" customFormat="1" ht="15" customHeight="1">
      <c r="C1735" s="123" t="s">
        <v>422</v>
      </c>
      <c r="D1735" s="119" t="s">
        <v>494</v>
      </c>
      <c r="E1735" s="116" t="s">
        <v>121</v>
      </c>
      <c r="F1735" s="116">
        <v>2018</v>
      </c>
      <c r="G1735" s="116">
        <v>2020</v>
      </c>
      <c r="H1735" s="73" t="s">
        <v>107</v>
      </c>
      <c r="I1735" s="55">
        <f>I1736+I1738+I1740+I1741</f>
        <v>75998.2</v>
      </c>
      <c r="J1735" s="55">
        <f>J1736+J1738</f>
        <v>75998.2</v>
      </c>
      <c r="K1735" s="55">
        <f>K1736+K1738</f>
        <v>75998.2</v>
      </c>
      <c r="L1735" s="55">
        <f>L1736+L1738</f>
        <v>68517</v>
      </c>
      <c r="M1735" s="55">
        <f>M1736+M1738+M1740+M1741</f>
        <v>69632.7</v>
      </c>
      <c r="N1735" s="5">
        <f>M1735/I1735*100</f>
        <v>91.624143729719904</v>
      </c>
      <c r="O1735" s="5">
        <f>L1735/J1735*100</f>
        <v>90.156082644062636</v>
      </c>
      <c r="P1735" s="5">
        <f>L1735/K1735*100</f>
        <v>90.156082644062636</v>
      </c>
    </row>
    <row r="1736" spans="3:16" s="21" customFormat="1" ht="15" customHeight="1">
      <c r="C1736" s="124"/>
      <c r="D1736" s="119"/>
      <c r="E1736" s="117"/>
      <c r="F1736" s="117"/>
      <c r="G1736" s="117"/>
      <c r="H1736" s="73" t="s">
        <v>108</v>
      </c>
      <c r="I1736" s="15">
        <v>8359.7999999999993</v>
      </c>
      <c r="J1736" s="15">
        <v>8359.7999999999993</v>
      </c>
      <c r="K1736" s="5">
        <v>8359.7999999999993</v>
      </c>
      <c r="L1736" s="5">
        <v>7536.9</v>
      </c>
      <c r="M1736" s="5">
        <v>7659.8</v>
      </c>
      <c r="N1736" s="5">
        <f>M1736/I1736*100</f>
        <v>91.626593937654022</v>
      </c>
      <c r="O1736" s="5">
        <f>L1736/J1736*100</f>
        <v>90.156463073279269</v>
      </c>
      <c r="P1736" s="5">
        <f>L1736/K1736*100</f>
        <v>90.156463073279269</v>
      </c>
    </row>
    <row r="1737" spans="3:16" s="21" customFormat="1" ht="29.25" customHeight="1">
      <c r="C1737" s="124"/>
      <c r="D1737" s="119"/>
      <c r="E1737" s="117"/>
      <c r="F1737" s="117"/>
      <c r="G1737" s="117"/>
      <c r="H1737" s="73" t="s">
        <v>22</v>
      </c>
      <c r="I1737" s="5">
        <v>8359.7999999999993</v>
      </c>
      <c r="J1737" s="5">
        <v>8359.7999999999993</v>
      </c>
      <c r="K1737" s="5">
        <v>8359.7999999999993</v>
      </c>
      <c r="L1737" s="5">
        <v>7536.9</v>
      </c>
      <c r="M1737" s="5">
        <v>7659.8</v>
      </c>
      <c r="N1737" s="5">
        <f>M1737/I1737*100</f>
        <v>91.626593937654022</v>
      </c>
      <c r="O1737" s="5">
        <f>L1737/J1737*100</f>
        <v>90.156463073279269</v>
      </c>
      <c r="P1737" s="5">
        <f>L1737/K1737*100</f>
        <v>90.156463073279269</v>
      </c>
    </row>
    <row r="1738" spans="3:16" s="21" customFormat="1" ht="15" customHeight="1">
      <c r="C1738" s="124"/>
      <c r="D1738" s="119"/>
      <c r="E1738" s="117"/>
      <c r="F1738" s="117"/>
      <c r="G1738" s="117"/>
      <c r="H1738" s="73" t="s">
        <v>233</v>
      </c>
      <c r="I1738" s="15">
        <v>67638.399999999994</v>
      </c>
      <c r="J1738" s="15">
        <v>67638.399999999994</v>
      </c>
      <c r="K1738" s="5">
        <v>67638.399999999994</v>
      </c>
      <c r="L1738" s="5">
        <v>60980.1</v>
      </c>
      <c r="M1738" s="5">
        <v>61972.9</v>
      </c>
      <c r="N1738" s="5">
        <f>M1738/I1738*100</f>
        <v>91.623840895112835</v>
      </c>
      <c r="O1738" s="5">
        <f>L1738/J1738*100</f>
        <v>90.156035624733889</v>
      </c>
      <c r="P1738" s="5">
        <f>L1738/K1738*100</f>
        <v>90.156035624733889</v>
      </c>
    </row>
    <row r="1739" spans="3:16" s="21" customFormat="1" ht="30" customHeight="1">
      <c r="C1739" s="124"/>
      <c r="D1739" s="119"/>
      <c r="E1739" s="117"/>
      <c r="F1739" s="117"/>
      <c r="G1739" s="117"/>
      <c r="H1739" s="73" t="s">
        <v>23</v>
      </c>
      <c r="I1739" s="5">
        <v>67638.399999999994</v>
      </c>
      <c r="J1739" s="5">
        <v>67638.399999999994</v>
      </c>
      <c r="K1739" s="5">
        <v>67638.399999999994</v>
      </c>
      <c r="L1739" s="5">
        <v>60980.1</v>
      </c>
      <c r="M1739" s="5">
        <v>61972.9</v>
      </c>
      <c r="N1739" s="5">
        <f>M1739/I1739*100</f>
        <v>91.623840895112835</v>
      </c>
      <c r="O1739" s="5">
        <f>L1739/J1739*100</f>
        <v>90.156035624733889</v>
      </c>
      <c r="P1739" s="5">
        <f>L1739/K1739*100</f>
        <v>90.156035624733889</v>
      </c>
    </row>
    <row r="1740" spans="3:16" s="21" customFormat="1" ht="15" customHeight="1">
      <c r="C1740" s="124"/>
      <c r="D1740" s="119"/>
      <c r="E1740" s="117"/>
      <c r="F1740" s="117"/>
      <c r="G1740" s="117"/>
      <c r="H1740" s="73" t="s">
        <v>234</v>
      </c>
      <c r="I1740" s="5">
        <v>0</v>
      </c>
      <c r="J1740" s="5" t="s">
        <v>231</v>
      </c>
      <c r="K1740" s="5" t="s">
        <v>231</v>
      </c>
      <c r="L1740" s="5" t="s">
        <v>231</v>
      </c>
      <c r="M1740" s="5">
        <v>0</v>
      </c>
      <c r="N1740" s="5">
        <v>0</v>
      </c>
      <c r="O1740" s="5" t="s">
        <v>231</v>
      </c>
      <c r="P1740" s="5" t="s">
        <v>231</v>
      </c>
    </row>
    <row r="1741" spans="3:16" s="21" customFormat="1" ht="15" customHeight="1">
      <c r="C1741" s="125"/>
      <c r="D1741" s="119"/>
      <c r="E1741" s="118"/>
      <c r="F1741" s="118"/>
      <c r="G1741" s="118"/>
      <c r="H1741" s="73" t="s">
        <v>236</v>
      </c>
      <c r="I1741" s="5">
        <v>0</v>
      </c>
      <c r="J1741" s="5" t="s">
        <v>231</v>
      </c>
      <c r="K1741" s="5" t="s">
        <v>231</v>
      </c>
      <c r="L1741" s="5" t="s">
        <v>231</v>
      </c>
      <c r="M1741" s="5">
        <v>0</v>
      </c>
      <c r="N1741" s="5">
        <v>0</v>
      </c>
      <c r="O1741" s="5" t="s">
        <v>231</v>
      </c>
      <c r="P1741" s="5" t="s">
        <v>231</v>
      </c>
    </row>
    <row r="1742" spans="3:16" s="21" customFormat="1" ht="15" hidden="1" customHeight="1">
      <c r="C1742" s="123" t="s">
        <v>424</v>
      </c>
      <c r="D1742" s="119" t="s">
        <v>495</v>
      </c>
      <c r="E1742" s="116" t="s">
        <v>491</v>
      </c>
      <c r="F1742" s="116">
        <v>2018</v>
      </c>
      <c r="G1742" s="116">
        <v>2020</v>
      </c>
      <c r="H1742" s="73" t="s">
        <v>107</v>
      </c>
      <c r="I1742" s="55">
        <f>I1743+I1745+I1747+I1748</f>
        <v>0</v>
      </c>
      <c r="J1742" s="55">
        <f>J1743+J1745</f>
        <v>0</v>
      </c>
      <c r="K1742" s="55">
        <f>K1743+K1745</f>
        <v>19035.8</v>
      </c>
      <c r="L1742" s="55">
        <f>L1743+L1745</f>
        <v>19035.8</v>
      </c>
      <c r="M1742" s="55">
        <f>M1743+M1745+M1747+M1748</f>
        <v>19035.8</v>
      </c>
      <c r="N1742" s="5" t="e">
        <f>M1742/I1742*100</f>
        <v>#DIV/0!</v>
      </c>
      <c r="O1742" s="5" t="e">
        <f>L1742/J1742*100</f>
        <v>#DIV/0!</v>
      </c>
      <c r="P1742" s="5">
        <f>L1742/K1742*100</f>
        <v>100</v>
      </c>
    </row>
    <row r="1743" spans="3:16" s="21" customFormat="1" ht="15" hidden="1" customHeight="1">
      <c r="C1743" s="124"/>
      <c r="D1743" s="119"/>
      <c r="E1743" s="126"/>
      <c r="F1743" s="117"/>
      <c r="G1743" s="117"/>
      <c r="H1743" s="73" t="s">
        <v>108</v>
      </c>
      <c r="I1743" s="5"/>
      <c r="J1743" s="5"/>
      <c r="K1743" s="5">
        <v>380.7</v>
      </c>
      <c r="L1743" s="5">
        <v>380.7</v>
      </c>
      <c r="M1743" s="5">
        <v>380.7</v>
      </c>
      <c r="N1743" s="5" t="e">
        <f>M1743/I1743*100</f>
        <v>#DIV/0!</v>
      </c>
      <c r="O1743" s="5" t="e">
        <f>L1743/J1743*100</f>
        <v>#DIV/0!</v>
      </c>
      <c r="P1743" s="5">
        <f>L1743/K1743*100</f>
        <v>100</v>
      </c>
    </row>
    <row r="1744" spans="3:16" s="21" customFormat="1" ht="34.5" hidden="1" customHeight="1">
      <c r="C1744" s="124"/>
      <c r="D1744" s="119"/>
      <c r="E1744" s="126"/>
      <c r="F1744" s="117"/>
      <c r="G1744" s="117"/>
      <c r="H1744" s="73" t="s">
        <v>22</v>
      </c>
      <c r="I1744" s="5"/>
      <c r="J1744" s="5"/>
      <c r="K1744" s="5">
        <v>380.7</v>
      </c>
      <c r="L1744" s="5">
        <v>380.7</v>
      </c>
      <c r="M1744" s="5">
        <v>380.7</v>
      </c>
      <c r="N1744" s="5" t="e">
        <f>M1744/I1744*100</f>
        <v>#DIV/0!</v>
      </c>
      <c r="O1744" s="5" t="e">
        <f>L1744/J1744*100</f>
        <v>#DIV/0!</v>
      </c>
      <c r="P1744" s="5">
        <f>L1744/K1744*100</f>
        <v>100</v>
      </c>
    </row>
    <row r="1745" spans="3:16" s="21" customFormat="1" ht="15" hidden="1" customHeight="1">
      <c r="C1745" s="124"/>
      <c r="D1745" s="119"/>
      <c r="E1745" s="126"/>
      <c r="F1745" s="117"/>
      <c r="G1745" s="117"/>
      <c r="H1745" s="73" t="s">
        <v>233</v>
      </c>
      <c r="I1745" s="5"/>
      <c r="J1745" s="5"/>
      <c r="K1745" s="5">
        <v>18655.099999999999</v>
      </c>
      <c r="L1745" s="5">
        <v>18655.099999999999</v>
      </c>
      <c r="M1745" s="5">
        <v>18655.099999999999</v>
      </c>
      <c r="N1745" s="5" t="e">
        <f>M1745/I1745*100</f>
        <v>#DIV/0!</v>
      </c>
      <c r="O1745" s="5" t="e">
        <f>L1745/J1745*100</f>
        <v>#DIV/0!</v>
      </c>
      <c r="P1745" s="5">
        <f>L1745/K1745*100</f>
        <v>100</v>
      </c>
    </row>
    <row r="1746" spans="3:16" s="21" customFormat="1" ht="30" hidden="1" customHeight="1">
      <c r="C1746" s="124"/>
      <c r="D1746" s="119"/>
      <c r="E1746" s="126"/>
      <c r="F1746" s="117"/>
      <c r="G1746" s="117"/>
      <c r="H1746" s="73" t="s">
        <v>23</v>
      </c>
      <c r="I1746" s="5"/>
      <c r="J1746" s="5"/>
      <c r="K1746" s="5">
        <v>18655.099999999999</v>
      </c>
      <c r="L1746" s="5">
        <v>18655.099999999999</v>
      </c>
      <c r="M1746" s="5">
        <v>18655.099999999999</v>
      </c>
      <c r="N1746" s="5" t="e">
        <f>M1746/I1746*100</f>
        <v>#DIV/0!</v>
      </c>
      <c r="O1746" s="5" t="e">
        <f>L1746/J1746*100</f>
        <v>#DIV/0!</v>
      </c>
      <c r="P1746" s="5">
        <f>L1746/K1746*100</f>
        <v>100</v>
      </c>
    </row>
    <row r="1747" spans="3:16" s="21" customFormat="1" ht="15" hidden="1" customHeight="1">
      <c r="C1747" s="124"/>
      <c r="D1747" s="119"/>
      <c r="E1747" s="126"/>
      <c r="F1747" s="117"/>
      <c r="G1747" s="117"/>
      <c r="H1747" s="73" t="s">
        <v>234</v>
      </c>
      <c r="I1747" s="5">
        <v>0</v>
      </c>
      <c r="J1747" s="5" t="s">
        <v>231</v>
      </c>
      <c r="K1747" s="5" t="s">
        <v>231</v>
      </c>
      <c r="L1747" s="5" t="s">
        <v>231</v>
      </c>
      <c r="M1747" s="5">
        <v>0</v>
      </c>
      <c r="N1747" s="5">
        <v>0</v>
      </c>
      <c r="O1747" s="5" t="s">
        <v>231</v>
      </c>
      <c r="P1747" s="5" t="s">
        <v>231</v>
      </c>
    </row>
    <row r="1748" spans="3:16" s="21" customFormat="1" ht="15" hidden="1" customHeight="1">
      <c r="C1748" s="125"/>
      <c r="D1748" s="119"/>
      <c r="E1748" s="127"/>
      <c r="F1748" s="118"/>
      <c r="G1748" s="118"/>
      <c r="H1748" s="73" t="s">
        <v>236</v>
      </c>
      <c r="I1748" s="5">
        <v>0</v>
      </c>
      <c r="J1748" s="5" t="s">
        <v>231</v>
      </c>
      <c r="K1748" s="5" t="s">
        <v>231</v>
      </c>
      <c r="L1748" s="5" t="s">
        <v>231</v>
      </c>
      <c r="M1748" s="5">
        <v>0</v>
      </c>
      <c r="N1748" s="5">
        <v>0</v>
      </c>
      <c r="O1748" s="5" t="s">
        <v>231</v>
      </c>
      <c r="P1748" s="5" t="s">
        <v>231</v>
      </c>
    </row>
    <row r="1749" spans="3:16" s="21" customFormat="1" ht="15" customHeight="1">
      <c r="C1749" s="123" t="s">
        <v>424</v>
      </c>
      <c r="D1749" s="119" t="s">
        <v>674</v>
      </c>
      <c r="E1749" s="116" t="s">
        <v>121</v>
      </c>
      <c r="F1749" s="116">
        <v>2018</v>
      </c>
      <c r="G1749" s="116">
        <v>2020</v>
      </c>
      <c r="H1749" s="73" t="s">
        <v>107</v>
      </c>
      <c r="I1749" s="55">
        <f>I1750+I1752</f>
        <v>55831.5</v>
      </c>
      <c r="J1749" s="55">
        <f>J1750+J1752</f>
        <v>55831.5</v>
      </c>
      <c r="K1749" s="55">
        <f>K1750+K1752</f>
        <v>55831.5</v>
      </c>
      <c r="L1749" s="55">
        <f>L1750+L1752</f>
        <v>55831.5</v>
      </c>
      <c r="M1749" s="55">
        <f>M1750+M1752</f>
        <v>55831.5</v>
      </c>
      <c r="N1749" s="5">
        <f>M1749/I1749*100</f>
        <v>100</v>
      </c>
      <c r="O1749" s="5">
        <f>L1749/J1749*100</f>
        <v>100</v>
      </c>
      <c r="P1749" s="5">
        <f>L1749/K1749*100</f>
        <v>100</v>
      </c>
    </row>
    <row r="1750" spans="3:16" s="21" customFormat="1" ht="15" customHeight="1">
      <c r="C1750" s="124"/>
      <c r="D1750" s="119"/>
      <c r="E1750" s="126"/>
      <c r="F1750" s="117"/>
      <c r="G1750" s="117"/>
      <c r="H1750" s="73" t="s">
        <v>108</v>
      </c>
      <c r="I1750" s="15">
        <v>6141.5</v>
      </c>
      <c r="J1750" s="15">
        <v>6141.5</v>
      </c>
      <c r="K1750" s="5">
        <v>6141.5</v>
      </c>
      <c r="L1750" s="5">
        <v>6141.5</v>
      </c>
      <c r="M1750" s="5">
        <v>6141.5</v>
      </c>
      <c r="N1750" s="5">
        <f t="shared" ref="N1750:N1753" si="163">M1750/I1750*100</f>
        <v>100</v>
      </c>
      <c r="O1750" s="5">
        <f t="shared" ref="O1750:O1753" si="164">L1750/J1750*100</f>
        <v>100</v>
      </c>
      <c r="P1750" s="5">
        <f t="shared" ref="P1750:P1753" si="165">L1750/K1750*100</f>
        <v>100</v>
      </c>
    </row>
    <row r="1751" spans="3:16" s="21" customFormat="1" ht="34.5" customHeight="1">
      <c r="C1751" s="124"/>
      <c r="D1751" s="119"/>
      <c r="E1751" s="126"/>
      <c r="F1751" s="117"/>
      <c r="G1751" s="117"/>
      <c r="H1751" s="73" t="s">
        <v>22</v>
      </c>
      <c r="I1751" s="5">
        <v>6141.5</v>
      </c>
      <c r="J1751" s="5">
        <v>6141.5</v>
      </c>
      <c r="K1751" s="5">
        <v>6141.5</v>
      </c>
      <c r="L1751" s="5">
        <v>6141.5</v>
      </c>
      <c r="M1751" s="5">
        <v>6141.5</v>
      </c>
      <c r="N1751" s="5">
        <f t="shared" si="163"/>
        <v>100</v>
      </c>
      <c r="O1751" s="5">
        <f t="shared" si="164"/>
        <v>100</v>
      </c>
      <c r="P1751" s="5">
        <f t="shared" si="165"/>
        <v>100</v>
      </c>
    </row>
    <row r="1752" spans="3:16" s="21" customFormat="1" ht="15" customHeight="1">
      <c r="C1752" s="124"/>
      <c r="D1752" s="119"/>
      <c r="E1752" s="126"/>
      <c r="F1752" s="117"/>
      <c r="G1752" s="117"/>
      <c r="H1752" s="73" t="s">
        <v>233</v>
      </c>
      <c r="I1752" s="15">
        <v>49690</v>
      </c>
      <c r="J1752" s="15">
        <v>49690</v>
      </c>
      <c r="K1752" s="5">
        <v>49690</v>
      </c>
      <c r="L1752" s="5">
        <v>49690</v>
      </c>
      <c r="M1752" s="5">
        <v>49690</v>
      </c>
      <c r="N1752" s="5">
        <f t="shared" si="163"/>
        <v>100</v>
      </c>
      <c r="O1752" s="5">
        <f t="shared" si="164"/>
        <v>100</v>
      </c>
      <c r="P1752" s="5">
        <f t="shared" si="165"/>
        <v>100</v>
      </c>
    </row>
    <row r="1753" spans="3:16" s="21" customFormat="1" ht="30" customHeight="1">
      <c r="C1753" s="124"/>
      <c r="D1753" s="119"/>
      <c r="E1753" s="126"/>
      <c r="F1753" s="117"/>
      <c r="G1753" s="117"/>
      <c r="H1753" s="73" t="s">
        <v>23</v>
      </c>
      <c r="I1753" s="5">
        <v>49690</v>
      </c>
      <c r="J1753" s="5">
        <v>49690</v>
      </c>
      <c r="K1753" s="5">
        <v>49690</v>
      </c>
      <c r="L1753" s="5">
        <v>49690</v>
      </c>
      <c r="M1753" s="5">
        <v>49690</v>
      </c>
      <c r="N1753" s="5">
        <f t="shared" si="163"/>
        <v>100</v>
      </c>
      <c r="O1753" s="5">
        <f t="shared" si="164"/>
        <v>100</v>
      </c>
      <c r="P1753" s="5">
        <f t="shared" si="165"/>
        <v>100</v>
      </c>
    </row>
    <row r="1754" spans="3:16" s="21" customFormat="1" ht="15" customHeight="1">
      <c r="C1754" s="124"/>
      <c r="D1754" s="119"/>
      <c r="E1754" s="126"/>
      <c r="F1754" s="117"/>
      <c r="G1754" s="117"/>
      <c r="H1754" s="73" t="s">
        <v>234</v>
      </c>
      <c r="I1754" s="5">
        <v>0</v>
      </c>
      <c r="J1754" s="5" t="s">
        <v>231</v>
      </c>
      <c r="K1754" s="5" t="s">
        <v>231</v>
      </c>
      <c r="L1754" s="5" t="s">
        <v>231</v>
      </c>
      <c r="M1754" s="5">
        <v>0</v>
      </c>
      <c r="N1754" s="5">
        <v>0</v>
      </c>
      <c r="O1754" s="5" t="s">
        <v>231</v>
      </c>
      <c r="P1754" s="5" t="s">
        <v>231</v>
      </c>
    </row>
    <row r="1755" spans="3:16" s="21" customFormat="1" ht="15" customHeight="1">
      <c r="C1755" s="125"/>
      <c r="D1755" s="119"/>
      <c r="E1755" s="127"/>
      <c r="F1755" s="118"/>
      <c r="G1755" s="118"/>
      <c r="H1755" s="73" t="s">
        <v>236</v>
      </c>
      <c r="I1755" s="5">
        <v>0</v>
      </c>
      <c r="J1755" s="5" t="s">
        <v>231</v>
      </c>
      <c r="K1755" s="5" t="s">
        <v>231</v>
      </c>
      <c r="L1755" s="5" t="s">
        <v>231</v>
      </c>
      <c r="M1755" s="5">
        <v>0</v>
      </c>
      <c r="N1755" s="5">
        <v>0</v>
      </c>
      <c r="O1755" s="5" t="s">
        <v>231</v>
      </c>
      <c r="P1755" s="5" t="s">
        <v>231</v>
      </c>
    </row>
    <row r="1756" spans="3:16" s="21" customFormat="1" ht="15" hidden="1" customHeight="1">
      <c r="C1756" s="123" t="s">
        <v>424</v>
      </c>
      <c r="D1756" s="119" t="s">
        <v>673</v>
      </c>
      <c r="E1756" s="116" t="s">
        <v>121</v>
      </c>
      <c r="F1756" s="116">
        <v>2018</v>
      </c>
      <c r="G1756" s="116">
        <v>2020</v>
      </c>
      <c r="H1756" s="73" t="s">
        <v>107</v>
      </c>
      <c r="I1756" s="55">
        <f>I1765+I1772</f>
        <v>0</v>
      </c>
      <c r="J1756" s="55">
        <f>J1757+J1759</f>
        <v>0</v>
      </c>
      <c r="K1756" s="55">
        <f>K1757+K1759</f>
        <v>18548.5</v>
      </c>
      <c r="L1756" s="55">
        <f>L1757+L1759</f>
        <v>10939.5</v>
      </c>
      <c r="M1756" s="55">
        <f>M1757+M1759+M1761+M1762</f>
        <v>10749.5</v>
      </c>
      <c r="N1756" s="5" t="e">
        <f>M1756/I1756*100</f>
        <v>#DIV/0!</v>
      </c>
      <c r="O1756" s="5" t="e">
        <f>L1756/J1756*100</f>
        <v>#DIV/0!</v>
      </c>
      <c r="P1756" s="5">
        <f>L1756/K1756*100</f>
        <v>58.977814917648331</v>
      </c>
    </row>
    <row r="1757" spans="3:16" s="21" customFormat="1" ht="15" hidden="1" customHeight="1">
      <c r="C1757" s="124"/>
      <c r="D1757" s="119"/>
      <c r="E1757" s="126"/>
      <c r="F1757" s="117"/>
      <c r="G1757" s="117"/>
      <c r="H1757" s="73" t="s">
        <v>108</v>
      </c>
      <c r="I1757" s="5"/>
      <c r="J1757" s="5"/>
      <c r="K1757" s="5">
        <f>K1765+K1772</f>
        <v>18548.5</v>
      </c>
      <c r="L1757" s="5">
        <f>L1765+L1772</f>
        <v>10939.5</v>
      </c>
      <c r="M1757" s="5">
        <f>M1765+M1772</f>
        <v>10749.5</v>
      </c>
      <c r="N1757" s="5" t="e">
        <f>M1757/I1757*100</f>
        <v>#DIV/0!</v>
      </c>
      <c r="O1757" s="5" t="e">
        <f>L1757/J1757*100</f>
        <v>#DIV/0!</v>
      </c>
      <c r="P1757" s="5">
        <f>L1757/K1757*100</f>
        <v>58.977814917648331</v>
      </c>
    </row>
    <row r="1758" spans="3:16" s="21" customFormat="1" ht="34.5" hidden="1" customHeight="1">
      <c r="C1758" s="124"/>
      <c r="D1758" s="119"/>
      <c r="E1758" s="126"/>
      <c r="F1758" s="117"/>
      <c r="G1758" s="117"/>
      <c r="H1758" s="73" t="s">
        <v>22</v>
      </c>
      <c r="I1758" s="5">
        <f t="shared" ref="I1758:M1759" si="166">I1766+I1773</f>
        <v>0</v>
      </c>
      <c r="J1758" s="5">
        <f t="shared" si="166"/>
        <v>0</v>
      </c>
      <c r="K1758" s="5">
        <f t="shared" si="166"/>
        <v>0</v>
      </c>
      <c r="L1758" s="5">
        <f t="shared" si="166"/>
        <v>0</v>
      </c>
      <c r="M1758" s="5">
        <f t="shared" si="166"/>
        <v>0</v>
      </c>
      <c r="N1758" s="5">
        <v>0</v>
      </c>
      <c r="O1758" s="5">
        <v>0</v>
      </c>
      <c r="P1758" s="5">
        <v>0</v>
      </c>
    </row>
    <row r="1759" spans="3:16" s="21" customFormat="1" ht="15" hidden="1" customHeight="1">
      <c r="C1759" s="124"/>
      <c r="D1759" s="119"/>
      <c r="E1759" s="126"/>
      <c r="F1759" s="117"/>
      <c r="G1759" s="117"/>
      <c r="H1759" s="73" t="s">
        <v>233</v>
      </c>
      <c r="I1759" s="5">
        <f t="shared" si="166"/>
        <v>0</v>
      </c>
      <c r="J1759" s="5">
        <f t="shared" si="166"/>
        <v>0</v>
      </c>
      <c r="K1759" s="5">
        <f t="shared" si="166"/>
        <v>0</v>
      </c>
      <c r="L1759" s="5">
        <f t="shared" si="166"/>
        <v>0</v>
      </c>
      <c r="M1759" s="5">
        <f t="shared" si="166"/>
        <v>0</v>
      </c>
      <c r="N1759" s="5">
        <v>0</v>
      </c>
      <c r="O1759" s="5">
        <v>0</v>
      </c>
      <c r="P1759" s="5">
        <v>0</v>
      </c>
    </row>
    <row r="1760" spans="3:16" s="21" customFormat="1" ht="30" hidden="1" customHeight="1">
      <c r="C1760" s="124"/>
      <c r="D1760" s="119"/>
      <c r="E1760" s="126"/>
      <c r="F1760" s="117"/>
      <c r="G1760" s="117"/>
      <c r="H1760" s="73" t="s">
        <v>23</v>
      </c>
      <c r="I1760" s="5"/>
      <c r="J1760" s="5"/>
      <c r="K1760" s="5"/>
      <c r="L1760" s="5">
        <v>0</v>
      </c>
      <c r="M1760" s="5">
        <v>0</v>
      </c>
      <c r="N1760" s="5">
        <v>0</v>
      </c>
      <c r="O1760" s="5">
        <v>0</v>
      </c>
      <c r="P1760" s="5">
        <v>0</v>
      </c>
    </row>
    <row r="1761" spans="3:16" s="21" customFormat="1" ht="15" hidden="1" customHeight="1">
      <c r="C1761" s="124"/>
      <c r="D1761" s="119"/>
      <c r="E1761" s="126"/>
      <c r="F1761" s="117"/>
      <c r="G1761" s="117"/>
      <c r="H1761" s="73" t="s">
        <v>234</v>
      </c>
      <c r="I1761" s="5">
        <v>0</v>
      </c>
      <c r="J1761" s="5" t="s">
        <v>231</v>
      </c>
      <c r="K1761" s="5" t="s">
        <v>231</v>
      </c>
      <c r="L1761" s="5" t="s">
        <v>231</v>
      </c>
      <c r="M1761" s="5">
        <v>0</v>
      </c>
      <c r="N1761" s="5">
        <v>0</v>
      </c>
      <c r="O1761" s="5" t="s">
        <v>231</v>
      </c>
      <c r="P1761" s="5" t="s">
        <v>231</v>
      </c>
    </row>
    <row r="1762" spans="3:16" s="21" customFormat="1" ht="15" hidden="1" customHeight="1">
      <c r="C1762" s="125"/>
      <c r="D1762" s="119"/>
      <c r="E1762" s="127"/>
      <c r="F1762" s="118"/>
      <c r="G1762" s="118"/>
      <c r="H1762" s="73" t="s">
        <v>236</v>
      </c>
      <c r="I1762" s="5">
        <v>0</v>
      </c>
      <c r="J1762" s="5" t="s">
        <v>231</v>
      </c>
      <c r="K1762" s="5" t="s">
        <v>231</v>
      </c>
      <c r="L1762" s="5" t="s">
        <v>231</v>
      </c>
      <c r="M1762" s="5">
        <v>0</v>
      </c>
      <c r="N1762" s="5">
        <v>0</v>
      </c>
      <c r="O1762" s="5" t="s">
        <v>231</v>
      </c>
      <c r="P1762" s="5" t="s">
        <v>231</v>
      </c>
    </row>
    <row r="1763" spans="3:16" s="21" customFormat="1" ht="15" hidden="1" customHeight="1">
      <c r="C1763" s="38"/>
      <c r="D1763" s="67"/>
      <c r="E1763" s="66"/>
      <c r="F1763" s="64"/>
      <c r="G1763" s="64"/>
      <c r="H1763" s="73"/>
      <c r="I1763" s="96"/>
      <c r="J1763" s="96"/>
      <c r="K1763" s="96"/>
      <c r="L1763" s="96"/>
      <c r="M1763" s="96"/>
      <c r="N1763" s="5"/>
      <c r="O1763" s="5"/>
      <c r="P1763" s="5"/>
    </row>
    <row r="1764" spans="3:16" s="21" customFormat="1" ht="15" hidden="1" customHeight="1">
      <c r="C1764" s="123" t="s">
        <v>424</v>
      </c>
      <c r="D1764" s="119" t="s">
        <v>541</v>
      </c>
      <c r="E1764" s="116" t="s">
        <v>542</v>
      </c>
      <c r="F1764" s="116">
        <v>2018</v>
      </c>
      <c r="G1764" s="116">
        <v>2020</v>
      </c>
      <c r="H1764" s="73" t="s">
        <v>107</v>
      </c>
      <c r="I1764" s="55">
        <f>I1765+I1767+I1769+I1770</f>
        <v>0</v>
      </c>
      <c r="J1764" s="55">
        <f>J1765+J1767</f>
        <v>0</v>
      </c>
      <c r="K1764" s="55">
        <f>K1765+K1767</f>
        <v>9979.2000000000007</v>
      </c>
      <c r="L1764" s="55">
        <f>L1765+L1767</f>
        <v>9979.2000000000007</v>
      </c>
      <c r="M1764" s="55">
        <f>M1765+M1767+M1769+M1770</f>
        <v>9789.2000000000007</v>
      </c>
      <c r="N1764" s="5" t="e">
        <f>M1764/I1764*100</f>
        <v>#DIV/0!</v>
      </c>
      <c r="O1764" s="5" t="e">
        <f>L1764/J1764*100</f>
        <v>#DIV/0!</v>
      </c>
      <c r="P1764" s="5">
        <f>L1764/K1764*100</f>
        <v>100</v>
      </c>
    </row>
    <row r="1765" spans="3:16" s="21" customFormat="1" ht="15" hidden="1" customHeight="1">
      <c r="C1765" s="124"/>
      <c r="D1765" s="119"/>
      <c r="E1765" s="126"/>
      <c r="F1765" s="117"/>
      <c r="G1765" s="117"/>
      <c r="H1765" s="73" t="s">
        <v>108</v>
      </c>
      <c r="I1765" s="5"/>
      <c r="J1765" s="5"/>
      <c r="K1765" s="5">
        <v>9979.2000000000007</v>
      </c>
      <c r="L1765" s="5">
        <v>9979.2000000000007</v>
      </c>
      <c r="M1765" s="5">
        <v>9789.2000000000007</v>
      </c>
      <c r="N1765" s="5" t="e">
        <f>M1765/I1765*100</f>
        <v>#DIV/0!</v>
      </c>
      <c r="O1765" s="5" t="e">
        <f>L1765/J1765*100</f>
        <v>#DIV/0!</v>
      </c>
      <c r="P1765" s="5">
        <f>L1765/K1765*100</f>
        <v>100</v>
      </c>
    </row>
    <row r="1766" spans="3:16" s="21" customFormat="1" ht="34.5" hidden="1" customHeight="1">
      <c r="C1766" s="124"/>
      <c r="D1766" s="119"/>
      <c r="E1766" s="126"/>
      <c r="F1766" s="117"/>
      <c r="G1766" s="117"/>
      <c r="H1766" s="73" t="s">
        <v>22</v>
      </c>
      <c r="I1766" s="5"/>
      <c r="J1766" s="5"/>
      <c r="K1766" s="5"/>
      <c r="L1766" s="5">
        <v>0</v>
      </c>
      <c r="M1766" s="5">
        <v>0</v>
      </c>
      <c r="N1766" s="5">
        <v>0</v>
      </c>
      <c r="O1766" s="5">
        <v>0</v>
      </c>
      <c r="P1766" s="5">
        <v>0</v>
      </c>
    </row>
    <row r="1767" spans="3:16" s="21" customFormat="1" ht="15" hidden="1" customHeight="1">
      <c r="C1767" s="124"/>
      <c r="D1767" s="119"/>
      <c r="E1767" s="126"/>
      <c r="F1767" s="117"/>
      <c r="G1767" s="117"/>
      <c r="H1767" s="73" t="s">
        <v>233</v>
      </c>
      <c r="I1767" s="5"/>
      <c r="J1767" s="5"/>
      <c r="K1767" s="5"/>
      <c r="L1767" s="5"/>
      <c r="M1767" s="5">
        <v>0</v>
      </c>
      <c r="N1767" s="5">
        <v>0</v>
      </c>
      <c r="O1767" s="5">
        <v>0</v>
      </c>
      <c r="P1767" s="5">
        <v>0</v>
      </c>
    </row>
    <row r="1768" spans="3:16" s="21" customFormat="1" ht="30" hidden="1" customHeight="1">
      <c r="C1768" s="124"/>
      <c r="D1768" s="119"/>
      <c r="E1768" s="126"/>
      <c r="F1768" s="117"/>
      <c r="G1768" s="117"/>
      <c r="H1768" s="73" t="s">
        <v>23</v>
      </c>
      <c r="I1768" s="5"/>
      <c r="J1768" s="5"/>
      <c r="K1768" s="5"/>
      <c r="L1768" s="5">
        <v>0</v>
      </c>
      <c r="M1768" s="5">
        <v>0</v>
      </c>
      <c r="N1768" s="5">
        <v>0</v>
      </c>
      <c r="O1768" s="5">
        <v>0</v>
      </c>
      <c r="P1768" s="5">
        <v>0</v>
      </c>
    </row>
    <row r="1769" spans="3:16" s="21" customFormat="1" ht="15" hidden="1" customHeight="1">
      <c r="C1769" s="124"/>
      <c r="D1769" s="119"/>
      <c r="E1769" s="126"/>
      <c r="F1769" s="117"/>
      <c r="G1769" s="117"/>
      <c r="H1769" s="73" t="s">
        <v>234</v>
      </c>
      <c r="I1769" s="5">
        <v>0</v>
      </c>
      <c r="J1769" s="5" t="s">
        <v>231</v>
      </c>
      <c r="K1769" s="5" t="s">
        <v>231</v>
      </c>
      <c r="L1769" s="5" t="s">
        <v>231</v>
      </c>
      <c r="M1769" s="5">
        <v>0</v>
      </c>
      <c r="N1769" s="5">
        <v>0</v>
      </c>
      <c r="O1769" s="5" t="s">
        <v>231</v>
      </c>
      <c r="P1769" s="5" t="s">
        <v>231</v>
      </c>
    </row>
    <row r="1770" spans="3:16" s="21" customFormat="1" ht="15" hidden="1" customHeight="1">
      <c r="C1770" s="125"/>
      <c r="D1770" s="119"/>
      <c r="E1770" s="127"/>
      <c r="F1770" s="118"/>
      <c r="G1770" s="118"/>
      <c r="H1770" s="73" t="s">
        <v>236</v>
      </c>
      <c r="I1770" s="5">
        <v>0</v>
      </c>
      <c r="J1770" s="5" t="s">
        <v>231</v>
      </c>
      <c r="K1770" s="5" t="s">
        <v>231</v>
      </c>
      <c r="L1770" s="5" t="s">
        <v>231</v>
      </c>
      <c r="M1770" s="5">
        <v>0</v>
      </c>
      <c r="N1770" s="5">
        <v>0</v>
      </c>
      <c r="O1770" s="5" t="s">
        <v>231</v>
      </c>
      <c r="P1770" s="5" t="s">
        <v>231</v>
      </c>
    </row>
    <row r="1771" spans="3:16" s="21" customFormat="1" ht="15" hidden="1" customHeight="1">
      <c r="C1771" s="123" t="s">
        <v>424</v>
      </c>
      <c r="D1771" s="119" t="s">
        <v>543</v>
      </c>
      <c r="E1771" s="116" t="s">
        <v>539</v>
      </c>
      <c r="F1771" s="116">
        <v>2018</v>
      </c>
      <c r="G1771" s="116">
        <v>2020</v>
      </c>
      <c r="H1771" s="73" t="s">
        <v>107</v>
      </c>
      <c r="I1771" s="55">
        <f>I1772+I1774+I1776+I1777</f>
        <v>0</v>
      </c>
      <c r="J1771" s="55">
        <f>J1772+J1774</f>
        <v>0</v>
      </c>
      <c r="K1771" s="55">
        <f>K1772+K1774</f>
        <v>8569.2999999999993</v>
      </c>
      <c r="L1771" s="55">
        <f>L1772+L1774</f>
        <v>960.3</v>
      </c>
      <c r="M1771" s="55">
        <f>M1772+M1774+M1776+M1777</f>
        <v>960.3</v>
      </c>
      <c r="N1771" s="5" t="e">
        <f>M1771/I1771*100</f>
        <v>#DIV/0!</v>
      </c>
      <c r="O1771" s="5" t="e">
        <f>L1771/J1771*100</f>
        <v>#DIV/0!</v>
      </c>
      <c r="P1771" s="5">
        <f>L1771/K1771*100</f>
        <v>11.206282893585241</v>
      </c>
    </row>
    <row r="1772" spans="3:16" s="21" customFormat="1" ht="15" hidden="1" customHeight="1">
      <c r="C1772" s="124"/>
      <c r="D1772" s="119"/>
      <c r="E1772" s="126"/>
      <c r="F1772" s="117"/>
      <c r="G1772" s="117"/>
      <c r="H1772" s="73" t="s">
        <v>108</v>
      </c>
      <c r="I1772" s="5"/>
      <c r="J1772" s="5"/>
      <c r="K1772" s="5">
        <v>8569.2999999999993</v>
      </c>
      <c r="L1772" s="5">
        <v>960.3</v>
      </c>
      <c r="M1772" s="5">
        <v>960.3</v>
      </c>
      <c r="N1772" s="5" t="e">
        <f>M1772/I1772*100</f>
        <v>#DIV/0!</v>
      </c>
      <c r="O1772" s="5" t="e">
        <f>L1772/J1772*100</f>
        <v>#DIV/0!</v>
      </c>
      <c r="P1772" s="5">
        <f>L1772/K1772*100</f>
        <v>11.206282893585241</v>
      </c>
    </row>
    <row r="1773" spans="3:16" s="21" customFormat="1" ht="34.5" hidden="1" customHeight="1">
      <c r="C1773" s="124"/>
      <c r="D1773" s="119"/>
      <c r="E1773" s="126"/>
      <c r="F1773" s="117"/>
      <c r="G1773" s="117"/>
      <c r="H1773" s="73" t="s">
        <v>22</v>
      </c>
      <c r="I1773" s="5"/>
      <c r="J1773" s="5"/>
      <c r="K1773" s="5"/>
      <c r="L1773" s="5">
        <v>0</v>
      </c>
      <c r="M1773" s="5">
        <v>0</v>
      </c>
      <c r="N1773" s="5">
        <v>0</v>
      </c>
      <c r="O1773" s="5">
        <v>0</v>
      </c>
      <c r="P1773" s="5">
        <v>0</v>
      </c>
    </row>
    <row r="1774" spans="3:16" s="21" customFormat="1" ht="15" hidden="1" customHeight="1">
      <c r="C1774" s="124"/>
      <c r="D1774" s="119"/>
      <c r="E1774" s="126"/>
      <c r="F1774" s="117"/>
      <c r="G1774" s="117"/>
      <c r="H1774" s="73" t="s">
        <v>233</v>
      </c>
      <c r="I1774" s="5"/>
      <c r="J1774" s="5"/>
      <c r="K1774" s="5"/>
      <c r="L1774" s="5"/>
      <c r="M1774" s="5">
        <v>0</v>
      </c>
      <c r="N1774" s="5">
        <v>0</v>
      </c>
      <c r="O1774" s="5">
        <v>0</v>
      </c>
      <c r="P1774" s="5">
        <v>0</v>
      </c>
    </row>
    <row r="1775" spans="3:16" s="21" customFormat="1" ht="30" hidden="1" customHeight="1">
      <c r="C1775" s="124"/>
      <c r="D1775" s="119"/>
      <c r="E1775" s="126"/>
      <c r="F1775" s="117"/>
      <c r="G1775" s="117"/>
      <c r="H1775" s="73" t="s">
        <v>23</v>
      </c>
      <c r="I1775" s="5"/>
      <c r="J1775" s="5"/>
      <c r="K1775" s="5"/>
      <c r="L1775" s="5">
        <v>0</v>
      </c>
      <c r="M1775" s="5">
        <v>0</v>
      </c>
      <c r="N1775" s="5">
        <v>0</v>
      </c>
      <c r="O1775" s="5">
        <v>0</v>
      </c>
      <c r="P1775" s="5">
        <v>0</v>
      </c>
    </row>
    <row r="1776" spans="3:16" s="21" customFormat="1" ht="15" hidden="1" customHeight="1">
      <c r="C1776" s="124"/>
      <c r="D1776" s="119"/>
      <c r="E1776" s="126"/>
      <c r="F1776" s="117"/>
      <c r="G1776" s="117"/>
      <c r="H1776" s="73" t="s">
        <v>234</v>
      </c>
      <c r="I1776" s="5">
        <v>0</v>
      </c>
      <c r="J1776" s="5" t="s">
        <v>231</v>
      </c>
      <c r="K1776" s="5" t="s">
        <v>231</v>
      </c>
      <c r="L1776" s="5" t="s">
        <v>231</v>
      </c>
      <c r="M1776" s="5">
        <v>0</v>
      </c>
      <c r="N1776" s="5">
        <v>0</v>
      </c>
      <c r="O1776" s="5" t="s">
        <v>231</v>
      </c>
      <c r="P1776" s="5" t="s">
        <v>231</v>
      </c>
    </row>
    <row r="1777" spans="3:16" s="21" customFormat="1" ht="15" hidden="1" customHeight="1">
      <c r="C1777" s="125"/>
      <c r="D1777" s="119"/>
      <c r="E1777" s="127"/>
      <c r="F1777" s="118"/>
      <c r="G1777" s="118"/>
      <c r="H1777" s="73" t="s">
        <v>236</v>
      </c>
      <c r="I1777" s="5">
        <v>0</v>
      </c>
      <c r="J1777" s="5" t="s">
        <v>231</v>
      </c>
      <c r="K1777" s="5" t="s">
        <v>231</v>
      </c>
      <c r="L1777" s="5" t="s">
        <v>231</v>
      </c>
      <c r="M1777" s="5">
        <v>0</v>
      </c>
      <c r="N1777" s="5">
        <v>0</v>
      </c>
      <c r="O1777" s="5" t="s">
        <v>231</v>
      </c>
      <c r="P1777" s="5" t="s">
        <v>231</v>
      </c>
    </row>
    <row r="1778" spans="3:16" s="21" customFormat="1" ht="15" hidden="1" customHeight="1">
      <c r="C1778" s="123" t="s">
        <v>424</v>
      </c>
      <c r="D1778" s="119" t="s">
        <v>535</v>
      </c>
      <c r="E1778" s="116" t="s">
        <v>491</v>
      </c>
      <c r="F1778" s="116">
        <v>2018</v>
      </c>
      <c r="G1778" s="116">
        <v>2020</v>
      </c>
      <c r="H1778" s="73" t="s">
        <v>107</v>
      </c>
      <c r="I1778" s="55">
        <f>I1779+I1781+I1783+I1784</f>
        <v>0</v>
      </c>
      <c r="J1778" s="55">
        <f>J1779+J1781</f>
        <v>0</v>
      </c>
      <c r="K1778" s="55">
        <f>K1779+K1781</f>
        <v>13346.9</v>
      </c>
      <c r="L1778" s="55">
        <f>L1779+L1781</f>
        <v>13346.9</v>
      </c>
      <c r="M1778" s="55">
        <f>M1779+M1781+M1783+M1784</f>
        <v>13346.9</v>
      </c>
      <c r="N1778" s="5" t="e">
        <f>M1778/I1778*100</f>
        <v>#DIV/0!</v>
      </c>
      <c r="O1778" s="5" t="e">
        <f>L1778/J1778*100</f>
        <v>#DIV/0!</v>
      </c>
      <c r="P1778" s="5">
        <f>L1778/K1778*100</f>
        <v>100</v>
      </c>
    </row>
    <row r="1779" spans="3:16" s="21" customFormat="1" ht="15" hidden="1" customHeight="1">
      <c r="C1779" s="124"/>
      <c r="D1779" s="119"/>
      <c r="E1779" s="126"/>
      <c r="F1779" s="117"/>
      <c r="G1779" s="117"/>
      <c r="H1779" s="73" t="s">
        <v>108</v>
      </c>
      <c r="I1779" s="5"/>
      <c r="J1779" s="5"/>
      <c r="K1779" s="5">
        <v>13346.9</v>
      </c>
      <c r="L1779" s="5">
        <v>13346.9</v>
      </c>
      <c r="M1779" s="5">
        <v>13346.9</v>
      </c>
      <c r="N1779" s="5" t="e">
        <f>M1779/I1779*100</f>
        <v>#DIV/0!</v>
      </c>
      <c r="O1779" s="5" t="e">
        <f>L1779/J1779*100</f>
        <v>#DIV/0!</v>
      </c>
      <c r="P1779" s="5">
        <f>L1779/K1779*100</f>
        <v>100</v>
      </c>
    </row>
    <row r="1780" spans="3:16" s="21" customFormat="1" ht="34.5" hidden="1" customHeight="1">
      <c r="C1780" s="124"/>
      <c r="D1780" s="119"/>
      <c r="E1780" s="126"/>
      <c r="F1780" s="117"/>
      <c r="G1780" s="117"/>
      <c r="H1780" s="73" t="s">
        <v>22</v>
      </c>
      <c r="I1780" s="5"/>
      <c r="J1780" s="5"/>
      <c r="K1780" s="5"/>
      <c r="L1780" s="5">
        <v>0</v>
      </c>
      <c r="M1780" s="5">
        <v>0</v>
      </c>
      <c r="N1780" s="5">
        <v>0</v>
      </c>
      <c r="O1780" s="5">
        <v>0</v>
      </c>
      <c r="P1780" s="5">
        <v>0</v>
      </c>
    </row>
    <row r="1781" spans="3:16" s="21" customFormat="1" ht="15" hidden="1" customHeight="1">
      <c r="C1781" s="124"/>
      <c r="D1781" s="119"/>
      <c r="E1781" s="126"/>
      <c r="F1781" s="117"/>
      <c r="G1781" s="117"/>
      <c r="H1781" s="73" t="s">
        <v>233</v>
      </c>
      <c r="I1781" s="5"/>
      <c r="J1781" s="5"/>
      <c r="K1781" s="5"/>
      <c r="L1781" s="5"/>
      <c r="M1781" s="5">
        <v>0</v>
      </c>
      <c r="N1781" s="5">
        <v>0</v>
      </c>
      <c r="O1781" s="5">
        <v>0</v>
      </c>
      <c r="P1781" s="5">
        <v>0</v>
      </c>
    </row>
    <row r="1782" spans="3:16" s="21" customFormat="1" ht="30" hidden="1" customHeight="1">
      <c r="C1782" s="124"/>
      <c r="D1782" s="119"/>
      <c r="E1782" s="126"/>
      <c r="F1782" s="117"/>
      <c r="G1782" s="117"/>
      <c r="H1782" s="73" t="s">
        <v>23</v>
      </c>
      <c r="I1782" s="5"/>
      <c r="J1782" s="5"/>
      <c r="K1782" s="5"/>
      <c r="L1782" s="5">
        <v>0</v>
      </c>
      <c r="M1782" s="5">
        <v>0</v>
      </c>
      <c r="N1782" s="5">
        <v>0</v>
      </c>
      <c r="O1782" s="5">
        <v>0</v>
      </c>
      <c r="P1782" s="5">
        <v>0</v>
      </c>
    </row>
    <row r="1783" spans="3:16" s="21" customFormat="1" ht="15" hidden="1" customHeight="1">
      <c r="C1783" s="124"/>
      <c r="D1783" s="119"/>
      <c r="E1783" s="126"/>
      <c r="F1783" s="117"/>
      <c r="G1783" s="117"/>
      <c r="H1783" s="73" t="s">
        <v>234</v>
      </c>
      <c r="I1783" s="5">
        <v>0</v>
      </c>
      <c r="J1783" s="5" t="s">
        <v>231</v>
      </c>
      <c r="K1783" s="5" t="s">
        <v>231</v>
      </c>
      <c r="L1783" s="5" t="s">
        <v>231</v>
      </c>
      <c r="M1783" s="5">
        <v>0</v>
      </c>
      <c r="N1783" s="5">
        <v>0</v>
      </c>
      <c r="O1783" s="5" t="s">
        <v>231</v>
      </c>
      <c r="P1783" s="5" t="s">
        <v>231</v>
      </c>
    </row>
    <row r="1784" spans="3:16" s="21" customFormat="1" ht="15" hidden="1" customHeight="1">
      <c r="C1784" s="125"/>
      <c r="D1784" s="119"/>
      <c r="E1784" s="127"/>
      <c r="F1784" s="118"/>
      <c r="G1784" s="118"/>
      <c r="H1784" s="73" t="s">
        <v>236</v>
      </c>
      <c r="I1784" s="5">
        <v>0</v>
      </c>
      <c r="J1784" s="5" t="s">
        <v>231</v>
      </c>
      <c r="K1784" s="5" t="s">
        <v>231</v>
      </c>
      <c r="L1784" s="5" t="s">
        <v>231</v>
      </c>
      <c r="M1784" s="5">
        <v>0</v>
      </c>
      <c r="N1784" s="5">
        <v>0</v>
      </c>
      <c r="O1784" s="5" t="s">
        <v>231</v>
      </c>
      <c r="P1784" s="5" t="s">
        <v>231</v>
      </c>
    </row>
    <row r="1785" spans="3:16" s="21" customFormat="1" ht="15" customHeight="1">
      <c r="C1785" s="123" t="s">
        <v>421</v>
      </c>
      <c r="D1785" s="119" t="s">
        <v>739</v>
      </c>
      <c r="E1785" s="116" t="s">
        <v>539</v>
      </c>
      <c r="F1785" s="116">
        <v>2018</v>
      </c>
      <c r="G1785" s="116">
        <v>2018</v>
      </c>
      <c r="H1785" s="73" t="s">
        <v>107</v>
      </c>
      <c r="I1785" s="55">
        <f>I1786+I1788+I1790+I1791</f>
        <v>0</v>
      </c>
      <c r="J1785" s="55">
        <f>J1786+J1788</f>
        <v>9486.6</v>
      </c>
      <c r="K1785" s="55">
        <f>K1786+K1788</f>
        <v>9486.6</v>
      </c>
      <c r="L1785" s="55">
        <f>L1786+L1788</f>
        <v>0</v>
      </c>
      <c r="M1785" s="55">
        <f>M1786+M1788+M1790+M1791</f>
        <v>0</v>
      </c>
      <c r="N1785" s="5">
        <v>0</v>
      </c>
      <c r="O1785" s="5">
        <f>L1785/J1785*100</f>
        <v>0</v>
      </c>
      <c r="P1785" s="5">
        <f>L1785/K1785*100</f>
        <v>0</v>
      </c>
    </row>
    <row r="1786" spans="3:16" s="21" customFormat="1" ht="15" customHeight="1">
      <c r="C1786" s="124"/>
      <c r="D1786" s="119"/>
      <c r="E1786" s="117"/>
      <c r="F1786" s="117"/>
      <c r="G1786" s="117"/>
      <c r="H1786" s="73" t="s">
        <v>108</v>
      </c>
      <c r="I1786" s="15"/>
      <c r="J1786" s="5">
        <v>9486.6</v>
      </c>
      <c r="K1786" s="5">
        <v>9486.6</v>
      </c>
      <c r="L1786" s="5">
        <v>0</v>
      </c>
      <c r="M1786" s="5">
        <v>0</v>
      </c>
      <c r="N1786" s="5">
        <v>0</v>
      </c>
      <c r="O1786" s="5">
        <f>L1786/J1786*100</f>
        <v>0</v>
      </c>
      <c r="P1786" s="5">
        <f>L1786/K1786*100</f>
        <v>0</v>
      </c>
    </row>
    <row r="1787" spans="3:16" s="21" customFormat="1" ht="15" customHeight="1">
      <c r="C1787" s="124"/>
      <c r="D1787" s="119"/>
      <c r="E1787" s="117"/>
      <c r="F1787" s="117"/>
      <c r="G1787" s="117"/>
      <c r="H1787" s="73" t="s">
        <v>22</v>
      </c>
      <c r="I1787" s="5"/>
      <c r="J1787" s="5"/>
      <c r="K1787" s="5">
        <v>0</v>
      </c>
      <c r="L1787" s="5">
        <v>0</v>
      </c>
      <c r="M1787" s="5">
        <v>0</v>
      </c>
      <c r="N1787" s="5">
        <v>0</v>
      </c>
      <c r="O1787" s="5">
        <v>0</v>
      </c>
      <c r="P1787" s="5">
        <v>0</v>
      </c>
    </row>
    <row r="1788" spans="3:16" s="21" customFormat="1" ht="15" customHeight="1">
      <c r="C1788" s="124"/>
      <c r="D1788" s="119"/>
      <c r="E1788" s="117"/>
      <c r="F1788" s="117"/>
      <c r="G1788" s="117"/>
      <c r="H1788" s="73" t="s">
        <v>233</v>
      </c>
      <c r="I1788" s="15"/>
      <c r="J1788" s="5"/>
      <c r="K1788" s="5">
        <v>0</v>
      </c>
      <c r="L1788" s="5">
        <v>0</v>
      </c>
      <c r="M1788" s="5">
        <v>0</v>
      </c>
      <c r="N1788" s="5">
        <v>0</v>
      </c>
      <c r="O1788" s="5">
        <v>0</v>
      </c>
      <c r="P1788" s="5">
        <v>0</v>
      </c>
    </row>
    <row r="1789" spans="3:16" s="21" customFormat="1" ht="15" customHeight="1">
      <c r="C1789" s="124"/>
      <c r="D1789" s="119"/>
      <c r="E1789" s="117"/>
      <c r="F1789" s="117"/>
      <c r="G1789" s="117"/>
      <c r="H1789" s="73" t="s">
        <v>23</v>
      </c>
      <c r="I1789" s="5"/>
      <c r="J1789" s="5"/>
      <c r="K1789" s="5"/>
      <c r="L1789" s="5"/>
      <c r="M1789" s="5"/>
      <c r="N1789" s="5"/>
      <c r="O1789" s="5"/>
      <c r="P1789" s="5"/>
    </row>
    <row r="1790" spans="3:16" s="21" customFormat="1" ht="15" customHeight="1">
      <c r="C1790" s="124"/>
      <c r="D1790" s="119"/>
      <c r="E1790" s="117"/>
      <c r="F1790" s="117"/>
      <c r="G1790" s="117"/>
      <c r="H1790" s="73" t="s">
        <v>234</v>
      </c>
      <c r="I1790" s="5">
        <v>0</v>
      </c>
      <c r="J1790" s="5" t="s">
        <v>231</v>
      </c>
      <c r="K1790" s="5" t="s">
        <v>231</v>
      </c>
      <c r="L1790" s="5" t="s">
        <v>231</v>
      </c>
      <c r="M1790" s="5">
        <v>0</v>
      </c>
      <c r="N1790" s="5">
        <v>0</v>
      </c>
      <c r="O1790" s="5" t="s">
        <v>231</v>
      </c>
      <c r="P1790" s="5" t="s">
        <v>231</v>
      </c>
    </row>
    <row r="1791" spans="3:16" s="21" customFormat="1" ht="18.75" customHeight="1">
      <c r="C1791" s="125"/>
      <c r="D1791" s="119"/>
      <c r="E1791" s="118"/>
      <c r="F1791" s="118"/>
      <c r="G1791" s="118"/>
      <c r="H1791" s="73" t="s">
        <v>236</v>
      </c>
      <c r="I1791" s="5">
        <v>0</v>
      </c>
      <c r="J1791" s="5" t="s">
        <v>231</v>
      </c>
      <c r="K1791" s="5" t="s">
        <v>231</v>
      </c>
      <c r="L1791" s="5" t="s">
        <v>231</v>
      </c>
      <c r="M1791" s="5">
        <v>0</v>
      </c>
      <c r="N1791" s="5">
        <v>0</v>
      </c>
      <c r="O1791" s="5" t="s">
        <v>231</v>
      </c>
      <c r="P1791" s="5" t="s">
        <v>231</v>
      </c>
    </row>
    <row r="1792" spans="3:16" s="21" customFormat="1" ht="15" customHeight="1">
      <c r="C1792" s="123" t="s">
        <v>217</v>
      </c>
      <c r="D1792" s="119" t="s">
        <v>675</v>
      </c>
      <c r="E1792" s="121" t="s">
        <v>8</v>
      </c>
      <c r="F1792" s="116">
        <v>2018</v>
      </c>
      <c r="G1792" s="116">
        <v>2020</v>
      </c>
      <c r="H1792" s="73" t="s">
        <v>107</v>
      </c>
      <c r="I1792" s="55">
        <f>I1793+I1795+I1797+I1798</f>
        <v>7700</v>
      </c>
      <c r="J1792" s="55">
        <f>J1793+J1795</f>
        <v>7700</v>
      </c>
      <c r="K1792" s="55">
        <f t="shared" ref="K1792:M1792" si="167">K1793+K1795</f>
        <v>7700</v>
      </c>
      <c r="L1792" s="55">
        <f t="shared" si="167"/>
        <v>7700</v>
      </c>
      <c r="M1792" s="55">
        <f t="shared" si="167"/>
        <v>7700</v>
      </c>
      <c r="N1792" s="5">
        <f>M1792/I1792*100</f>
        <v>100</v>
      </c>
      <c r="O1792" s="5">
        <f>L1792/J1792*100</f>
        <v>100</v>
      </c>
      <c r="P1792" s="5">
        <f>L1792/K1792*100</f>
        <v>100</v>
      </c>
    </row>
    <row r="1793" spans="3:16" s="21" customFormat="1" ht="15" customHeight="1">
      <c r="C1793" s="124"/>
      <c r="D1793" s="119"/>
      <c r="E1793" s="121"/>
      <c r="F1793" s="117"/>
      <c r="G1793" s="117"/>
      <c r="H1793" s="73" t="s">
        <v>108</v>
      </c>
      <c r="I1793" s="5">
        <f>I1800</f>
        <v>0</v>
      </c>
      <c r="J1793" s="5">
        <f t="shared" ref="J1793:M1793" si="168">J1800</f>
        <v>0</v>
      </c>
      <c r="K1793" s="5">
        <f t="shared" si="168"/>
        <v>0</v>
      </c>
      <c r="L1793" s="5">
        <f t="shared" si="168"/>
        <v>0</v>
      </c>
      <c r="M1793" s="5">
        <f t="shared" si="168"/>
        <v>0</v>
      </c>
      <c r="N1793" s="5">
        <v>0</v>
      </c>
      <c r="O1793" s="5">
        <v>0</v>
      </c>
      <c r="P1793" s="5">
        <v>0</v>
      </c>
    </row>
    <row r="1794" spans="3:16" s="21" customFormat="1" ht="30" customHeight="1">
      <c r="C1794" s="124"/>
      <c r="D1794" s="119"/>
      <c r="E1794" s="121"/>
      <c r="F1794" s="117"/>
      <c r="G1794" s="117"/>
      <c r="H1794" s="73" t="s">
        <v>22</v>
      </c>
      <c r="I1794" s="5">
        <f t="shared" ref="I1794:M1796" si="169">I1801</f>
        <v>0</v>
      </c>
      <c r="J1794" s="5">
        <f t="shared" si="169"/>
        <v>0</v>
      </c>
      <c r="K1794" s="5">
        <f t="shared" si="169"/>
        <v>0</v>
      </c>
      <c r="L1794" s="5">
        <f t="shared" si="169"/>
        <v>0</v>
      </c>
      <c r="M1794" s="5">
        <f t="shared" si="169"/>
        <v>0</v>
      </c>
      <c r="N1794" s="5">
        <v>0</v>
      </c>
      <c r="O1794" s="5">
        <v>0</v>
      </c>
      <c r="P1794" s="5">
        <v>0</v>
      </c>
    </row>
    <row r="1795" spans="3:16" s="21" customFormat="1" ht="15" customHeight="1">
      <c r="C1795" s="124"/>
      <c r="D1795" s="119"/>
      <c r="E1795" s="121"/>
      <c r="F1795" s="117"/>
      <c r="G1795" s="117"/>
      <c r="H1795" s="73" t="s">
        <v>233</v>
      </c>
      <c r="I1795" s="5">
        <f t="shared" si="169"/>
        <v>7700</v>
      </c>
      <c r="J1795" s="5">
        <f t="shared" si="169"/>
        <v>7700</v>
      </c>
      <c r="K1795" s="5">
        <f t="shared" si="169"/>
        <v>7700</v>
      </c>
      <c r="L1795" s="5">
        <f t="shared" si="169"/>
        <v>7700</v>
      </c>
      <c r="M1795" s="5">
        <f t="shared" si="169"/>
        <v>7700</v>
      </c>
      <c r="N1795" s="5">
        <f>M1795/I1795*100</f>
        <v>100</v>
      </c>
      <c r="O1795" s="5">
        <f>L1795/J1795*100</f>
        <v>100</v>
      </c>
      <c r="P1795" s="5">
        <f>L1795/K1795*100</f>
        <v>100</v>
      </c>
    </row>
    <row r="1796" spans="3:16" s="21" customFormat="1" ht="27.75" customHeight="1">
      <c r="C1796" s="124"/>
      <c r="D1796" s="119"/>
      <c r="E1796" s="121"/>
      <c r="F1796" s="117"/>
      <c r="G1796" s="117"/>
      <c r="H1796" s="73" t="s">
        <v>23</v>
      </c>
      <c r="I1796" s="5">
        <f t="shared" si="169"/>
        <v>0</v>
      </c>
      <c r="J1796" s="5">
        <f t="shared" si="169"/>
        <v>0</v>
      </c>
      <c r="K1796" s="5">
        <f t="shared" si="169"/>
        <v>0</v>
      </c>
      <c r="L1796" s="5">
        <f t="shared" si="169"/>
        <v>0</v>
      </c>
      <c r="M1796" s="5">
        <f t="shared" si="169"/>
        <v>0</v>
      </c>
      <c r="N1796" s="5">
        <v>0</v>
      </c>
      <c r="O1796" s="5">
        <v>0</v>
      </c>
      <c r="P1796" s="5">
        <v>0</v>
      </c>
    </row>
    <row r="1797" spans="3:16" s="21" customFormat="1" ht="15" customHeight="1">
      <c r="C1797" s="124"/>
      <c r="D1797" s="119"/>
      <c r="E1797" s="121"/>
      <c r="F1797" s="117"/>
      <c r="G1797" s="117"/>
      <c r="H1797" s="73" t="s">
        <v>234</v>
      </c>
      <c r="I1797" s="5">
        <v>0</v>
      </c>
      <c r="J1797" s="5" t="s">
        <v>231</v>
      </c>
      <c r="K1797" s="5" t="s">
        <v>231</v>
      </c>
      <c r="L1797" s="5" t="s">
        <v>231</v>
      </c>
      <c r="M1797" s="5">
        <v>0</v>
      </c>
      <c r="N1797" s="5">
        <v>0</v>
      </c>
      <c r="O1797" s="5" t="s">
        <v>231</v>
      </c>
      <c r="P1797" s="5" t="s">
        <v>231</v>
      </c>
    </row>
    <row r="1798" spans="3:16" s="21" customFormat="1" ht="15" customHeight="1">
      <c r="C1798" s="125"/>
      <c r="D1798" s="119"/>
      <c r="E1798" s="121"/>
      <c r="F1798" s="118"/>
      <c r="G1798" s="118"/>
      <c r="H1798" s="73" t="s">
        <v>236</v>
      </c>
      <c r="I1798" s="5">
        <v>0</v>
      </c>
      <c r="J1798" s="5" t="s">
        <v>231</v>
      </c>
      <c r="K1798" s="5" t="s">
        <v>231</v>
      </c>
      <c r="L1798" s="5" t="s">
        <v>231</v>
      </c>
      <c r="M1798" s="5">
        <v>0</v>
      </c>
      <c r="N1798" s="5">
        <v>0</v>
      </c>
      <c r="O1798" s="5" t="s">
        <v>231</v>
      </c>
      <c r="P1798" s="5" t="s">
        <v>231</v>
      </c>
    </row>
    <row r="1799" spans="3:16" s="21" customFormat="1" ht="15" customHeight="1">
      <c r="C1799" s="123" t="s">
        <v>421</v>
      </c>
      <c r="D1799" s="119" t="s">
        <v>523</v>
      </c>
      <c r="E1799" s="116" t="s">
        <v>121</v>
      </c>
      <c r="F1799" s="116">
        <v>2018</v>
      </c>
      <c r="G1799" s="116">
        <v>2018</v>
      </c>
      <c r="H1799" s="73" t="s">
        <v>107</v>
      </c>
      <c r="I1799" s="55">
        <f>I1800+I1802+I1804+I1805</f>
        <v>7700</v>
      </c>
      <c r="J1799" s="55">
        <f>J1800+J1802</f>
        <v>7700</v>
      </c>
      <c r="K1799" s="55">
        <f t="shared" ref="K1799:M1799" si="170">K1800+K1802</f>
        <v>7700</v>
      </c>
      <c r="L1799" s="55">
        <f t="shared" si="170"/>
        <v>7700</v>
      </c>
      <c r="M1799" s="55">
        <f t="shared" si="170"/>
        <v>7700</v>
      </c>
      <c r="N1799" s="5">
        <f>M1799/I1799*100</f>
        <v>100</v>
      </c>
      <c r="O1799" s="5">
        <f>L1799/J1799*100</f>
        <v>100</v>
      </c>
      <c r="P1799" s="5">
        <f>L1799/K1799*100</f>
        <v>100</v>
      </c>
    </row>
    <row r="1800" spans="3:16" s="21" customFormat="1" ht="15" customHeight="1">
      <c r="C1800" s="124"/>
      <c r="D1800" s="119"/>
      <c r="E1800" s="126"/>
      <c r="F1800" s="117"/>
      <c r="G1800" s="117"/>
      <c r="H1800" s="73" t="s">
        <v>108</v>
      </c>
      <c r="I1800" s="5"/>
      <c r="J1800" s="5"/>
      <c r="K1800" s="5"/>
      <c r="L1800" s="5"/>
      <c r="M1800" s="5"/>
      <c r="N1800" s="5">
        <v>0</v>
      </c>
      <c r="O1800" s="5">
        <v>0</v>
      </c>
      <c r="P1800" s="5">
        <v>0</v>
      </c>
    </row>
    <row r="1801" spans="3:16" s="21" customFormat="1" ht="30" customHeight="1">
      <c r="C1801" s="124"/>
      <c r="D1801" s="119"/>
      <c r="E1801" s="126"/>
      <c r="F1801" s="117"/>
      <c r="G1801" s="117"/>
      <c r="H1801" s="73" t="s">
        <v>22</v>
      </c>
      <c r="I1801" s="5">
        <v>0</v>
      </c>
      <c r="J1801" s="5">
        <v>0</v>
      </c>
      <c r="K1801" s="5">
        <v>0</v>
      </c>
      <c r="L1801" s="5">
        <v>0</v>
      </c>
      <c r="M1801" s="5">
        <v>0</v>
      </c>
      <c r="N1801" s="5">
        <v>0</v>
      </c>
      <c r="O1801" s="5">
        <v>0</v>
      </c>
      <c r="P1801" s="5">
        <v>0</v>
      </c>
    </row>
    <row r="1802" spans="3:16" s="21" customFormat="1" ht="15" customHeight="1">
      <c r="C1802" s="124"/>
      <c r="D1802" s="119"/>
      <c r="E1802" s="126"/>
      <c r="F1802" s="117"/>
      <c r="G1802" s="117"/>
      <c r="H1802" s="73" t="s">
        <v>233</v>
      </c>
      <c r="I1802" s="15">
        <v>7700</v>
      </c>
      <c r="J1802" s="15">
        <v>7700</v>
      </c>
      <c r="K1802" s="5">
        <v>7700</v>
      </c>
      <c r="L1802" s="5">
        <v>7700</v>
      </c>
      <c r="M1802" s="5">
        <v>7700</v>
      </c>
      <c r="N1802" s="5">
        <f>M1802/I1802*100</f>
        <v>100</v>
      </c>
      <c r="O1802" s="5">
        <f>L1802/J1802*100</f>
        <v>100</v>
      </c>
      <c r="P1802" s="5">
        <f>L1802/K1802*100</f>
        <v>100</v>
      </c>
    </row>
    <row r="1803" spans="3:16" s="21" customFormat="1" ht="15" customHeight="1">
      <c r="C1803" s="124"/>
      <c r="D1803" s="119"/>
      <c r="E1803" s="126"/>
      <c r="F1803" s="117"/>
      <c r="G1803" s="117"/>
      <c r="H1803" s="73" t="s">
        <v>23</v>
      </c>
      <c r="I1803" s="5">
        <v>0</v>
      </c>
      <c r="J1803" s="5">
        <v>0</v>
      </c>
      <c r="K1803" s="5">
        <v>0</v>
      </c>
      <c r="L1803" s="5">
        <v>0</v>
      </c>
      <c r="M1803" s="5">
        <v>0</v>
      </c>
      <c r="N1803" s="5">
        <v>0</v>
      </c>
      <c r="O1803" s="5">
        <v>0</v>
      </c>
      <c r="P1803" s="5">
        <v>0</v>
      </c>
    </row>
    <row r="1804" spans="3:16" s="21" customFormat="1" ht="15" customHeight="1">
      <c r="C1804" s="124"/>
      <c r="D1804" s="119"/>
      <c r="E1804" s="126"/>
      <c r="F1804" s="117"/>
      <c r="G1804" s="117"/>
      <c r="H1804" s="73" t="s">
        <v>234</v>
      </c>
      <c r="I1804" s="5">
        <v>0</v>
      </c>
      <c r="J1804" s="5" t="s">
        <v>231</v>
      </c>
      <c r="K1804" s="5" t="s">
        <v>231</v>
      </c>
      <c r="L1804" s="5" t="s">
        <v>231</v>
      </c>
      <c r="M1804" s="5">
        <v>0</v>
      </c>
      <c r="N1804" s="5">
        <v>0</v>
      </c>
      <c r="O1804" s="5" t="s">
        <v>231</v>
      </c>
      <c r="P1804" s="5" t="s">
        <v>231</v>
      </c>
    </row>
    <row r="1805" spans="3:16" s="21" customFormat="1" ht="15" customHeight="1">
      <c r="C1805" s="125"/>
      <c r="D1805" s="119"/>
      <c r="E1805" s="127"/>
      <c r="F1805" s="118"/>
      <c r="G1805" s="118"/>
      <c r="H1805" s="73" t="s">
        <v>236</v>
      </c>
      <c r="I1805" s="5">
        <v>0</v>
      </c>
      <c r="J1805" s="5" t="s">
        <v>231</v>
      </c>
      <c r="K1805" s="5" t="s">
        <v>231</v>
      </c>
      <c r="L1805" s="5" t="s">
        <v>231</v>
      </c>
      <c r="M1805" s="5">
        <v>0</v>
      </c>
      <c r="N1805" s="5">
        <v>0</v>
      </c>
      <c r="O1805" s="5" t="s">
        <v>231</v>
      </c>
      <c r="P1805" s="5" t="s">
        <v>231</v>
      </c>
    </row>
    <row r="1806" spans="3:16" s="1" customFormat="1" ht="15" customHeight="1">
      <c r="C1806" s="140" t="s">
        <v>218</v>
      </c>
      <c r="D1806" s="155" t="s">
        <v>247</v>
      </c>
      <c r="E1806" s="156" t="s">
        <v>34</v>
      </c>
      <c r="F1806" s="156">
        <v>2015</v>
      </c>
      <c r="G1806" s="156">
        <v>2017</v>
      </c>
      <c r="H1806" s="10" t="s">
        <v>107</v>
      </c>
      <c r="I1806" s="9">
        <f>I1807+I1809+I1811+I1812</f>
        <v>8325</v>
      </c>
      <c r="J1806" s="9">
        <f>J1807+J1809</f>
        <v>8435</v>
      </c>
      <c r="K1806" s="9">
        <f>K1807+K1809</f>
        <v>8345</v>
      </c>
      <c r="L1806" s="9">
        <f>L1807+L1809</f>
        <v>5377.9</v>
      </c>
      <c r="M1806" s="9">
        <f>M1807+M1809+M1811+M1812</f>
        <v>5457.9</v>
      </c>
      <c r="N1806" s="8">
        <f>M1806/I1806*100</f>
        <v>65.560360360360363</v>
      </c>
      <c r="O1806" s="8">
        <f>L1806/J1806*100</f>
        <v>63.756965026674564</v>
      </c>
      <c r="P1806" s="8">
        <f>L1806/K1806*100</f>
        <v>64.444577591372081</v>
      </c>
    </row>
    <row r="1807" spans="3:16" s="1" customFormat="1">
      <c r="C1807" s="141"/>
      <c r="D1807" s="155"/>
      <c r="E1807" s="157"/>
      <c r="F1807" s="157"/>
      <c r="G1807" s="157"/>
      <c r="H1807" s="10" t="s">
        <v>108</v>
      </c>
      <c r="I1807" s="9">
        <f>I1814+I1877+I1870+I1891+I1961</f>
        <v>4725</v>
      </c>
      <c r="J1807" s="9">
        <f t="shared" ref="J1807:M1807" si="171">J1814+J1877+J1870+J1891+J1961</f>
        <v>4835</v>
      </c>
      <c r="K1807" s="9">
        <f t="shared" si="171"/>
        <v>4745</v>
      </c>
      <c r="L1807" s="9">
        <f t="shared" si="171"/>
        <v>1777.9</v>
      </c>
      <c r="M1807" s="9">
        <f t="shared" si="171"/>
        <v>1857.9</v>
      </c>
      <c r="N1807" s="8">
        <f>M1807/I1807*100</f>
        <v>39.320634920634923</v>
      </c>
      <c r="O1807" s="8">
        <f>L1807/J1807*100</f>
        <v>36.771458117890383</v>
      </c>
      <c r="P1807" s="8">
        <f>L1807/K1807*100</f>
        <v>37.468914646996843</v>
      </c>
    </row>
    <row r="1808" spans="3:16" s="1" customFormat="1" ht="28.5">
      <c r="C1808" s="141"/>
      <c r="D1808" s="155"/>
      <c r="E1808" s="157"/>
      <c r="F1808" s="157"/>
      <c r="G1808" s="157"/>
      <c r="H1808" s="10" t="s">
        <v>22</v>
      </c>
      <c r="I1808" s="9">
        <f t="shared" ref="I1808:M1810" si="172">I1815+I1878+I1871+I1892</f>
        <v>0</v>
      </c>
      <c r="J1808" s="9">
        <f t="shared" si="172"/>
        <v>0</v>
      </c>
      <c r="K1808" s="9">
        <f t="shared" si="172"/>
        <v>0</v>
      </c>
      <c r="L1808" s="9">
        <f t="shared" si="172"/>
        <v>0</v>
      </c>
      <c r="M1808" s="9">
        <f t="shared" si="172"/>
        <v>0</v>
      </c>
      <c r="N1808" s="9">
        <f>N1815+N1878+N1871+N1892</f>
        <v>0</v>
      </c>
      <c r="O1808" s="9">
        <f>O1815+O1878+O1871+O1892</f>
        <v>0</v>
      </c>
      <c r="P1808" s="8">
        <f>P1815+P1878+P1871+P1892</f>
        <v>0</v>
      </c>
    </row>
    <row r="1809" spans="3:16" s="1" customFormat="1">
      <c r="C1809" s="141"/>
      <c r="D1809" s="155"/>
      <c r="E1809" s="157"/>
      <c r="F1809" s="157"/>
      <c r="G1809" s="157"/>
      <c r="H1809" s="10" t="s">
        <v>233</v>
      </c>
      <c r="I1809" s="9">
        <f t="shared" si="172"/>
        <v>3600</v>
      </c>
      <c r="J1809" s="9">
        <f t="shared" si="172"/>
        <v>3600</v>
      </c>
      <c r="K1809" s="9">
        <f t="shared" si="172"/>
        <v>3600</v>
      </c>
      <c r="L1809" s="9">
        <f t="shared" si="172"/>
        <v>3600</v>
      </c>
      <c r="M1809" s="9">
        <f t="shared" si="172"/>
        <v>3600</v>
      </c>
      <c r="N1809" s="8">
        <f>M1809/I1809*100</f>
        <v>100</v>
      </c>
      <c r="O1809" s="8">
        <f>L1809/J1809*100</f>
        <v>100</v>
      </c>
      <c r="P1809" s="8">
        <f>L1809/K1809*100</f>
        <v>100</v>
      </c>
    </row>
    <row r="1810" spans="3:16" s="1" customFormat="1" ht="42.75">
      <c r="C1810" s="141"/>
      <c r="D1810" s="155"/>
      <c r="E1810" s="157"/>
      <c r="F1810" s="157"/>
      <c r="G1810" s="157"/>
      <c r="H1810" s="10" t="s">
        <v>23</v>
      </c>
      <c r="I1810" s="9">
        <f t="shared" si="172"/>
        <v>3600</v>
      </c>
      <c r="J1810" s="9">
        <f t="shared" si="172"/>
        <v>3600</v>
      </c>
      <c r="K1810" s="9">
        <f t="shared" si="172"/>
        <v>3600</v>
      </c>
      <c r="L1810" s="9">
        <f t="shared" si="172"/>
        <v>3600</v>
      </c>
      <c r="M1810" s="9">
        <f t="shared" si="172"/>
        <v>3600</v>
      </c>
      <c r="N1810" s="8">
        <f>M1810/I1810*100</f>
        <v>100</v>
      </c>
      <c r="O1810" s="8">
        <f>L1810/J1810*100</f>
        <v>100</v>
      </c>
      <c r="P1810" s="8">
        <f>L1810/K1810*100</f>
        <v>100</v>
      </c>
    </row>
    <row r="1811" spans="3:16" s="1" customFormat="1">
      <c r="C1811" s="141"/>
      <c r="D1811" s="155"/>
      <c r="E1811" s="157"/>
      <c r="F1811" s="157"/>
      <c r="G1811" s="157"/>
      <c r="H1811" s="10" t="s">
        <v>234</v>
      </c>
      <c r="I1811" s="9">
        <f>I1818+I1881+I1874+I1895</f>
        <v>0</v>
      </c>
      <c r="J1811" s="9" t="s">
        <v>231</v>
      </c>
      <c r="K1811" s="9" t="s">
        <v>231</v>
      </c>
      <c r="L1811" s="9" t="s">
        <v>231</v>
      </c>
      <c r="M1811" s="9">
        <f>M1818+M1881+M1874+M1895</f>
        <v>0</v>
      </c>
      <c r="N1811" s="8">
        <v>0</v>
      </c>
      <c r="O1811" s="8" t="s">
        <v>231</v>
      </c>
      <c r="P1811" s="8" t="s">
        <v>231</v>
      </c>
    </row>
    <row r="1812" spans="3:16" s="1" customFormat="1">
      <c r="C1812" s="142"/>
      <c r="D1812" s="155"/>
      <c r="E1812" s="158"/>
      <c r="F1812" s="158"/>
      <c r="G1812" s="158"/>
      <c r="H1812" s="10" t="s">
        <v>236</v>
      </c>
      <c r="I1812" s="9">
        <f>I1819+I1882+I1875+I1896</f>
        <v>0</v>
      </c>
      <c r="J1812" s="9" t="s">
        <v>231</v>
      </c>
      <c r="K1812" s="9" t="s">
        <v>231</v>
      </c>
      <c r="L1812" s="9" t="s">
        <v>231</v>
      </c>
      <c r="M1812" s="9">
        <f>M1819+M1882+M1875+M1896</f>
        <v>0</v>
      </c>
      <c r="N1812" s="8">
        <v>0</v>
      </c>
      <c r="O1812" s="8" t="s">
        <v>231</v>
      </c>
      <c r="P1812" s="8" t="s">
        <v>231</v>
      </c>
    </row>
    <row r="1813" spans="3:16" s="21" customFormat="1" ht="15" customHeight="1">
      <c r="C1813" s="149" t="s">
        <v>218</v>
      </c>
      <c r="D1813" s="119" t="s">
        <v>173</v>
      </c>
      <c r="E1813" s="143" t="s">
        <v>8</v>
      </c>
      <c r="F1813" s="116">
        <v>2018</v>
      </c>
      <c r="G1813" s="116">
        <v>2019</v>
      </c>
      <c r="H1813" s="73" t="s">
        <v>107</v>
      </c>
      <c r="I1813" s="55">
        <f>I1814+I1816+I1818+I1819</f>
        <v>700</v>
      </c>
      <c r="J1813" s="55">
        <f>J1814+J1816</f>
        <v>630</v>
      </c>
      <c r="K1813" s="55">
        <f>K1814+K1816</f>
        <v>540</v>
      </c>
      <c r="L1813" s="55">
        <f>L1814+L1816</f>
        <v>190.4</v>
      </c>
      <c r="M1813" s="55">
        <f>M1814+M1816+M1818+M1819</f>
        <v>270.39999999999998</v>
      </c>
      <c r="N1813" s="5">
        <f>M1813/I1813*100</f>
        <v>38.628571428571426</v>
      </c>
      <c r="O1813" s="5">
        <f>L1813/J1813*100</f>
        <v>30.222222222222221</v>
      </c>
      <c r="P1813" s="5">
        <f>L1813/K1813*100</f>
        <v>35.25925925925926</v>
      </c>
    </row>
    <row r="1814" spans="3:16" s="21" customFormat="1" ht="21" customHeight="1">
      <c r="C1814" s="150"/>
      <c r="D1814" s="119"/>
      <c r="E1814" s="144"/>
      <c r="F1814" s="117"/>
      <c r="G1814" s="117"/>
      <c r="H1814" s="73" t="s">
        <v>108</v>
      </c>
      <c r="I1814" s="5">
        <f>SUM(I1821,I1828,I1835,I1842,I1849,I1856,I1863)</f>
        <v>700</v>
      </c>
      <c r="J1814" s="5">
        <f>SUM(J1821,J1828,J1835,J1842,J1849,J1856,J1863)</f>
        <v>630</v>
      </c>
      <c r="K1814" s="5">
        <f t="shared" ref="K1814:M1814" si="173">SUM(K1821,K1828,K1835,K1842,K1849,K1856,K1863)</f>
        <v>540</v>
      </c>
      <c r="L1814" s="5">
        <f t="shared" si="173"/>
        <v>190.4</v>
      </c>
      <c r="M1814" s="5">
        <f t="shared" si="173"/>
        <v>270.39999999999998</v>
      </c>
      <c r="N1814" s="5">
        <f>M1814/I1814*100</f>
        <v>38.628571428571426</v>
      </c>
      <c r="O1814" s="5">
        <f>L1814/J1814*100</f>
        <v>30.222222222222221</v>
      </c>
      <c r="P1814" s="5">
        <f>L1814/K1814*100</f>
        <v>35.25925925925926</v>
      </c>
    </row>
    <row r="1815" spans="3:16" s="21" customFormat="1" ht="33" customHeight="1">
      <c r="C1815" s="150"/>
      <c r="D1815" s="119"/>
      <c r="E1815" s="144"/>
      <c r="F1815" s="117"/>
      <c r="G1815" s="117"/>
      <c r="H1815" s="73" t="s">
        <v>22</v>
      </c>
      <c r="I1815" s="5"/>
      <c r="J1815" s="5">
        <v>0</v>
      </c>
      <c r="K1815" s="5">
        <v>0</v>
      </c>
      <c r="L1815" s="5">
        <v>0</v>
      </c>
      <c r="M1815" s="5">
        <v>0</v>
      </c>
      <c r="N1815" s="5">
        <v>0</v>
      </c>
      <c r="O1815" s="5">
        <v>0</v>
      </c>
      <c r="P1815" s="5">
        <v>0</v>
      </c>
    </row>
    <row r="1816" spans="3:16" s="21" customFormat="1" ht="15" customHeight="1">
      <c r="C1816" s="150"/>
      <c r="D1816" s="119"/>
      <c r="E1816" s="144"/>
      <c r="F1816" s="117"/>
      <c r="G1816" s="117"/>
      <c r="H1816" s="73" t="s">
        <v>233</v>
      </c>
      <c r="I1816" s="5">
        <v>0</v>
      </c>
      <c r="J1816" s="5">
        <v>0</v>
      </c>
      <c r="K1816" s="5">
        <v>0</v>
      </c>
      <c r="L1816" s="5">
        <v>0</v>
      </c>
      <c r="M1816" s="5">
        <v>0</v>
      </c>
      <c r="N1816" s="5">
        <v>0</v>
      </c>
      <c r="O1816" s="5">
        <v>0</v>
      </c>
      <c r="P1816" s="5">
        <v>0</v>
      </c>
    </row>
    <row r="1817" spans="3:16" s="21" customFormat="1" ht="31.5" customHeight="1">
      <c r="C1817" s="150"/>
      <c r="D1817" s="119"/>
      <c r="E1817" s="144"/>
      <c r="F1817" s="117"/>
      <c r="G1817" s="117"/>
      <c r="H1817" s="73" t="s">
        <v>23</v>
      </c>
      <c r="I1817" s="5">
        <v>0</v>
      </c>
      <c r="J1817" s="5">
        <v>0</v>
      </c>
      <c r="K1817" s="5">
        <v>0</v>
      </c>
      <c r="L1817" s="5">
        <v>0</v>
      </c>
      <c r="M1817" s="5">
        <v>0</v>
      </c>
      <c r="N1817" s="5">
        <v>0</v>
      </c>
      <c r="O1817" s="5">
        <v>0</v>
      </c>
      <c r="P1817" s="5">
        <v>0</v>
      </c>
    </row>
    <row r="1818" spans="3:16" s="21" customFormat="1" ht="15" customHeight="1">
      <c r="C1818" s="150"/>
      <c r="D1818" s="119"/>
      <c r="E1818" s="144"/>
      <c r="F1818" s="117"/>
      <c r="G1818" s="117"/>
      <c r="H1818" s="73" t="s">
        <v>234</v>
      </c>
      <c r="I1818" s="5">
        <v>0</v>
      </c>
      <c r="J1818" s="5" t="s">
        <v>231</v>
      </c>
      <c r="K1818" s="5" t="s">
        <v>231</v>
      </c>
      <c r="L1818" s="5" t="s">
        <v>231</v>
      </c>
      <c r="M1818" s="5">
        <v>0</v>
      </c>
      <c r="N1818" s="5">
        <v>0</v>
      </c>
      <c r="O1818" s="5" t="s">
        <v>231</v>
      </c>
      <c r="P1818" s="5" t="s">
        <v>231</v>
      </c>
    </row>
    <row r="1819" spans="3:16" s="21" customFormat="1" ht="18" customHeight="1">
      <c r="C1819" s="151"/>
      <c r="D1819" s="119"/>
      <c r="E1819" s="145"/>
      <c r="F1819" s="118"/>
      <c r="G1819" s="118"/>
      <c r="H1819" s="73" t="s">
        <v>236</v>
      </c>
      <c r="I1819" s="5">
        <v>0</v>
      </c>
      <c r="J1819" s="5" t="s">
        <v>231</v>
      </c>
      <c r="K1819" s="5" t="s">
        <v>231</v>
      </c>
      <c r="L1819" s="5" t="s">
        <v>231</v>
      </c>
      <c r="M1819" s="5">
        <v>0</v>
      </c>
      <c r="N1819" s="5">
        <v>0</v>
      </c>
      <c r="O1819" s="5" t="s">
        <v>231</v>
      </c>
      <c r="P1819" s="5" t="s">
        <v>231</v>
      </c>
    </row>
    <row r="1820" spans="3:16" s="21" customFormat="1" ht="15" customHeight="1">
      <c r="C1820" s="146" t="s">
        <v>219</v>
      </c>
      <c r="D1820" s="119" t="s">
        <v>676</v>
      </c>
      <c r="E1820" s="121" t="s">
        <v>432</v>
      </c>
      <c r="F1820" s="121">
        <v>2018</v>
      </c>
      <c r="G1820" s="121">
        <v>2018</v>
      </c>
      <c r="H1820" s="73" t="s">
        <v>107</v>
      </c>
      <c r="I1820" s="55">
        <f>I1821+I1823+I1825+I1826</f>
        <v>100</v>
      </c>
      <c r="J1820" s="55">
        <f>J1821+J1823</f>
        <v>90</v>
      </c>
      <c r="K1820" s="55">
        <f>K1821+K1823</f>
        <v>0</v>
      </c>
      <c r="L1820" s="55">
        <f>L1821+L1823</f>
        <v>0</v>
      </c>
      <c r="M1820" s="55">
        <f>M1821+M1823+M1825+M1826</f>
        <v>0</v>
      </c>
      <c r="N1820" s="5">
        <f>M1820/I1820*100</f>
        <v>0</v>
      </c>
      <c r="O1820" s="5">
        <f>L1820/J1820*100</f>
        <v>0</v>
      </c>
      <c r="P1820" s="5" t="e">
        <f>L1820/K1820*100</f>
        <v>#DIV/0!</v>
      </c>
    </row>
    <row r="1821" spans="3:16" s="21" customFormat="1" ht="16.5" customHeight="1">
      <c r="C1821" s="147"/>
      <c r="D1821" s="119"/>
      <c r="E1821" s="121"/>
      <c r="F1821" s="121"/>
      <c r="G1821" s="121"/>
      <c r="H1821" s="73" t="s">
        <v>108</v>
      </c>
      <c r="I1821" s="5">
        <v>100</v>
      </c>
      <c r="J1821" s="5">
        <v>90</v>
      </c>
      <c r="K1821" s="5">
        <v>0</v>
      </c>
      <c r="L1821" s="5">
        <v>0</v>
      </c>
      <c r="M1821" s="5">
        <v>0</v>
      </c>
      <c r="N1821" s="5">
        <f>L1821/I1821*100</f>
        <v>0</v>
      </c>
      <c r="O1821" s="5">
        <f>L1821/J1821*100</f>
        <v>0</v>
      </c>
      <c r="P1821" s="5" t="e">
        <f>L1821/K1821*100</f>
        <v>#DIV/0!</v>
      </c>
    </row>
    <row r="1822" spans="3:16" s="21" customFormat="1" ht="33" customHeight="1">
      <c r="C1822" s="147"/>
      <c r="D1822" s="119"/>
      <c r="E1822" s="121"/>
      <c r="F1822" s="121"/>
      <c r="G1822" s="121"/>
      <c r="H1822" s="73" t="s">
        <v>22</v>
      </c>
      <c r="I1822" s="5"/>
      <c r="J1822" s="5">
        <v>0</v>
      </c>
      <c r="K1822" s="5">
        <v>0</v>
      </c>
      <c r="L1822" s="5">
        <v>0</v>
      </c>
      <c r="M1822" s="5">
        <v>0</v>
      </c>
      <c r="N1822" s="5">
        <v>0</v>
      </c>
      <c r="O1822" s="5">
        <v>0</v>
      </c>
      <c r="P1822" s="5">
        <v>0</v>
      </c>
    </row>
    <row r="1823" spans="3:16" s="21" customFormat="1" ht="15" customHeight="1">
      <c r="C1823" s="147"/>
      <c r="D1823" s="119"/>
      <c r="E1823" s="121"/>
      <c r="F1823" s="121"/>
      <c r="G1823" s="121"/>
      <c r="H1823" s="73" t="s">
        <v>233</v>
      </c>
      <c r="I1823" s="5">
        <v>0</v>
      </c>
      <c r="J1823" s="5">
        <v>0</v>
      </c>
      <c r="K1823" s="5">
        <v>0</v>
      </c>
      <c r="L1823" s="5">
        <v>0</v>
      </c>
      <c r="M1823" s="5">
        <v>0</v>
      </c>
      <c r="N1823" s="5">
        <v>0</v>
      </c>
      <c r="O1823" s="5">
        <v>0</v>
      </c>
      <c r="P1823" s="5">
        <v>0</v>
      </c>
    </row>
    <row r="1824" spans="3:16" s="21" customFormat="1" ht="28.5" customHeight="1">
      <c r="C1824" s="147"/>
      <c r="D1824" s="119"/>
      <c r="E1824" s="121"/>
      <c r="F1824" s="121"/>
      <c r="G1824" s="121"/>
      <c r="H1824" s="73" t="s">
        <v>23</v>
      </c>
      <c r="I1824" s="5">
        <v>0</v>
      </c>
      <c r="J1824" s="5">
        <v>0</v>
      </c>
      <c r="K1824" s="5">
        <v>0</v>
      </c>
      <c r="L1824" s="5">
        <v>0</v>
      </c>
      <c r="M1824" s="5">
        <v>0</v>
      </c>
      <c r="N1824" s="5">
        <v>0</v>
      </c>
      <c r="O1824" s="5">
        <v>0</v>
      </c>
      <c r="P1824" s="5">
        <v>0</v>
      </c>
    </row>
    <row r="1825" spans="3:16" s="21" customFormat="1" ht="15" customHeight="1">
      <c r="C1825" s="147"/>
      <c r="D1825" s="119"/>
      <c r="E1825" s="121"/>
      <c r="F1825" s="121"/>
      <c r="G1825" s="121"/>
      <c r="H1825" s="73" t="s">
        <v>234</v>
      </c>
      <c r="I1825" s="5">
        <v>0</v>
      </c>
      <c r="J1825" s="5" t="s">
        <v>231</v>
      </c>
      <c r="K1825" s="5" t="s">
        <v>231</v>
      </c>
      <c r="L1825" s="5" t="s">
        <v>231</v>
      </c>
      <c r="M1825" s="5">
        <v>0</v>
      </c>
      <c r="N1825" s="5">
        <v>0</v>
      </c>
      <c r="O1825" s="5" t="s">
        <v>231</v>
      </c>
      <c r="P1825" s="5" t="s">
        <v>231</v>
      </c>
    </row>
    <row r="1826" spans="3:16" s="21" customFormat="1" ht="15" customHeight="1">
      <c r="C1826" s="148"/>
      <c r="D1826" s="119"/>
      <c r="E1826" s="121"/>
      <c r="F1826" s="121"/>
      <c r="G1826" s="121"/>
      <c r="H1826" s="73" t="s">
        <v>236</v>
      </c>
      <c r="I1826" s="5">
        <v>0</v>
      </c>
      <c r="J1826" s="5" t="s">
        <v>231</v>
      </c>
      <c r="K1826" s="5" t="s">
        <v>231</v>
      </c>
      <c r="L1826" s="5" t="s">
        <v>231</v>
      </c>
      <c r="M1826" s="5">
        <v>0</v>
      </c>
      <c r="N1826" s="5">
        <v>0</v>
      </c>
      <c r="O1826" s="5" t="s">
        <v>231</v>
      </c>
      <c r="P1826" s="5" t="s">
        <v>231</v>
      </c>
    </row>
    <row r="1827" spans="3:16" s="21" customFormat="1" ht="15" customHeight="1">
      <c r="C1827" s="131" t="s">
        <v>433</v>
      </c>
      <c r="D1827" s="119" t="s">
        <v>677</v>
      </c>
      <c r="E1827" s="121" t="s">
        <v>146</v>
      </c>
      <c r="F1827" s="121">
        <v>2018</v>
      </c>
      <c r="G1827" s="121">
        <v>2020</v>
      </c>
      <c r="H1827" s="73" t="s">
        <v>107</v>
      </c>
      <c r="I1827" s="55">
        <f>I1828+I1830+I1832+I1833</f>
        <v>90</v>
      </c>
      <c r="J1827" s="55">
        <f>J1828+J1830</f>
        <v>81</v>
      </c>
      <c r="K1827" s="55">
        <f>K1828+K1830</f>
        <v>81</v>
      </c>
      <c r="L1827" s="55">
        <f>L1828+L1830</f>
        <v>0</v>
      </c>
      <c r="M1827" s="55">
        <f>M1828+M1830+M1832+M1833</f>
        <v>0</v>
      </c>
      <c r="N1827" s="5">
        <f>M1827/I1827*100</f>
        <v>0</v>
      </c>
      <c r="O1827" s="5">
        <f>L1827/J1827*100</f>
        <v>0</v>
      </c>
      <c r="P1827" s="5">
        <f>L1827/K1827*100</f>
        <v>0</v>
      </c>
    </row>
    <row r="1828" spans="3:16" s="21" customFormat="1" ht="15" customHeight="1">
      <c r="C1828" s="131"/>
      <c r="D1828" s="119"/>
      <c r="E1828" s="121"/>
      <c r="F1828" s="121"/>
      <c r="G1828" s="121"/>
      <c r="H1828" s="73" t="s">
        <v>108</v>
      </c>
      <c r="I1828" s="5">
        <v>90</v>
      </c>
      <c r="J1828" s="5">
        <v>81</v>
      </c>
      <c r="K1828" s="5">
        <v>81</v>
      </c>
      <c r="L1828" s="5">
        <v>0</v>
      </c>
      <c r="M1828" s="5">
        <v>0</v>
      </c>
      <c r="N1828" s="5">
        <f>L1828/I1828*100</f>
        <v>0</v>
      </c>
      <c r="O1828" s="5">
        <f>L1828/J1828*100</f>
        <v>0</v>
      </c>
      <c r="P1828" s="5">
        <f>L1828/K1828*100</f>
        <v>0</v>
      </c>
    </row>
    <row r="1829" spans="3:16" s="21" customFormat="1" ht="30">
      <c r="C1829" s="131"/>
      <c r="D1829" s="119"/>
      <c r="E1829" s="121"/>
      <c r="F1829" s="121"/>
      <c r="G1829" s="121"/>
      <c r="H1829" s="73" t="s">
        <v>22</v>
      </c>
      <c r="I1829" s="5"/>
      <c r="J1829" s="5">
        <v>0</v>
      </c>
      <c r="K1829" s="5">
        <v>0</v>
      </c>
      <c r="L1829" s="5">
        <v>0</v>
      </c>
      <c r="M1829" s="5">
        <v>0</v>
      </c>
      <c r="N1829" s="5">
        <v>0</v>
      </c>
      <c r="O1829" s="5">
        <v>0</v>
      </c>
      <c r="P1829" s="5">
        <v>0</v>
      </c>
    </row>
    <row r="1830" spans="3:16" s="21" customFormat="1">
      <c r="C1830" s="131"/>
      <c r="D1830" s="119"/>
      <c r="E1830" s="121"/>
      <c r="F1830" s="121"/>
      <c r="G1830" s="121"/>
      <c r="H1830" s="73" t="s">
        <v>233</v>
      </c>
      <c r="I1830" s="5">
        <v>0</v>
      </c>
      <c r="J1830" s="5">
        <v>0</v>
      </c>
      <c r="K1830" s="5">
        <v>0</v>
      </c>
      <c r="L1830" s="5">
        <v>0</v>
      </c>
      <c r="M1830" s="5">
        <v>0</v>
      </c>
      <c r="N1830" s="5">
        <v>0</v>
      </c>
      <c r="O1830" s="5">
        <v>0</v>
      </c>
      <c r="P1830" s="5">
        <v>0</v>
      </c>
    </row>
    <row r="1831" spans="3:16" s="21" customFormat="1" ht="12.75" customHeight="1">
      <c r="C1831" s="131"/>
      <c r="D1831" s="119"/>
      <c r="E1831" s="121"/>
      <c r="F1831" s="121"/>
      <c r="G1831" s="121"/>
      <c r="H1831" s="73" t="s">
        <v>23</v>
      </c>
      <c r="I1831" s="5">
        <v>0</v>
      </c>
      <c r="J1831" s="5">
        <v>0</v>
      </c>
      <c r="K1831" s="5">
        <v>0</v>
      </c>
      <c r="L1831" s="5">
        <v>0</v>
      </c>
      <c r="M1831" s="5">
        <v>0</v>
      </c>
      <c r="N1831" s="5">
        <v>0</v>
      </c>
      <c r="O1831" s="5">
        <v>0</v>
      </c>
      <c r="P1831" s="5">
        <v>0</v>
      </c>
    </row>
    <row r="1832" spans="3:16" s="21" customFormat="1" ht="15" customHeight="1">
      <c r="C1832" s="131"/>
      <c r="D1832" s="119"/>
      <c r="E1832" s="121"/>
      <c r="F1832" s="121"/>
      <c r="G1832" s="121"/>
      <c r="H1832" s="73" t="s">
        <v>234</v>
      </c>
      <c r="I1832" s="5">
        <v>0</v>
      </c>
      <c r="J1832" s="5" t="s">
        <v>231</v>
      </c>
      <c r="K1832" s="5" t="s">
        <v>231</v>
      </c>
      <c r="L1832" s="5" t="s">
        <v>231</v>
      </c>
      <c r="M1832" s="5">
        <v>0</v>
      </c>
      <c r="N1832" s="5">
        <v>0</v>
      </c>
      <c r="O1832" s="5" t="s">
        <v>231</v>
      </c>
      <c r="P1832" s="5" t="s">
        <v>231</v>
      </c>
    </row>
    <row r="1833" spans="3:16" s="21" customFormat="1">
      <c r="C1833" s="131"/>
      <c r="D1833" s="119"/>
      <c r="E1833" s="121"/>
      <c r="F1833" s="121"/>
      <c r="G1833" s="121"/>
      <c r="H1833" s="73" t="s">
        <v>236</v>
      </c>
      <c r="I1833" s="5">
        <v>0</v>
      </c>
      <c r="J1833" s="5" t="s">
        <v>231</v>
      </c>
      <c r="K1833" s="5" t="s">
        <v>231</v>
      </c>
      <c r="L1833" s="5" t="s">
        <v>231</v>
      </c>
      <c r="M1833" s="5">
        <v>0</v>
      </c>
      <c r="N1833" s="5">
        <v>0</v>
      </c>
      <c r="O1833" s="5" t="s">
        <v>231</v>
      </c>
      <c r="P1833" s="5" t="s">
        <v>231</v>
      </c>
    </row>
    <row r="1834" spans="3:16" s="21" customFormat="1" ht="14.45" customHeight="1">
      <c r="C1834" s="53"/>
      <c r="D1834" s="128" t="s">
        <v>678</v>
      </c>
      <c r="E1834" s="116" t="s">
        <v>496</v>
      </c>
      <c r="F1834" s="68"/>
      <c r="G1834" s="68"/>
      <c r="H1834" s="73" t="s">
        <v>107</v>
      </c>
      <c r="I1834" s="96">
        <f>I1835+I1837+I1839+I1840</f>
        <v>108.8</v>
      </c>
      <c r="J1834" s="96">
        <f>J1835+J1837</f>
        <v>97.9</v>
      </c>
      <c r="K1834" s="96">
        <f t="shared" ref="K1834:M1834" si="174">K1835+K1837</f>
        <v>97.9</v>
      </c>
      <c r="L1834" s="96">
        <f t="shared" si="174"/>
        <v>0</v>
      </c>
      <c r="M1834" s="96">
        <f t="shared" si="174"/>
        <v>0</v>
      </c>
      <c r="N1834" s="5">
        <f>M1834/I1834*100</f>
        <v>0</v>
      </c>
      <c r="O1834" s="5">
        <f>L1834/J1834*100</f>
        <v>0</v>
      </c>
      <c r="P1834" s="5">
        <f>L1834/K1834*100</f>
        <v>0</v>
      </c>
    </row>
    <row r="1835" spans="3:16" s="21" customFormat="1">
      <c r="C1835" s="53"/>
      <c r="D1835" s="129"/>
      <c r="E1835" s="117"/>
      <c r="F1835" s="68"/>
      <c r="G1835" s="68"/>
      <c r="H1835" s="73" t="s">
        <v>108</v>
      </c>
      <c r="I1835" s="96">
        <v>108.8</v>
      </c>
      <c r="J1835" s="96">
        <v>97.9</v>
      </c>
      <c r="K1835" s="96">
        <v>97.9</v>
      </c>
      <c r="L1835" s="96"/>
      <c r="M1835" s="96"/>
      <c r="N1835" s="5">
        <f>L1835/I1835*100</f>
        <v>0</v>
      </c>
      <c r="O1835" s="5">
        <f>L1835/J1835*100</f>
        <v>0</v>
      </c>
      <c r="P1835" s="5">
        <f>L1835/K1835*100</f>
        <v>0</v>
      </c>
    </row>
    <row r="1836" spans="3:16" s="21" customFormat="1" ht="30">
      <c r="C1836" s="53"/>
      <c r="D1836" s="129"/>
      <c r="E1836" s="117"/>
      <c r="F1836" s="68"/>
      <c r="G1836" s="68"/>
      <c r="H1836" s="73" t="s">
        <v>22</v>
      </c>
      <c r="I1836" s="96"/>
      <c r="J1836" s="96"/>
      <c r="K1836" s="96"/>
      <c r="L1836" s="96"/>
      <c r="M1836" s="96"/>
      <c r="N1836" s="5"/>
      <c r="O1836" s="5"/>
      <c r="P1836" s="5"/>
    </row>
    <row r="1837" spans="3:16" s="21" customFormat="1">
      <c r="C1837" s="53"/>
      <c r="D1837" s="129"/>
      <c r="E1837" s="117"/>
      <c r="F1837" s="68"/>
      <c r="G1837" s="68"/>
      <c r="H1837" s="73" t="s">
        <v>233</v>
      </c>
      <c r="I1837" s="96"/>
      <c r="J1837" s="96"/>
      <c r="K1837" s="96"/>
      <c r="L1837" s="96"/>
      <c r="M1837" s="96"/>
      <c r="N1837" s="5"/>
      <c r="O1837" s="5"/>
      <c r="P1837" s="5"/>
    </row>
    <row r="1838" spans="3:16" s="21" customFormat="1" ht="30">
      <c r="C1838" s="53"/>
      <c r="D1838" s="129"/>
      <c r="E1838" s="117"/>
      <c r="F1838" s="68"/>
      <c r="G1838" s="68"/>
      <c r="H1838" s="73" t="s">
        <v>23</v>
      </c>
      <c r="I1838" s="96"/>
      <c r="J1838" s="96"/>
      <c r="K1838" s="96"/>
      <c r="L1838" s="96"/>
      <c r="M1838" s="96"/>
      <c r="N1838" s="5"/>
      <c r="O1838" s="5"/>
      <c r="P1838" s="5"/>
    </row>
    <row r="1839" spans="3:16" s="21" customFormat="1">
      <c r="C1839" s="53"/>
      <c r="D1839" s="129"/>
      <c r="E1839" s="117"/>
      <c r="F1839" s="68"/>
      <c r="G1839" s="68"/>
      <c r="H1839" s="73" t="s">
        <v>234</v>
      </c>
      <c r="I1839" s="96"/>
      <c r="J1839" s="96"/>
      <c r="K1839" s="96"/>
      <c r="L1839" s="96"/>
      <c r="M1839" s="96"/>
      <c r="N1839" s="5"/>
      <c r="O1839" s="5"/>
      <c r="P1839" s="5"/>
    </row>
    <row r="1840" spans="3:16" s="21" customFormat="1" ht="21.75" customHeight="1">
      <c r="C1840" s="53"/>
      <c r="D1840" s="130"/>
      <c r="E1840" s="118"/>
      <c r="F1840" s="68"/>
      <c r="G1840" s="68"/>
      <c r="H1840" s="73" t="s">
        <v>236</v>
      </c>
      <c r="I1840" s="96"/>
      <c r="J1840" s="96"/>
      <c r="K1840" s="96"/>
      <c r="L1840" s="96"/>
      <c r="M1840" s="96"/>
      <c r="N1840" s="5"/>
      <c r="O1840" s="5"/>
      <c r="P1840" s="5"/>
    </row>
    <row r="1841" spans="3:16" s="21" customFormat="1" ht="15" customHeight="1">
      <c r="C1841" s="131" t="s">
        <v>220</v>
      </c>
      <c r="D1841" s="119" t="s">
        <v>679</v>
      </c>
      <c r="E1841" s="121" t="s">
        <v>496</v>
      </c>
      <c r="F1841" s="120" t="s">
        <v>434</v>
      </c>
      <c r="G1841" s="120" t="s">
        <v>435</v>
      </c>
      <c r="H1841" s="73" t="s">
        <v>107</v>
      </c>
      <c r="I1841" s="55">
        <f>I1842+I1844+I1846+I1847</f>
        <v>60</v>
      </c>
      <c r="J1841" s="55">
        <f>J1842+J1844</f>
        <v>54</v>
      </c>
      <c r="K1841" s="55">
        <f>K1842+K1844</f>
        <v>54</v>
      </c>
      <c r="L1841" s="55">
        <f>L1842+L1844</f>
        <v>0</v>
      </c>
      <c r="M1841" s="55">
        <f>M1842+M1844+M1846+M1847</f>
        <v>0</v>
      </c>
      <c r="N1841" s="5">
        <f>M1841/I1841*100</f>
        <v>0</v>
      </c>
      <c r="O1841" s="5">
        <f>L1841/J1841*100</f>
        <v>0</v>
      </c>
      <c r="P1841" s="5">
        <f>L1841/K1841*100</f>
        <v>0</v>
      </c>
    </row>
    <row r="1842" spans="3:16" s="21" customFormat="1">
      <c r="C1842" s="131"/>
      <c r="D1842" s="119"/>
      <c r="E1842" s="121"/>
      <c r="F1842" s="121"/>
      <c r="G1842" s="121"/>
      <c r="H1842" s="73" t="s">
        <v>108</v>
      </c>
      <c r="I1842" s="5">
        <v>60</v>
      </c>
      <c r="J1842" s="5">
        <v>54</v>
      </c>
      <c r="K1842" s="5">
        <v>54</v>
      </c>
      <c r="L1842" s="5">
        <v>0</v>
      </c>
      <c r="M1842" s="5">
        <v>0</v>
      </c>
      <c r="N1842" s="5">
        <f>L1842/I1842*100</f>
        <v>0</v>
      </c>
      <c r="O1842" s="5">
        <f>L1842/J1842*100</f>
        <v>0</v>
      </c>
      <c r="P1842" s="5">
        <f>L1842/K1842*100</f>
        <v>0</v>
      </c>
    </row>
    <row r="1843" spans="3:16" s="21" customFormat="1" ht="30">
      <c r="C1843" s="131"/>
      <c r="D1843" s="119"/>
      <c r="E1843" s="121"/>
      <c r="F1843" s="121"/>
      <c r="G1843" s="121"/>
      <c r="H1843" s="73" t="s">
        <v>22</v>
      </c>
      <c r="I1843" s="5"/>
      <c r="J1843" s="5">
        <v>0</v>
      </c>
      <c r="K1843" s="5">
        <v>0</v>
      </c>
      <c r="L1843" s="5">
        <v>0</v>
      </c>
      <c r="M1843" s="5">
        <v>0</v>
      </c>
      <c r="N1843" s="5">
        <v>0</v>
      </c>
      <c r="O1843" s="5">
        <v>0</v>
      </c>
      <c r="P1843" s="5">
        <v>0</v>
      </c>
    </row>
    <row r="1844" spans="3:16" s="21" customFormat="1" ht="19.5" customHeight="1">
      <c r="C1844" s="131"/>
      <c r="D1844" s="119"/>
      <c r="E1844" s="121"/>
      <c r="F1844" s="121"/>
      <c r="G1844" s="121"/>
      <c r="H1844" s="73" t="s">
        <v>233</v>
      </c>
      <c r="I1844" s="5">
        <v>0</v>
      </c>
      <c r="J1844" s="5">
        <v>0</v>
      </c>
      <c r="K1844" s="5">
        <v>0</v>
      </c>
      <c r="L1844" s="5">
        <v>0</v>
      </c>
      <c r="M1844" s="5">
        <v>0</v>
      </c>
      <c r="N1844" s="5">
        <v>0</v>
      </c>
      <c r="O1844" s="5">
        <v>0</v>
      </c>
      <c r="P1844" s="5">
        <v>0</v>
      </c>
    </row>
    <row r="1845" spans="3:16" s="21" customFormat="1" ht="12.75" customHeight="1">
      <c r="C1845" s="131"/>
      <c r="D1845" s="119"/>
      <c r="E1845" s="121"/>
      <c r="F1845" s="121"/>
      <c r="G1845" s="121"/>
      <c r="H1845" s="73" t="s">
        <v>23</v>
      </c>
      <c r="I1845" s="5">
        <v>0</v>
      </c>
      <c r="J1845" s="5">
        <v>0</v>
      </c>
      <c r="K1845" s="5">
        <v>0</v>
      </c>
      <c r="L1845" s="5">
        <v>0</v>
      </c>
      <c r="M1845" s="5">
        <v>0</v>
      </c>
      <c r="N1845" s="5">
        <v>0</v>
      </c>
      <c r="O1845" s="5">
        <v>0</v>
      </c>
      <c r="P1845" s="5">
        <v>0</v>
      </c>
    </row>
    <row r="1846" spans="3:16" s="21" customFormat="1" ht="15" customHeight="1">
      <c r="C1846" s="131"/>
      <c r="D1846" s="119"/>
      <c r="E1846" s="121"/>
      <c r="F1846" s="121"/>
      <c r="G1846" s="121"/>
      <c r="H1846" s="73" t="s">
        <v>234</v>
      </c>
      <c r="I1846" s="5">
        <v>0</v>
      </c>
      <c r="J1846" s="5" t="s">
        <v>231</v>
      </c>
      <c r="K1846" s="5" t="s">
        <v>231</v>
      </c>
      <c r="L1846" s="5" t="s">
        <v>231</v>
      </c>
      <c r="M1846" s="5">
        <v>0</v>
      </c>
      <c r="N1846" s="5">
        <v>0</v>
      </c>
      <c r="O1846" s="5" t="s">
        <v>231</v>
      </c>
      <c r="P1846" s="5" t="s">
        <v>231</v>
      </c>
    </row>
    <row r="1847" spans="3:16" s="21" customFormat="1">
      <c r="C1847" s="131"/>
      <c r="D1847" s="119"/>
      <c r="E1847" s="121"/>
      <c r="F1847" s="121"/>
      <c r="G1847" s="121"/>
      <c r="H1847" s="73" t="s">
        <v>236</v>
      </c>
      <c r="I1847" s="5">
        <v>0</v>
      </c>
      <c r="J1847" s="5" t="s">
        <v>231</v>
      </c>
      <c r="K1847" s="5" t="s">
        <v>231</v>
      </c>
      <c r="L1847" s="5" t="s">
        <v>231</v>
      </c>
      <c r="M1847" s="5">
        <v>0</v>
      </c>
      <c r="N1847" s="5">
        <v>0</v>
      </c>
      <c r="O1847" s="5" t="s">
        <v>231</v>
      </c>
      <c r="P1847" s="5" t="s">
        <v>231</v>
      </c>
    </row>
    <row r="1848" spans="3:16" s="21" customFormat="1" ht="15" customHeight="1">
      <c r="C1848" s="131" t="s">
        <v>436</v>
      </c>
      <c r="D1848" s="119" t="s">
        <v>680</v>
      </c>
      <c r="E1848" s="121" t="s">
        <v>549</v>
      </c>
      <c r="F1848" s="121" t="s">
        <v>437</v>
      </c>
      <c r="G1848" s="121" t="s">
        <v>437</v>
      </c>
      <c r="H1848" s="73" t="s">
        <v>107</v>
      </c>
      <c r="I1848" s="55">
        <f>I1849+I1851+I1853+I1854</f>
        <v>81.2</v>
      </c>
      <c r="J1848" s="55">
        <f>J1849+J1851</f>
        <v>81.2</v>
      </c>
      <c r="K1848" s="55">
        <f>K1849+K1851</f>
        <v>81.2</v>
      </c>
      <c r="L1848" s="55">
        <f>L1849+L1851</f>
        <v>81.2</v>
      </c>
      <c r="M1848" s="55">
        <f>M1849+M1851+M1853+M1854</f>
        <v>81.2</v>
      </c>
      <c r="N1848" s="5">
        <f>M1848/I1848*100</f>
        <v>100</v>
      </c>
      <c r="O1848" s="5">
        <f>L1848/J1848*100</f>
        <v>100</v>
      </c>
      <c r="P1848" s="5">
        <f>L1848/K1848*100</f>
        <v>100</v>
      </c>
    </row>
    <row r="1849" spans="3:16" s="21" customFormat="1" ht="15" customHeight="1">
      <c r="C1849" s="131"/>
      <c r="D1849" s="119"/>
      <c r="E1849" s="121"/>
      <c r="F1849" s="121"/>
      <c r="G1849" s="121"/>
      <c r="H1849" s="73" t="s">
        <v>108</v>
      </c>
      <c r="I1849" s="5">
        <v>81.2</v>
      </c>
      <c r="J1849" s="5">
        <v>81.2</v>
      </c>
      <c r="K1849" s="5">
        <v>81.2</v>
      </c>
      <c r="L1849" s="5">
        <v>81.2</v>
      </c>
      <c r="M1849" s="5">
        <v>81.2</v>
      </c>
      <c r="N1849" s="5">
        <f>M1849/I1849*100</f>
        <v>100</v>
      </c>
      <c r="O1849" s="5">
        <f>L1849/J1849*100</f>
        <v>100</v>
      </c>
      <c r="P1849" s="5">
        <f>L1849/K1849*100</f>
        <v>100</v>
      </c>
    </row>
    <row r="1850" spans="3:16" s="21" customFormat="1" ht="30">
      <c r="C1850" s="131"/>
      <c r="D1850" s="119"/>
      <c r="E1850" s="121"/>
      <c r="F1850" s="121"/>
      <c r="G1850" s="121"/>
      <c r="H1850" s="73" t="s">
        <v>22</v>
      </c>
      <c r="I1850" s="5"/>
      <c r="J1850" s="5">
        <v>0</v>
      </c>
      <c r="K1850" s="5">
        <v>0</v>
      </c>
      <c r="L1850" s="5">
        <v>0</v>
      </c>
      <c r="M1850" s="5">
        <v>0</v>
      </c>
      <c r="N1850" s="5">
        <v>0</v>
      </c>
      <c r="O1850" s="5">
        <v>0</v>
      </c>
      <c r="P1850" s="5">
        <v>0</v>
      </c>
    </row>
    <row r="1851" spans="3:16" s="21" customFormat="1">
      <c r="C1851" s="131"/>
      <c r="D1851" s="119"/>
      <c r="E1851" s="121"/>
      <c r="F1851" s="121"/>
      <c r="G1851" s="121"/>
      <c r="H1851" s="73" t="s">
        <v>233</v>
      </c>
      <c r="I1851" s="5">
        <v>0</v>
      </c>
      <c r="J1851" s="5">
        <v>0</v>
      </c>
      <c r="K1851" s="5">
        <v>0</v>
      </c>
      <c r="L1851" s="5">
        <v>0</v>
      </c>
      <c r="M1851" s="5">
        <v>0</v>
      </c>
      <c r="N1851" s="5">
        <v>0</v>
      </c>
      <c r="O1851" s="5">
        <v>0</v>
      </c>
      <c r="P1851" s="5">
        <v>0</v>
      </c>
    </row>
    <row r="1852" spans="3:16" s="21" customFormat="1" ht="12.75" customHeight="1">
      <c r="C1852" s="131"/>
      <c r="D1852" s="119"/>
      <c r="E1852" s="121"/>
      <c r="F1852" s="121"/>
      <c r="G1852" s="121"/>
      <c r="H1852" s="73" t="s">
        <v>23</v>
      </c>
      <c r="I1852" s="5">
        <v>0</v>
      </c>
      <c r="J1852" s="5">
        <v>0</v>
      </c>
      <c r="K1852" s="5">
        <v>0</v>
      </c>
      <c r="L1852" s="5">
        <v>0</v>
      </c>
      <c r="M1852" s="5">
        <v>0</v>
      </c>
      <c r="N1852" s="5">
        <v>0</v>
      </c>
      <c r="O1852" s="5">
        <v>0</v>
      </c>
      <c r="P1852" s="5">
        <v>0</v>
      </c>
    </row>
    <row r="1853" spans="3:16" s="21" customFormat="1" ht="15" customHeight="1">
      <c r="C1853" s="131"/>
      <c r="D1853" s="119"/>
      <c r="E1853" s="121"/>
      <c r="F1853" s="121"/>
      <c r="G1853" s="121"/>
      <c r="H1853" s="73" t="s">
        <v>234</v>
      </c>
      <c r="I1853" s="5">
        <v>0</v>
      </c>
      <c r="J1853" s="5" t="s">
        <v>231</v>
      </c>
      <c r="K1853" s="5" t="s">
        <v>231</v>
      </c>
      <c r="L1853" s="5" t="s">
        <v>231</v>
      </c>
      <c r="M1853" s="5">
        <v>0</v>
      </c>
      <c r="N1853" s="5">
        <v>0</v>
      </c>
      <c r="O1853" s="5" t="s">
        <v>231</v>
      </c>
      <c r="P1853" s="5" t="s">
        <v>231</v>
      </c>
    </row>
    <row r="1854" spans="3:16" s="21" customFormat="1" ht="15" customHeight="1">
      <c r="C1854" s="131"/>
      <c r="D1854" s="119"/>
      <c r="E1854" s="121"/>
      <c r="F1854" s="121"/>
      <c r="G1854" s="121"/>
      <c r="H1854" s="73" t="s">
        <v>236</v>
      </c>
      <c r="I1854" s="5">
        <v>0</v>
      </c>
      <c r="J1854" s="5" t="s">
        <v>231</v>
      </c>
      <c r="K1854" s="5" t="s">
        <v>231</v>
      </c>
      <c r="L1854" s="5" t="s">
        <v>231</v>
      </c>
      <c r="M1854" s="5">
        <v>0</v>
      </c>
      <c r="N1854" s="5">
        <v>0</v>
      </c>
      <c r="O1854" s="5" t="s">
        <v>231</v>
      </c>
      <c r="P1854" s="5" t="s">
        <v>231</v>
      </c>
    </row>
    <row r="1855" spans="3:16" s="21" customFormat="1" ht="15" customHeight="1">
      <c r="C1855" s="131" t="s">
        <v>221</v>
      </c>
      <c r="D1855" s="119" t="s">
        <v>681</v>
      </c>
      <c r="E1855" s="121" t="s">
        <v>496</v>
      </c>
      <c r="F1855" s="121" t="s">
        <v>438</v>
      </c>
      <c r="G1855" s="121" t="s">
        <v>438</v>
      </c>
      <c r="H1855" s="73" t="s">
        <v>107</v>
      </c>
      <c r="I1855" s="55">
        <f>I1856+I1858+I1860+I1861</f>
        <v>60</v>
      </c>
      <c r="J1855" s="55">
        <f>J1856+J1858</f>
        <v>45.9</v>
      </c>
      <c r="K1855" s="55">
        <f>K1856+K1858</f>
        <v>45.9</v>
      </c>
      <c r="L1855" s="55">
        <f>L1856+L1858</f>
        <v>9.1999999999999993</v>
      </c>
      <c r="M1855" s="55">
        <f>M1856+M1858+M1860+M1861</f>
        <v>9.1999999999999993</v>
      </c>
      <c r="N1855" s="5">
        <f>M1855/I1855*100</f>
        <v>15.333333333333332</v>
      </c>
      <c r="O1855" s="5">
        <f>L1855/J1855*100</f>
        <v>20.043572984749456</v>
      </c>
      <c r="P1855" s="5">
        <f>L1855/K1855*100</f>
        <v>20.043572984749456</v>
      </c>
    </row>
    <row r="1856" spans="3:16" s="21" customFormat="1">
      <c r="C1856" s="131"/>
      <c r="D1856" s="119"/>
      <c r="E1856" s="121"/>
      <c r="F1856" s="121"/>
      <c r="G1856" s="121"/>
      <c r="H1856" s="73" t="s">
        <v>108</v>
      </c>
      <c r="I1856" s="5">
        <v>60</v>
      </c>
      <c r="J1856" s="5">
        <v>45.9</v>
      </c>
      <c r="K1856" s="5">
        <v>45.9</v>
      </c>
      <c r="L1856" s="5">
        <v>9.1999999999999993</v>
      </c>
      <c r="M1856" s="5">
        <v>9.1999999999999993</v>
      </c>
      <c r="N1856" s="5">
        <f>M1856/I1856*100</f>
        <v>15.333333333333332</v>
      </c>
      <c r="O1856" s="5">
        <f>L1856/J1856*100</f>
        <v>20.043572984749456</v>
      </c>
      <c r="P1856" s="5">
        <f>L1856/K1856*100</f>
        <v>20.043572984749456</v>
      </c>
    </row>
    <row r="1857" spans="3:16" s="21" customFormat="1" ht="30">
      <c r="C1857" s="131"/>
      <c r="D1857" s="119"/>
      <c r="E1857" s="121"/>
      <c r="F1857" s="121"/>
      <c r="G1857" s="121"/>
      <c r="H1857" s="73" t="s">
        <v>22</v>
      </c>
      <c r="I1857" s="5"/>
      <c r="J1857" s="5">
        <v>0</v>
      </c>
      <c r="K1857" s="5">
        <v>0</v>
      </c>
      <c r="L1857" s="5">
        <v>0</v>
      </c>
      <c r="M1857" s="5">
        <v>0</v>
      </c>
      <c r="N1857" s="5">
        <v>0</v>
      </c>
      <c r="O1857" s="5">
        <v>0</v>
      </c>
      <c r="P1857" s="5">
        <v>0</v>
      </c>
    </row>
    <row r="1858" spans="3:16" s="21" customFormat="1">
      <c r="C1858" s="131"/>
      <c r="D1858" s="119"/>
      <c r="E1858" s="121"/>
      <c r="F1858" s="121"/>
      <c r="G1858" s="121"/>
      <c r="H1858" s="73" t="s">
        <v>233</v>
      </c>
      <c r="I1858" s="5">
        <v>0</v>
      </c>
      <c r="J1858" s="5">
        <v>0</v>
      </c>
      <c r="K1858" s="5">
        <v>0</v>
      </c>
      <c r="L1858" s="5">
        <v>0</v>
      </c>
      <c r="M1858" s="5">
        <v>0</v>
      </c>
      <c r="N1858" s="5">
        <v>0</v>
      </c>
      <c r="O1858" s="5">
        <v>0</v>
      </c>
      <c r="P1858" s="5">
        <v>0</v>
      </c>
    </row>
    <row r="1859" spans="3:16" s="21" customFormat="1" ht="12.75" customHeight="1">
      <c r="C1859" s="131"/>
      <c r="D1859" s="119"/>
      <c r="E1859" s="121"/>
      <c r="F1859" s="121"/>
      <c r="G1859" s="121"/>
      <c r="H1859" s="73" t="s">
        <v>23</v>
      </c>
      <c r="I1859" s="5">
        <v>0</v>
      </c>
      <c r="J1859" s="5">
        <v>0</v>
      </c>
      <c r="K1859" s="5">
        <v>0</v>
      </c>
      <c r="L1859" s="5">
        <v>0</v>
      </c>
      <c r="M1859" s="5">
        <v>0</v>
      </c>
      <c r="N1859" s="5">
        <v>0</v>
      </c>
      <c r="O1859" s="5">
        <v>0</v>
      </c>
      <c r="P1859" s="5">
        <v>0</v>
      </c>
    </row>
    <row r="1860" spans="3:16" s="21" customFormat="1" ht="15" customHeight="1">
      <c r="C1860" s="131"/>
      <c r="D1860" s="119"/>
      <c r="E1860" s="121"/>
      <c r="F1860" s="121"/>
      <c r="G1860" s="121"/>
      <c r="H1860" s="73" t="s">
        <v>234</v>
      </c>
      <c r="I1860" s="5">
        <v>0</v>
      </c>
      <c r="J1860" s="5" t="s">
        <v>231</v>
      </c>
      <c r="K1860" s="5" t="s">
        <v>231</v>
      </c>
      <c r="L1860" s="5" t="s">
        <v>231</v>
      </c>
      <c r="M1860" s="5">
        <v>0</v>
      </c>
      <c r="N1860" s="5">
        <v>0</v>
      </c>
      <c r="O1860" s="5" t="s">
        <v>231</v>
      </c>
      <c r="P1860" s="5" t="s">
        <v>231</v>
      </c>
    </row>
    <row r="1861" spans="3:16" s="21" customFormat="1">
      <c r="C1861" s="131"/>
      <c r="D1861" s="119"/>
      <c r="E1861" s="121"/>
      <c r="F1861" s="121"/>
      <c r="G1861" s="121"/>
      <c r="H1861" s="73" t="s">
        <v>236</v>
      </c>
      <c r="I1861" s="5">
        <v>0</v>
      </c>
      <c r="J1861" s="5" t="s">
        <v>231</v>
      </c>
      <c r="K1861" s="5" t="s">
        <v>231</v>
      </c>
      <c r="L1861" s="5" t="s">
        <v>231</v>
      </c>
      <c r="M1861" s="5">
        <v>0</v>
      </c>
      <c r="N1861" s="5">
        <v>0</v>
      </c>
      <c r="O1861" s="5" t="s">
        <v>231</v>
      </c>
      <c r="P1861" s="5" t="s">
        <v>231</v>
      </c>
    </row>
    <row r="1862" spans="3:16" s="21" customFormat="1" ht="15" customHeight="1">
      <c r="C1862" s="122" t="s">
        <v>222</v>
      </c>
      <c r="D1862" s="119" t="s">
        <v>682</v>
      </c>
      <c r="E1862" s="121" t="s">
        <v>683</v>
      </c>
      <c r="F1862" s="121" t="s">
        <v>437</v>
      </c>
      <c r="G1862" s="121" t="s">
        <v>437</v>
      </c>
      <c r="H1862" s="73" t="s">
        <v>107</v>
      </c>
      <c r="I1862" s="55">
        <f>I1863+I1865+I1867+I1868</f>
        <v>200</v>
      </c>
      <c r="J1862" s="55">
        <f>J1863+J1865</f>
        <v>180</v>
      </c>
      <c r="K1862" s="55">
        <f>K1863+K1865</f>
        <v>180</v>
      </c>
      <c r="L1862" s="55">
        <f>L1863+L1865</f>
        <v>100</v>
      </c>
      <c r="M1862" s="55">
        <f>M1863+M1865+M1867+M1868</f>
        <v>180</v>
      </c>
      <c r="N1862" s="5">
        <f>M1862/I1862*100</f>
        <v>90</v>
      </c>
      <c r="O1862" s="5">
        <f>L1862/J1862*100</f>
        <v>55.555555555555557</v>
      </c>
      <c r="P1862" s="5">
        <f>L1862/K1862*100</f>
        <v>55.555555555555557</v>
      </c>
    </row>
    <row r="1863" spans="3:16" s="21" customFormat="1" ht="15" customHeight="1">
      <c r="C1863" s="122"/>
      <c r="D1863" s="119"/>
      <c r="E1863" s="121"/>
      <c r="F1863" s="121"/>
      <c r="G1863" s="121"/>
      <c r="H1863" s="73" t="s">
        <v>108</v>
      </c>
      <c r="I1863" s="5">
        <v>200</v>
      </c>
      <c r="J1863" s="5">
        <v>180</v>
      </c>
      <c r="K1863" s="5">
        <v>180</v>
      </c>
      <c r="L1863" s="5">
        <v>100</v>
      </c>
      <c r="M1863" s="5">
        <v>180</v>
      </c>
      <c r="N1863" s="5">
        <f>L1863/I1863*100</f>
        <v>50</v>
      </c>
      <c r="O1863" s="5">
        <f>L1863/J1863*100</f>
        <v>55.555555555555557</v>
      </c>
      <c r="P1863" s="5">
        <f>L1863/K1863*100</f>
        <v>55.555555555555557</v>
      </c>
    </row>
    <row r="1864" spans="3:16" s="21" customFormat="1" ht="30">
      <c r="C1864" s="122"/>
      <c r="D1864" s="119"/>
      <c r="E1864" s="121"/>
      <c r="F1864" s="121"/>
      <c r="G1864" s="121"/>
      <c r="H1864" s="73" t="s">
        <v>22</v>
      </c>
      <c r="I1864" s="5"/>
      <c r="J1864" s="5">
        <v>0</v>
      </c>
      <c r="K1864" s="5">
        <v>0</v>
      </c>
      <c r="L1864" s="5">
        <v>0</v>
      </c>
      <c r="M1864" s="5">
        <v>0</v>
      </c>
      <c r="N1864" s="5">
        <v>0</v>
      </c>
      <c r="O1864" s="5">
        <v>0</v>
      </c>
      <c r="P1864" s="5">
        <v>0</v>
      </c>
    </row>
    <row r="1865" spans="3:16" s="21" customFormat="1">
      <c r="C1865" s="122"/>
      <c r="D1865" s="119"/>
      <c r="E1865" s="121"/>
      <c r="F1865" s="121"/>
      <c r="G1865" s="121"/>
      <c r="H1865" s="73" t="s">
        <v>233</v>
      </c>
      <c r="I1865" s="5">
        <v>0</v>
      </c>
      <c r="J1865" s="5">
        <v>0</v>
      </c>
      <c r="K1865" s="5">
        <v>0</v>
      </c>
      <c r="L1865" s="5">
        <v>0</v>
      </c>
      <c r="M1865" s="5">
        <v>0</v>
      </c>
      <c r="N1865" s="5">
        <v>0</v>
      </c>
      <c r="O1865" s="5">
        <v>0</v>
      </c>
      <c r="P1865" s="5">
        <v>0</v>
      </c>
    </row>
    <row r="1866" spans="3:16" s="21" customFormat="1" ht="12.75" customHeight="1">
      <c r="C1866" s="122"/>
      <c r="D1866" s="119"/>
      <c r="E1866" s="121"/>
      <c r="F1866" s="121"/>
      <c r="G1866" s="121"/>
      <c r="H1866" s="73" t="s">
        <v>23</v>
      </c>
      <c r="I1866" s="5">
        <v>0</v>
      </c>
      <c r="J1866" s="5">
        <v>0</v>
      </c>
      <c r="K1866" s="5">
        <v>0</v>
      </c>
      <c r="L1866" s="5">
        <v>0</v>
      </c>
      <c r="M1866" s="5">
        <v>0</v>
      </c>
      <c r="N1866" s="5">
        <v>0</v>
      </c>
      <c r="O1866" s="5">
        <v>0</v>
      </c>
      <c r="P1866" s="5">
        <v>0</v>
      </c>
    </row>
    <row r="1867" spans="3:16" s="21" customFormat="1" ht="15" customHeight="1">
      <c r="C1867" s="122"/>
      <c r="D1867" s="119"/>
      <c r="E1867" s="121"/>
      <c r="F1867" s="121"/>
      <c r="G1867" s="121"/>
      <c r="H1867" s="73" t="s">
        <v>234</v>
      </c>
      <c r="I1867" s="5">
        <v>0</v>
      </c>
      <c r="J1867" s="5" t="s">
        <v>231</v>
      </c>
      <c r="K1867" s="5" t="s">
        <v>231</v>
      </c>
      <c r="L1867" s="5" t="s">
        <v>231</v>
      </c>
      <c r="M1867" s="5">
        <v>0</v>
      </c>
      <c r="N1867" s="5">
        <v>0</v>
      </c>
      <c r="O1867" s="5" t="s">
        <v>231</v>
      </c>
      <c r="P1867" s="5" t="s">
        <v>231</v>
      </c>
    </row>
    <row r="1868" spans="3:16" s="21" customFormat="1">
      <c r="C1868" s="122"/>
      <c r="D1868" s="119"/>
      <c r="E1868" s="121"/>
      <c r="F1868" s="121"/>
      <c r="G1868" s="121"/>
      <c r="H1868" s="73" t="s">
        <v>236</v>
      </c>
      <c r="I1868" s="5">
        <v>0</v>
      </c>
      <c r="J1868" s="5" t="s">
        <v>231</v>
      </c>
      <c r="K1868" s="5" t="s">
        <v>231</v>
      </c>
      <c r="L1868" s="5" t="s">
        <v>231</v>
      </c>
      <c r="M1868" s="5">
        <v>0</v>
      </c>
      <c r="N1868" s="5">
        <v>0</v>
      </c>
      <c r="O1868" s="5" t="s">
        <v>231</v>
      </c>
      <c r="P1868" s="5" t="s">
        <v>231</v>
      </c>
    </row>
    <row r="1869" spans="3:16" s="21" customFormat="1" ht="15" customHeight="1">
      <c r="C1869" s="149" t="s">
        <v>439</v>
      </c>
      <c r="D1869" s="128" t="s">
        <v>440</v>
      </c>
      <c r="E1869" s="143" t="s">
        <v>441</v>
      </c>
      <c r="F1869" s="132"/>
      <c r="G1869" s="132"/>
      <c r="H1869" s="73" t="s">
        <v>107</v>
      </c>
      <c r="I1869" s="55">
        <f>I1870+I1872+I1874+I1875</f>
        <v>0</v>
      </c>
      <c r="J1869" s="55">
        <f>J1870+J1872</f>
        <v>0</v>
      </c>
      <c r="K1869" s="55">
        <f>K1870+K1872</f>
        <v>0</v>
      </c>
      <c r="L1869" s="55">
        <f>L1870+L1872</f>
        <v>0</v>
      </c>
      <c r="M1869" s="55">
        <f>M1870+M1872+M1874+M1875</f>
        <v>0</v>
      </c>
      <c r="N1869" s="5">
        <v>0</v>
      </c>
      <c r="O1869" s="5">
        <v>0</v>
      </c>
      <c r="P1869" s="5">
        <v>0</v>
      </c>
    </row>
    <row r="1870" spans="3:16" s="21" customFormat="1">
      <c r="C1870" s="150"/>
      <c r="D1870" s="129"/>
      <c r="E1870" s="144"/>
      <c r="F1870" s="133"/>
      <c r="G1870" s="133"/>
      <c r="H1870" s="73" t="s">
        <v>108</v>
      </c>
      <c r="I1870" s="5"/>
      <c r="J1870" s="5">
        <v>0</v>
      </c>
      <c r="K1870" s="5">
        <v>0</v>
      </c>
      <c r="L1870" s="5">
        <v>0</v>
      </c>
      <c r="M1870" s="5">
        <v>0</v>
      </c>
      <c r="N1870" s="5">
        <v>0</v>
      </c>
      <c r="O1870" s="5">
        <v>0</v>
      </c>
      <c r="P1870" s="5">
        <v>0</v>
      </c>
    </row>
    <row r="1871" spans="3:16" s="21" customFormat="1" ht="16.5" customHeight="1">
      <c r="C1871" s="150"/>
      <c r="D1871" s="129"/>
      <c r="E1871" s="144"/>
      <c r="F1871" s="133"/>
      <c r="G1871" s="133"/>
      <c r="H1871" s="73" t="s">
        <v>22</v>
      </c>
      <c r="I1871" s="5"/>
      <c r="J1871" s="5">
        <v>0</v>
      </c>
      <c r="K1871" s="5">
        <v>0</v>
      </c>
      <c r="L1871" s="5">
        <v>0</v>
      </c>
      <c r="M1871" s="5">
        <v>0</v>
      </c>
      <c r="N1871" s="5">
        <v>0</v>
      </c>
      <c r="O1871" s="5">
        <v>0</v>
      </c>
      <c r="P1871" s="5">
        <v>0</v>
      </c>
    </row>
    <row r="1872" spans="3:16" s="21" customFormat="1">
      <c r="C1872" s="150"/>
      <c r="D1872" s="129"/>
      <c r="E1872" s="144"/>
      <c r="F1872" s="133"/>
      <c r="G1872" s="133"/>
      <c r="H1872" s="73" t="s">
        <v>233</v>
      </c>
      <c r="I1872" s="5">
        <v>0</v>
      </c>
      <c r="J1872" s="5">
        <v>0</v>
      </c>
      <c r="K1872" s="5">
        <v>0</v>
      </c>
      <c r="L1872" s="5">
        <v>0</v>
      </c>
      <c r="M1872" s="5">
        <v>0</v>
      </c>
      <c r="N1872" s="5">
        <v>0</v>
      </c>
      <c r="O1872" s="5">
        <v>0</v>
      </c>
      <c r="P1872" s="5">
        <v>0</v>
      </c>
    </row>
    <row r="1873" spans="3:16" s="21" customFormat="1" ht="12.75" customHeight="1">
      <c r="C1873" s="150"/>
      <c r="D1873" s="129"/>
      <c r="E1873" s="144"/>
      <c r="F1873" s="133"/>
      <c r="G1873" s="133"/>
      <c r="H1873" s="73" t="s">
        <v>23</v>
      </c>
      <c r="I1873" s="5">
        <v>0</v>
      </c>
      <c r="J1873" s="5">
        <v>0</v>
      </c>
      <c r="K1873" s="5">
        <v>0</v>
      </c>
      <c r="L1873" s="5">
        <v>0</v>
      </c>
      <c r="M1873" s="5">
        <v>0</v>
      </c>
      <c r="N1873" s="5">
        <v>0</v>
      </c>
      <c r="O1873" s="5">
        <v>0</v>
      </c>
      <c r="P1873" s="5">
        <v>0</v>
      </c>
    </row>
    <row r="1874" spans="3:16" s="21" customFormat="1" ht="15" customHeight="1">
      <c r="C1874" s="150"/>
      <c r="D1874" s="129"/>
      <c r="E1874" s="144"/>
      <c r="F1874" s="133"/>
      <c r="G1874" s="133"/>
      <c r="H1874" s="73" t="s">
        <v>234</v>
      </c>
      <c r="I1874" s="5">
        <v>0</v>
      </c>
      <c r="J1874" s="5" t="s">
        <v>231</v>
      </c>
      <c r="K1874" s="5" t="s">
        <v>231</v>
      </c>
      <c r="L1874" s="5" t="s">
        <v>231</v>
      </c>
      <c r="M1874" s="5">
        <v>0</v>
      </c>
      <c r="N1874" s="5">
        <v>0</v>
      </c>
      <c r="O1874" s="5" t="s">
        <v>231</v>
      </c>
      <c r="P1874" s="5" t="s">
        <v>231</v>
      </c>
    </row>
    <row r="1875" spans="3:16" s="21" customFormat="1" ht="18" customHeight="1">
      <c r="C1875" s="151"/>
      <c r="D1875" s="130"/>
      <c r="E1875" s="145"/>
      <c r="F1875" s="134"/>
      <c r="G1875" s="134"/>
      <c r="H1875" s="73" t="s">
        <v>236</v>
      </c>
      <c r="I1875" s="5">
        <v>0</v>
      </c>
      <c r="J1875" s="5" t="s">
        <v>231</v>
      </c>
      <c r="K1875" s="5" t="s">
        <v>231</v>
      </c>
      <c r="L1875" s="5" t="s">
        <v>231</v>
      </c>
      <c r="M1875" s="5">
        <v>0</v>
      </c>
      <c r="N1875" s="5">
        <v>0</v>
      </c>
      <c r="O1875" s="5" t="s">
        <v>231</v>
      </c>
      <c r="P1875" s="5" t="s">
        <v>231</v>
      </c>
    </row>
    <row r="1876" spans="3:16" s="21" customFormat="1" ht="15" customHeight="1">
      <c r="C1876" s="149" t="s">
        <v>442</v>
      </c>
      <c r="D1876" s="128" t="s">
        <v>94</v>
      </c>
      <c r="E1876" s="143" t="s">
        <v>8</v>
      </c>
      <c r="F1876" s="132">
        <v>2018</v>
      </c>
      <c r="G1876" s="132">
        <v>2020</v>
      </c>
      <c r="H1876" s="73" t="s">
        <v>107</v>
      </c>
      <c r="I1876" s="55">
        <f>I1877+I1879+I1881+I1882</f>
        <v>350</v>
      </c>
      <c r="J1876" s="55">
        <f>J1877+J1879</f>
        <v>315</v>
      </c>
      <c r="K1876" s="55">
        <f>K1877+K1879</f>
        <v>315</v>
      </c>
      <c r="L1876" s="55">
        <f>L1877+L1879</f>
        <v>0</v>
      </c>
      <c r="M1876" s="55">
        <f>M1877+M1879+M1881+M1882</f>
        <v>0</v>
      </c>
      <c r="N1876" s="5">
        <f>M1876/I1876*100</f>
        <v>0</v>
      </c>
      <c r="O1876" s="5">
        <f>L1876/J1876*100</f>
        <v>0</v>
      </c>
      <c r="P1876" s="5">
        <f>L1876/K1876*100</f>
        <v>0</v>
      </c>
    </row>
    <row r="1877" spans="3:16" s="21" customFormat="1" ht="15" customHeight="1">
      <c r="C1877" s="150"/>
      <c r="D1877" s="129"/>
      <c r="E1877" s="144"/>
      <c r="F1877" s="133"/>
      <c r="G1877" s="133"/>
      <c r="H1877" s="73" t="s">
        <v>108</v>
      </c>
      <c r="I1877" s="5">
        <f>I1884</f>
        <v>350</v>
      </c>
      <c r="J1877" s="5">
        <f t="shared" ref="J1877:M1877" si="175">J1884</f>
        <v>315</v>
      </c>
      <c r="K1877" s="5">
        <f t="shared" si="175"/>
        <v>315</v>
      </c>
      <c r="L1877" s="5">
        <f t="shared" si="175"/>
        <v>0</v>
      </c>
      <c r="M1877" s="5">
        <f t="shared" si="175"/>
        <v>0</v>
      </c>
      <c r="N1877" s="5">
        <f>L1877/I1877*100</f>
        <v>0</v>
      </c>
      <c r="O1877" s="5">
        <f>L1877/J1877*100</f>
        <v>0</v>
      </c>
      <c r="P1877" s="5">
        <f>L1877/K1877*100</f>
        <v>0</v>
      </c>
    </row>
    <row r="1878" spans="3:16" s="21" customFormat="1" ht="30">
      <c r="C1878" s="150"/>
      <c r="D1878" s="129"/>
      <c r="E1878" s="144"/>
      <c r="F1878" s="133"/>
      <c r="G1878" s="133"/>
      <c r="H1878" s="73" t="s">
        <v>22</v>
      </c>
      <c r="I1878" s="5"/>
      <c r="J1878" s="5">
        <v>0</v>
      </c>
      <c r="K1878" s="5">
        <v>0</v>
      </c>
      <c r="L1878" s="5">
        <v>0</v>
      </c>
      <c r="M1878" s="5">
        <v>0</v>
      </c>
      <c r="N1878" s="5">
        <v>0</v>
      </c>
      <c r="O1878" s="5">
        <v>0</v>
      </c>
      <c r="P1878" s="5">
        <v>0</v>
      </c>
    </row>
    <row r="1879" spans="3:16" s="21" customFormat="1">
      <c r="C1879" s="150"/>
      <c r="D1879" s="129"/>
      <c r="E1879" s="144"/>
      <c r="F1879" s="133"/>
      <c r="G1879" s="133"/>
      <c r="H1879" s="73" t="s">
        <v>233</v>
      </c>
      <c r="I1879" s="5">
        <v>0</v>
      </c>
      <c r="J1879" s="5">
        <v>0</v>
      </c>
      <c r="K1879" s="5">
        <v>0</v>
      </c>
      <c r="L1879" s="5">
        <v>0</v>
      </c>
      <c r="M1879" s="5">
        <v>0</v>
      </c>
      <c r="N1879" s="5">
        <v>0</v>
      </c>
      <c r="O1879" s="5">
        <v>0</v>
      </c>
      <c r="P1879" s="5">
        <v>0</v>
      </c>
    </row>
    <row r="1880" spans="3:16" s="21" customFormat="1" ht="12.75" customHeight="1">
      <c r="C1880" s="150"/>
      <c r="D1880" s="129"/>
      <c r="E1880" s="144"/>
      <c r="F1880" s="133"/>
      <c r="G1880" s="133"/>
      <c r="H1880" s="73" t="s">
        <v>23</v>
      </c>
      <c r="I1880" s="5">
        <v>0</v>
      </c>
      <c r="J1880" s="5">
        <v>0</v>
      </c>
      <c r="K1880" s="5">
        <v>0</v>
      </c>
      <c r="L1880" s="5">
        <v>0</v>
      </c>
      <c r="M1880" s="5">
        <v>0</v>
      </c>
      <c r="N1880" s="5">
        <v>0</v>
      </c>
      <c r="O1880" s="5">
        <v>0</v>
      </c>
      <c r="P1880" s="5">
        <v>0</v>
      </c>
    </row>
    <row r="1881" spans="3:16" s="21" customFormat="1" ht="15" customHeight="1">
      <c r="C1881" s="150"/>
      <c r="D1881" s="129"/>
      <c r="E1881" s="144"/>
      <c r="F1881" s="133"/>
      <c r="G1881" s="133"/>
      <c r="H1881" s="73" t="s">
        <v>234</v>
      </c>
      <c r="I1881" s="5">
        <v>0</v>
      </c>
      <c r="J1881" s="5" t="s">
        <v>231</v>
      </c>
      <c r="K1881" s="5" t="s">
        <v>231</v>
      </c>
      <c r="L1881" s="5" t="s">
        <v>231</v>
      </c>
      <c r="M1881" s="5">
        <v>0</v>
      </c>
      <c r="N1881" s="5">
        <v>0</v>
      </c>
      <c r="O1881" s="5" t="s">
        <v>231</v>
      </c>
      <c r="P1881" s="5" t="s">
        <v>231</v>
      </c>
    </row>
    <row r="1882" spans="3:16" s="21" customFormat="1">
      <c r="C1882" s="151"/>
      <c r="D1882" s="130"/>
      <c r="E1882" s="145"/>
      <c r="F1882" s="134"/>
      <c r="G1882" s="134"/>
      <c r="H1882" s="73" t="s">
        <v>236</v>
      </c>
      <c r="I1882" s="5">
        <v>0</v>
      </c>
      <c r="J1882" s="5" t="s">
        <v>231</v>
      </c>
      <c r="K1882" s="5" t="s">
        <v>231</v>
      </c>
      <c r="L1882" s="5" t="s">
        <v>231</v>
      </c>
      <c r="M1882" s="5">
        <v>0</v>
      </c>
      <c r="N1882" s="5">
        <v>0</v>
      </c>
      <c r="O1882" s="5" t="s">
        <v>231</v>
      </c>
      <c r="P1882" s="5" t="s">
        <v>231</v>
      </c>
    </row>
    <row r="1883" spans="3:16" s="21" customFormat="1" ht="15" customHeight="1">
      <c r="C1883" s="146" t="s">
        <v>443</v>
      </c>
      <c r="D1883" s="128" t="s">
        <v>684</v>
      </c>
      <c r="E1883" s="116" t="s">
        <v>174</v>
      </c>
      <c r="F1883" s="132">
        <v>2018</v>
      </c>
      <c r="G1883" s="132">
        <v>2020</v>
      </c>
      <c r="H1883" s="73" t="s">
        <v>107</v>
      </c>
      <c r="I1883" s="55">
        <f>I1884+I1886+I1888+I1889</f>
        <v>350</v>
      </c>
      <c r="J1883" s="55">
        <f>J1884+J1886</f>
        <v>315</v>
      </c>
      <c r="K1883" s="55">
        <f>K1884+K1886</f>
        <v>315</v>
      </c>
      <c r="L1883" s="55">
        <f>L1884+L1886</f>
        <v>0</v>
      </c>
      <c r="M1883" s="55">
        <f>M1884+M1886+M1888+M1889</f>
        <v>0</v>
      </c>
      <c r="N1883" s="5">
        <f>M1883/I1883*100</f>
        <v>0</v>
      </c>
      <c r="O1883" s="5">
        <f>L1883/J1883*100</f>
        <v>0</v>
      </c>
      <c r="P1883" s="5">
        <f>L1883/K1883*100</f>
        <v>0</v>
      </c>
    </row>
    <row r="1884" spans="3:16" s="21" customFormat="1">
      <c r="C1884" s="147"/>
      <c r="D1884" s="129"/>
      <c r="E1884" s="117"/>
      <c r="F1884" s="133"/>
      <c r="G1884" s="133"/>
      <c r="H1884" s="73" t="s">
        <v>108</v>
      </c>
      <c r="I1884" s="5">
        <v>350</v>
      </c>
      <c r="J1884" s="5">
        <v>315</v>
      </c>
      <c r="K1884" s="5">
        <v>315</v>
      </c>
      <c r="L1884" s="5">
        <v>0</v>
      </c>
      <c r="M1884" s="5">
        <v>0</v>
      </c>
      <c r="N1884" s="5">
        <f>L1884/I1884*100</f>
        <v>0</v>
      </c>
      <c r="O1884" s="5">
        <f>L1884/J1884*100</f>
        <v>0</v>
      </c>
      <c r="P1884" s="5">
        <f>L1884/K1884*100</f>
        <v>0</v>
      </c>
    </row>
    <row r="1885" spans="3:16" s="21" customFormat="1" ht="30">
      <c r="C1885" s="147"/>
      <c r="D1885" s="129"/>
      <c r="E1885" s="117"/>
      <c r="F1885" s="133"/>
      <c r="G1885" s="133"/>
      <c r="H1885" s="73" t="s">
        <v>22</v>
      </c>
      <c r="I1885" s="5"/>
      <c r="J1885" s="5">
        <v>0</v>
      </c>
      <c r="K1885" s="5">
        <v>0</v>
      </c>
      <c r="L1885" s="5">
        <v>0</v>
      </c>
      <c r="M1885" s="5">
        <v>0</v>
      </c>
      <c r="N1885" s="5">
        <v>0</v>
      </c>
      <c r="O1885" s="5">
        <v>0</v>
      </c>
      <c r="P1885" s="5">
        <v>0</v>
      </c>
    </row>
    <row r="1886" spans="3:16" s="21" customFormat="1" ht="15" customHeight="1">
      <c r="C1886" s="147"/>
      <c r="D1886" s="129"/>
      <c r="E1886" s="117"/>
      <c r="F1886" s="133"/>
      <c r="G1886" s="133"/>
      <c r="H1886" s="73" t="s">
        <v>233</v>
      </c>
      <c r="I1886" s="5">
        <v>0</v>
      </c>
      <c r="J1886" s="5">
        <v>0</v>
      </c>
      <c r="K1886" s="5">
        <v>0</v>
      </c>
      <c r="L1886" s="5">
        <v>0</v>
      </c>
      <c r="M1886" s="5">
        <v>0</v>
      </c>
      <c r="N1886" s="5">
        <v>0</v>
      </c>
      <c r="O1886" s="5">
        <v>0</v>
      </c>
      <c r="P1886" s="5">
        <v>0</v>
      </c>
    </row>
    <row r="1887" spans="3:16" s="21" customFormat="1" ht="12.75" customHeight="1">
      <c r="C1887" s="147"/>
      <c r="D1887" s="129"/>
      <c r="E1887" s="117"/>
      <c r="F1887" s="133"/>
      <c r="G1887" s="133"/>
      <c r="H1887" s="73" t="s">
        <v>23</v>
      </c>
      <c r="I1887" s="5">
        <v>0</v>
      </c>
      <c r="J1887" s="5">
        <v>0</v>
      </c>
      <c r="K1887" s="5">
        <v>0</v>
      </c>
      <c r="L1887" s="5">
        <v>0</v>
      </c>
      <c r="M1887" s="5">
        <v>0</v>
      </c>
      <c r="N1887" s="5">
        <v>0</v>
      </c>
      <c r="O1887" s="5">
        <v>0</v>
      </c>
      <c r="P1887" s="5">
        <v>0</v>
      </c>
    </row>
    <row r="1888" spans="3:16" s="21" customFormat="1" ht="15" customHeight="1">
      <c r="C1888" s="147"/>
      <c r="D1888" s="129"/>
      <c r="E1888" s="117"/>
      <c r="F1888" s="133"/>
      <c r="G1888" s="133"/>
      <c r="H1888" s="73" t="s">
        <v>234</v>
      </c>
      <c r="I1888" s="5">
        <v>0</v>
      </c>
      <c r="J1888" s="5" t="s">
        <v>231</v>
      </c>
      <c r="K1888" s="5" t="s">
        <v>231</v>
      </c>
      <c r="L1888" s="5" t="s">
        <v>231</v>
      </c>
      <c r="M1888" s="5">
        <v>0</v>
      </c>
      <c r="N1888" s="5">
        <v>0</v>
      </c>
      <c r="O1888" s="5" t="s">
        <v>231</v>
      </c>
      <c r="P1888" s="5" t="s">
        <v>231</v>
      </c>
    </row>
    <row r="1889" spans="3:16" s="21" customFormat="1" ht="15" customHeight="1">
      <c r="C1889" s="148"/>
      <c r="D1889" s="130"/>
      <c r="E1889" s="118"/>
      <c r="F1889" s="134"/>
      <c r="G1889" s="134"/>
      <c r="H1889" s="73" t="s">
        <v>236</v>
      </c>
      <c r="I1889" s="5">
        <v>0</v>
      </c>
      <c r="J1889" s="5" t="s">
        <v>231</v>
      </c>
      <c r="K1889" s="5" t="s">
        <v>231</v>
      </c>
      <c r="L1889" s="5" t="s">
        <v>231</v>
      </c>
      <c r="M1889" s="5">
        <v>0</v>
      </c>
      <c r="N1889" s="5">
        <v>0</v>
      </c>
      <c r="O1889" s="5" t="s">
        <v>231</v>
      </c>
      <c r="P1889" s="5" t="s">
        <v>231</v>
      </c>
    </row>
    <row r="1890" spans="3:16" s="14" customFormat="1">
      <c r="C1890" s="122" t="s">
        <v>444</v>
      </c>
      <c r="D1890" s="119" t="s">
        <v>170</v>
      </c>
      <c r="E1890" s="223" t="s">
        <v>34</v>
      </c>
      <c r="F1890" s="135">
        <v>2018</v>
      </c>
      <c r="G1890" s="135">
        <v>2020</v>
      </c>
      <c r="H1890" s="73" t="s">
        <v>107</v>
      </c>
      <c r="I1890" s="55">
        <f>I1891+I1893+I1895+I1896</f>
        <v>7275</v>
      </c>
      <c r="J1890" s="55">
        <f>J1891+J1893</f>
        <v>6690</v>
      </c>
      <c r="K1890" s="55">
        <f>K1891+K1893</f>
        <v>6690</v>
      </c>
      <c r="L1890" s="55">
        <f>L1891+L1893</f>
        <v>4987.5</v>
      </c>
      <c r="M1890" s="55">
        <f>M1891+M1893+M1895+M1896</f>
        <v>4987.5</v>
      </c>
      <c r="N1890" s="5">
        <f>M1890/I1890*100</f>
        <v>68.55670103092784</v>
      </c>
      <c r="O1890" s="5">
        <f>L1890/J1890*100</f>
        <v>74.551569506726452</v>
      </c>
      <c r="P1890" s="5">
        <f>L1890/K1890*100</f>
        <v>74.551569506726452</v>
      </c>
    </row>
    <row r="1891" spans="3:16" s="14" customFormat="1" ht="16.5" customHeight="1">
      <c r="C1891" s="122"/>
      <c r="D1891" s="119"/>
      <c r="E1891" s="223"/>
      <c r="F1891" s="135"/>
      <c r="G1891" s="135"/>
      <c r="H1891" s="73" t="s">
        <v>108</v>
      </c>
      <c r="I1891" s="5">
        <f>I1898+I1905+I1912+I1919+I1926+I1933+I1940+I1947+I1954</f>
        <v>3675</v>
      </c>
      <c r="J1891" s="5">
        <f>J1898+J1905+J1912+J1919+J1926+J1933+J1940+J1947+J1954</f>
        <v>3090</v>
      </c>
      <c r="K1891" s="5">
        <f>K1898+K1905+K1912+K1919+K1926+K1933+K1940+K1947+K1954</f>
        <v>3090</v>
      </c>
      <c r="L1891" s="5">
        <f t="shared" ref="L1891:M1891" si="176">L1898+L1905+L1912+L1919+L1926+L1933+L1940+L1947+L1954</f>
        <v>1387.5</v>
      </c>
      <c r="M1891" s="5">
        <f t="shared" si="176"/>
        <v>1387.5</v>
      </c>
      <c r="N1891" s="5">
        <f>L1891/I1891*100</f>
        <v>37.755102040816325</v>
      </c>
      <c r="O1891" s="5">
        <f>L1891/J1891*100</f>
        <v>44.902912621359228</v>
      </c>
      <c r="P1891" s="5">
        <f>L1891/K1891*100</f>
        <v>44.902912621359228</v>
      </c>
    </row>
    <row r="1892" spans="3:16" s="14" customFormat="1" ht="29.25" customHeight="1">
      <c r="C1892" s="122"/>
      <c r="D1892" s="119"/>
      <c r="E1892" s="223"/>
      <c r="F1892" s="135"/>
      <c r="G1892" s="135"/>
      <c r="H1892" s="73" t="s">
        <v>22</v>
      </c>
      <c r="I1892" s="5">
        <f>I1899+I1906+I1913+I1927+I1934+I1948+I1955</f>
        <v>0</v>
      </c>
      <c r="J1892" s="5">
        <f>J1899+J1906+J1913+J1927+J1934+J1948+J1955</f>
        <v>0</v>
      </c>
      <c r="K1892" s="5">
        <f t="shared" ref="K1892:M1894" si="177">K1899+K1906+K1913+K1927+K1934+K1948+K1955</f>
        <v>0</v>
      </c>
      <c r="L1892" s="5">
        <f t="shared" si="177"/>
        <v>0</v>
      </c>
      <c r="M1892" s="5">
        <f t="shared" si="177"/>
        <v>0</v>
      </c>
      <c r="N1892" s="5">
        <v>0</v>
      </c>
      <c r="O1892" s="5">
        <v>0</v>
      </c>
      <c r="P1892" s="5">
        <v>0</v>
      </c>
    </row>
    <row r="1893" spans="3:16" s="14" customFormat="1" ht="21" customHeight="1">
      <c r="C1893" s="122"/>
      <c r="D1893" s="119"/>
      <c r="E1893" s="223"/>
      <c r="F1893" s="135"/>
      <c r="G1893" s="135"/>
      <c r="H1893" s="73" t="s">
        <v>233</v>
      </c>
      <c r="I1893" s="5">
        <f>SUM(I1900,I1907,I1914,I1921,I1928,I1935,I1942,I1949,I1956)</f>
        <v>3600</v>
      </c>
      <c r="J1893" s="5">
        <f>SUM(J1900,J1907,J1914,J1921,J1928,J1935,J1942,J1949,J1956)</f>
        <v>3600</v>
      </c>
      <c r="K1893" s="5">
        <f t="shared" si="177"/>
        <v>3600</v>
      </c>
      <c r="L1893" s="5">
        <f t="shared" si="177"/>
        <v>3600</v>
      </c>
      <c r="M1893" s="5">
        <f t="shared" si="177"/>
        <v>3600</v>
      </c>
      <c r="N1893" s="5">
        <f>L1893/I1893*100</f>
        <v>100</v>
      </c>
      <c r="O1893" s="5">
        <f>L1893/J1893*100</f>
        <v>100</v>
      </c>
      <c r="P1893" s="5">
        <f>L1893/K1893*100</f>
        <v>100</v>
      </c>
    </row>
    <row r="1894" spans="3:16" s="21" customFormat="1" ht="30.75" customHeight="1">
      <c r="C1894" s="122"/>
      <c r="D1894" s="119"/>
      <c r="E1894" s="223"/>
      <c r="F1894" s="135"/>
      <c r="G1894" s="135"/>
      <c r="H1894" s="73" t="s">
        <v>23</v>
      </c>
      <c r="I1894" s="5">
        <f>I1901+I1908+I1915+I1929+I1936+I1950+I1957</f>
        <v>3600</v>
      </c>
      <c r="J1894" s="5">
        <f>J1901+J1908+J1915+J1929+J1936+J1950+J1957</f>
        <v>3600</v>
      </c>
      <c r="K1894" s="5">
        <f t="shared" si="177"/>
        <v>3600</v>
      </c>
      <c r="L1894" s="5">
        <f t="shared" si="177"/>
        <v>3600</v>
      </c>
      <c r="M1894" s="5">
        <f t="shared" si="177"/>
        <v>3600</v>
      </c>
      <c r="N1894" s="5">
        <f>L1894/I1894*100</f>
        <v>100</v>
      </c>
      <c r="O1894" s="5">
        <f>L1894/J1894*100</f>
        <v>100</v>
      </c>
      <c r="P1894" s="5">
        <f>L1894/K1894*100</f>
        <v>100</v>
      </c>
    </row>
    <row r="1895" spans="3:16" s="21" customFormat="1" ht="15" customHeight="1">
      <c r="C1895" s="122"/>
      <c r="D1895" s="119"/>
      <c r="E1895" s="223"/>
      <c r="F1895" s="135"/>
      <c r="G1895" s="135"/>
      <c r="H1895" s="73" t="s">
        <v>234</v>
      </c>
      <c r="I1895" s="5">
        <v>0</v>
      </c>
      <c r="J1895" s="5" t="s">
        <v>231</v>
      </c>
      <c r="K1895" s="5" t="s">
        <v>231</v>
      </c>
      <c r="L1895" s="5" t="s">
        <v>231</v>
      </c>
      <c r="M1895" s="5">
        <v>0</v>
      </c>
      <c r="N1895" s="5">
        <v>0</v>
      </c>
      <c r="O1895" s="5" t="s">
        <v>231</v>
      </c>
      <c r="P1895" s="5" t="s">
        <v>231</v>
      </c>
    </row>
    <row r="1896" spans="3:16" s="14" customFormat="1" ht="21" customHeight="1">
      <c r="C1896" s="122"/>
      <c r="D1896" s="119"/>
      <c r="E1896" s="223"/>
      <c r="F1896" s="135"/>
      <c r="G1896" s="135"/>
      <c r="H1896" s="73" t="s">
        <v>236</v>
      </c>
      <c r="I1896" s="5">
        <v>0</v>
      </c>
      <c r="J1896" s="5" t="s">
        <v>231</v>
      </c>
      <c r="K1896" s="5" t="s">
        <v>231</v>
      </c>
      <c r="L1896" s="5" t="s">
        <v>231</v>
      </c>
      <c r="M1896" s="5">
        <v>0</v>
      </c>
      <c r="N1896" s="5">
        <v>0</v>
      </c>
      <c r="O1896" s="5" t="s">
        <v>231</v>
      </c>
      <c r="P1896" s="5" t="s">
        <v>231</v>
      </c>
    </row>
    <row r="1897" spans="3:16" s="14" customFormat="1" ht="15" customHeight="1">
      <c r="C1897" s="122" t="s">
        <v>223</v>
      </c>
      <c r="D1897" s="119" t="s">
        <v>497</v>
      </c>
      <c r="E1897" s="223" t="s">
        <v>462</v>
      </c>
      <c r="F1897" s="135">
        <v>2018</v>
      </c>
      <c r="G1897" s="116">
        <v>2020</v>
      </c>
      <c r="H1897" s="73" t="s">
        <v>107</v>
      </c>
      <c r="I1897" s="55">
        <f>I1898+I1900+I1902+I1903</f>
        <v>300</v>
      </c>
      <c r="J1897" s="55">
        <f>J1898+J1900</f>
        <v>270</v>
      </c>
      <c r="K1897" s="55">
        <f>K1898+K1900</f>
        <v>270</v>
      </c>
      <c r="L1897" s="55">
        <f>L1898+L1900</f>
        <v>0</v>
      </c>
      <c r="M1897" s="55">
        <f>M1898+M1900+M1902+M1903</f>
        <v>0</v>
      </c>
      <c r="N1897" s="5">
        <f>M1897/I1897*100</f>
        <v>0</v>
      </c>
      <c r="O1897" s="5">
        <f>L1897/J1897*100</f>
        <v>0</v>
      </c>
      <c r="P1897" s="5">
        <f>L1897/K1897*100</f>
        <v>0</v>
      </c>
    </row>
    <row r="1898" spans="3:16" s="14" customFormat="1" ht="17.25" customHeight="1">
      <c r="C1898" s="122"/>
      <c r="D1898" s="119"/>
      <c r="E1898" s="223"/>
      <c r="F1898" s="135"/>
      <c r="G1898" s="117"/>
      <c r="H1898" s="73" t="s">
        <v>108</v>
      </c>
      <c r="I1898" s="5">
        <v>300</v>
      </c>
      <c r="J1898" s="5">
        <v>270</v>
      </c>
      <c r="K1898" s="5">
        <v>270</v>
      </c>
      <c r="L1898" s="5">
        <v>0</v>
      </c>
      <c r="M1898" s="5">
        <v>0</v>
      </c>
      <c r="N1898" s="5">
        <f>L1898/I1898*100</f>
        <v>0</v>
      </c>
      <c r="O1898" s="5">
        <f>L1898/J1898*100</f>
        <v>0</v>
      </c>
      <c r="P1898" s="5">
        <f>L1898/K1898*100</f>
        <v>0</v>
      </c>
    </row>
    <row r="1899" spans="3:16" s="14" customFormat="1" ht="30">
      <c r="C1899" s="122"/>
      <c r="D1899" s="119"/>
      <c r="E1899" s="223"/>
      <c r="F1899" s="135"/>
      <c r="G1899" s="117"/>
      <c r="H1899" s="73" t="s">
        <v>22</v>
      </c>
      <c r="I1899" s="5"/>
      <c r="J1899" s="5">
        <v>0</v>
      </c>
      <c r="K1899" s="5">
        <v>0</v>
      </c>
      <c r="L1899" s="5">
        <v>0</v>
      </c>
      <c r="M1899" s="5">
        <v>0</v>
      </c>
      <c r="N1899" s="5">
        <v>0</v>
      </c>
      <c r="O1899" s="5">
        <v>0</v>
      </c>
      <c r="P1899" s="5">
        <v>0</v>
      </c>
    </row>
    <row r="1900" spans="3:16" s="14" customFormat="1">
      <c r="C1900" s="122"/>
      <c r="D1900" s="119"/>
      <c r="E1900" s="223"/>
      <c r="F1900" s="135"/>
      <c r="G1900" s="117"/>
      <c r="H1900" s="73" t="s">
        <v>233</v>
      </c>
      <c r="I1900" s="5">
        <v>0</v>
      </c>
      <c r="J1900" s="5">
        <v>0</v>
      </c>
      <c r="K1900" s="5">
        <v>0</v>
      </c>
      <c r="L1900" s="5">
        <v>0</v>
      </c>
      <c r="M1900" s="5">
        <v>0</v>
      </c>
      <c r="N1900" s="5">
        <v>0</v>
      </c>
      <c r="O1900" s="5">
        <v>0</v>
      </c>
      <c r="P1900" s="5">
        <v>0</v>
      </c>
    </row>
    <row r="1901" spans="3:16" s="21" customFormat="1" ht="12.75" customHeight="1">
      <c r="C1901" s="122"/>
      <c r="D1901" s="119"/>
      <c r="E1901" s="223"/>
      <c r="F1901" s="135"/>
      <c r="G1901" s="117"/>
      <c r="H1901" s="73" t="s">
        <v>23</v>
      </c>
      <c r="I1901" s="5">
        <v>0</v>
      </c>
      <c r="J1901" s="5">
        <v>0</v>
      </c>
      <c r="K1901" s="5">
        <v>0</v>
      </c>
      <c r="L1901" s="5">
        <v>0</v>
      </c>
      <c r="M1901" s="5">
        <v>0</v>
      </c>
      <c r="N1901" s="5">
        <v>0</v>
      </c>
      <c r="O1901" s="5">
        <v>0</v>
      </c>
      <c r="P1901" s="5">
        <v>0</v>
      </c>
    </row>
    <row r="1902" spans="3:16" s="21" customFormat="1" ht="15" customHeight="1">
      <c r="C1902" s="122"/>
      <c r="D1902" s="119"/>
      <c r="E1902" s="223"/>
      <c r="F1902" s="135"/>
      <c r="G1902" s="117"/>
      <c r="H1902" s="73" t="s">
        <v>234</v>
      </c>
      <c r="I1902" s="5">
        <v>0</v>
      </c>
      <c r="J1902" s="5" t="s">
        <v>231</v>
      </c>
      <c r="K1902" s="5" t="s">
        <v>231</v>
      </c>
      <c r="L1902" s="5" t="s">
        <v>231</v>
      </c>
      <c r="M1902" s="5">
        <v>0</v>
      </c>
      <c r="N1902" s="5">
        <v>0</v>
      </c>
      <c r="O1902" s="5" t="s">
        <v>231</v>
      </c>
      <c r="P1902" s="5" t="s">
        <v>231</v>
      </c>
    </row>
    <row r="1903" spans="3:16" s="14" customFormat="1">
      <c r="C1903" s="122"/>
      <c r="D1903" s="119"/>
      <c r="E1903" s="223"/>
      <c r="F1903" s="135"/>
      <c r="G1903" s="118"/>
      <c r="H1903" s="73" t="s">
        <v>236</v>
      </c>
      <c r="I1903" s="5">
        <v>0</v>
      </c>
      <c r="J1903" s="5" t="s">
        <v>231</v>
      </c>
      <c r="K1903" s="5" t="s">
        <v>231</v>
      </c>
      <c r="L1903" s="5" t="s">
        <v>231</v>
      </c>
      <c r="M1903" s="5">
        <v>0</v>
      </c>
      <c r="N1903" s="5">
        <v>0</v>
      </c>
      <c r="O1903" s="5" t="s">
        <v>231</v>
      </c>
      <c r="P1903" s="5" t="s">
        <v>231</v>
      </c>
    </row>
    <row r="1904" spans="3:16" s="14" customFormat="1" ht="15" customHeight="1">
      <c r="C1904" s="122" t="s">
        <v>224</v>
      </c>
      <c r="D1904" s="119" t="s">
        <v>685</v>
      </c>
      <c r="E1904" s="223" t="s">
        <v>172</v>
      </c>
      <c r="F1904" s="135" t="s">
        <v>445</v>
      </c>
      <c r="G1904" s="135" t="s">
        <v>446</v>
      </c>
      <c r="H1904" s="73" t="s">
        <v>107</v>
      </c>
      <c r="I1904" s="55">
        <f>I1905+I1907+I1909+I1910</f>
        <v>500</v>
      </c>
      <c r="J1904" s="55">
        <f>J1905+J1907</f>
        <v>450</v>
      </c>
      <c r="K1904" s="55">
        <f>K1905+K1907</f>
        <v>450</v>
      </c>
      <c r="L1904" s="55">
        <f>L1905+L1907</f>
        <v>0</v>
      </c>
      <c r="M1904" s="55">
        <f>M1905+M1907+M1909+M1910</f>
        <v>0</v>
      </c>
      <c r="N1904" s="5">
        <f>M1904/I1904*100</f>
        <v>0</v>
      </c>
      <c r="O1904" s="5">
        <f>L1904/J1904*100</f>
        <v>0</v>
      </c>
      <c r="P1904" s="5">
        <f>L1904/K1904*100</f>
        <v>0</v>
      </c>
    </row>
    <row r="1905" spans="3:16" s="14" customFormat="1" ht="20.25" customHeight="1">
      <c r="C1905" s="122"/>
      <c r="D1905" s="119"/>
      <c r="E1905" s="223"/>
      <c r="F1905" s="135"/>
      <c r="G1905" s="135"/>
      <c r="H1905" s="73" t="s">
        <v>108</v>
      </c>
      <c r="I1905" s="5">
        <v>500</v>
      </c>
      <c r="J1905" s="5">
        <v>450</v>
      </c>
      <c r="K1905" s="5">
        <v>450</v>
      </c>
      <c r="L1905" s="5">
        <v>0</v>
      </c>
      <c r="M1905" s="5">
        <v>0</v>
      </c>
      <c r="N1905" s="5">
        <f>L1905/I1905*100</f>
        <v>0</v>
      </c>
      <c r="O1905" s="5">
        <f>L1905/J1905*100</f>
        <v>0</v>
      </c>
      <c r="P1905" s="5">
        <f>L1905/K1905*100</f>
        <v>0</v>
      </c>
    </row>
    <row r="1906" spans="3:16" s="14" customFormat="1" ht="30">
      <c r="C1906" s="122"/>
      <c r="D1906" s="119"/>
      <c r="E1906" s="223"/>
      <c r="F1906" s="135"/>
      <c r="G1906" s="135"/>
      <c r="H1906" s="73" t="s">
        <v>22</v>
      </c>
      <c r="I1906" s="5"/>
      <c r="J1906" s="5">
        <v>0</v>
      </c>
      <c r="K1906" s="5">
        <v>0</v>
      </c>
      <c r="L1906" s="5">
        <v>0</v>
      </c>
      <c r="M1906" s="5">
        <v>0</v>
      </c>
      <c r="N1906" s="5">
        <v>0</v>
      </c>
      <c r="O1906" s="5">
        <v>0</v>
      </c>
      <c r="P1906" s="5">
        <v>0</v>
      </c>
    </row>
    <row r="1907" spans="3:16" s="14" customFormat="1">
      <c r="C1907" s="122"/>
      <c r="D1907" s="119"/>
      <c r="E1907" s="223"/>
      <c r="F1907" s="135"/>
      <c r="G1907" s="135"/>
      <c r="H1907" s="73" t="s">
        <v>233</v>
      </c>
      <c r="I1907" s="5">
        <v>0</v>
      </c>
      <c r="J1907" s="5">
        <v>0</v>
      </c>
      <c r="K1907" s="5">
        <v>0</v>
      </c>
      <c r="L1907" s="5">
        <v>0</v>
      </c>
      <c r="M1907" s="5">
        <v>0</v>
      </c>
      <c r="N1907" s="5">
        <v>0</v>
      </c>
      <c r="O1907" s="5">
        <v>0</v>
      </c>
      <c r="P1907" s="5">
        <v>0</v>
      </c>
    </row>
    <row r="1908" spans="3:16" s="21" customFormat="1" ht="12.75" customHeight="1">
      <c r="C1908" s="122"/>
      <c r="D1908" s="119"/>
      <c r="E1908" s="223"/>
      <c r="F1908" s="135"/>
      <c r="G1908" s="135"/>
      <c r="H1908" s="73" t="s">
        <v>23</v>
      </c>
      <c r="I1908" s="5">
        <v>0</v>
      </c>
      <c r="J1908" s="5">
        <v>0</v>
      </c>
      <c r="K1908" s="5">
        <v>0</v>
      </c>
      <c r="L1908" s="5">
        <v>0</v>
      </c>
      <c r="M1908" s="5">
        <v>0</v>
      </c>
      <c r="N1908" s="5">
        <v>0</v>
      </c>
      <c r="O1908" s="5">
        <v>0</v>
      </c>
      <c r="P1908" s="5">
        <v>0</v>
      </c>
    </row>
    <row r="1909" spans="3:16" s="21" customFormat="1" ht="15" customHeight="1">
      <c r="C1909" s="122"/>
      <c r="D1909" s="119"/>
      <c r="E1909" s="223"/>
      <c r="F1909" s="135"/>
      <c r="G1909" s="135"/>
      <c r="H1909" s="73" t="s">
        <v>234</v>
      </c>
      <c r="I1909" s="5">
        <v>0</v>
      </c>
      <c r="J1909" s="5" t="s">
        <v>231</v>
      </c>
      <c r="K1909" s="5" t="s">
        <v>231</v>
      </c>
      <c r="L1909" s="5" t="s">
        <v>231</v>
      </c>
      <c r="M1909" s="5">
        <v>0</v>
      </c>
      <c r="N1909" s="5">
        <v>0</v>
      </c>
      <c r="O1909" s="5" t="s">
        <v>231</v>
      </c>
      <c r="P1909" s="5" t="s">
        <v>231</v>
      </c>
    </row>
    <row r="1910" spans="3:16" s="14" customFormat="1">
      <c r="C1910" s="122"/>
      <c r="D1910" s="119"/>
      <c r="E1910" s="223"/>
      <c r="F1910" s="135"/>
      <c r="G1910" s="135"/>
      <c r="H1910" s="73" t="s">
        <v>236</v>
      </c>
      <c r="I1910" s="5">
        <v>0</v>
      </c>
      <c r="J1910" s="5" t="s">
        <v>231</v>
      </c>
      <c r="K1910" s="5" t="s">
        <v>231</v>
      </c>
      <c r="L1910" s="5" t="s">
        <v>231</v>
      </c>
      <c r="M1910" s="5">
        <v>0</v>
      </c>
      <c r="N1910" s="5">
        <v>0</v>
      </c>
      <c r="O1910" s="5" t="s">
        <v>231</v>
      </c>
      <c r="P1910" s="5" t="s">
        <v>231</v>
      </c>
    </row>
    <row r="1911" spans="3:16" s="14" customFormat="1" ht="15" customHeight="1">
      <c r="C1911" s="122" t="s">
        <v>225</v>
      </c>
      <c r="D1911" s="119" t="s">
        <v>686</v>
      </c>
      <c r="E1911" s="223" t="s">
        <v>175</v>
      </c>
      <c r="F1911" s="135">
        <v>2018</v>
      </c>
      <c r="G1911" s="135">
        <v>2020</v>
      </c>
      <c r="H1911" s="73" t="s">
        <v>107</v>
      </c>
      <c r="I1911" s="55">
        <f>I1912+I1914+I1916+I1917</f>
        <v>400</v>
      </c>
      <c r="J1911" s="55">
        <f>J1912+J1914</f>
        <v>360</v>
      </c>
      <c r="K1911" s="55">
        <f>K1912+K1914</f>
        <v>360</v>
      </c>
      <c r="L1911" s="55">
        <f>L1912+L1914</f>
        <v>0</v>
      </c>
      <c r="M1911" s="55">
        <f>M1912+M1914+M1916+M1917</f>
        <v>0</v>
      </c>
      <c r="N1911" s="5">
        <f>M1911/I1911*100</f>
        <v>0</v>
      </c>
      <c r="O1911" s="5">
        <f>L1911/J1911*100</f>
        <v>0</v>
      </c>
      <c r="P1911" s="5">
        <f>L1911/K1911*100</f>
        <v>0</v>
      </c>
    </row>
    <row r="1912" spans="3:16" s="14" customFormat="1" ht="15" customHeight="1">
      <c r="C1912" s="122"/>
      <c r="D1912" s="119"/>
      <c r="E1912" s="223"/>
      <c r="F1912" s="135"/>
      <c r="G1912" s="135"/>
      <c r="H1912" s="73" t="s">
        <v>108</v>
      </c>
      <c r="I1912" s="5">
        <v>400</v>
      </c>
      <c r="J1912" s="5">
        <v>360</v>
      </c>
      <c r="K1912" s="5">
        <v>360</v>
      </c>
      <c r="L1912" s="5">
        <v>0</v>
      </c>
      <c r="M1912" s="5">
        <v>0</v>
      </c>
      <c r="N1912" s="5">
        <f>L1912/I1912*100</f>
        <v>0</v>
      </c>
      <c r="O1912" s="5">
        <f>L1912/J1912*100</f>
        <v>0</v>
      </c>
      <c r="P1912" s="5">
        <f>L1912/K1912*100</f>
        <v>0</v>
      </c>
    </row>
    <row r="1913" spans="3:16" s="14" customFormat="1" ht="30">
      <c r="C1913" s="122"/>
      <c r="D1913" s="119"/>
      <c r="E1913" s="223"/>
      <c r="F1913" s="135"/>
      <c r="G1913" s="135"/>
      <c r="H1913" s="73" t="s">
        <v>22</v>
      </c>
      <c r="I1913" s="5"/>
      <c r="J1913" s="5">
        <v>0</v>
      </c>
      <c r="K1913" s="5">
        <v>0</v>
      </c>
      <c r="L1913" s="5">
        <v>0</v>
      </c>
      <c r="M1913" s="5">
        <v>0</v>
      </c>
      <c r="N1913" s="5">
        <v>0</v>
      </c>
      <c r="O1913" s="5">
        <v>0</v>
      </c>
      <c r="P1913" s="5">
        <v>0</v>
      </c>
    </row>
    <row r="1914" spans="3:16" s="14" customFormat="1" ht="18.75" customHeight="1">
      <c r="C1914" s="122"/>
      <c r="D1914" s="119"/>
      <c r="E1914" s="223"/>
      <c r="F1914" s="135"/>
      <c r="G1914" s="135"/>
      <c r="H1914" s="73" t="s">
        <v>233</v>
      </c>
      <c r="I1914" s="5">
        <v>0</v>
      </c>
      <c r="J1914" s="5">
        <v>0</v>
      </c>
      <c r="K1914" s="5">
        <v>0</v>
      </c>
      <c r="L1914" s="5">
        <v>0</v>
      </c>
      <c r="M1914" s="5">
        <v>0</v>
      </c>
      <c r="N1914" s="5">
        <v>0</v>
      </c>
      <c r="O1914" s="5">
        <v>0</v>
      </c>
      <c r="P1914" s="5">
        <v>0</v>
      </c>
    </row>
    <row r="1915" spans="3:16" s="21" customFormat="1" ht="12.75" customHeight="1">
      <c r="C1915" s="122"/>
      <c r="D1915" s="119"/>
      <c r="E1915" s="223"/>
      <c r="F1915" s="135"/>
      <c r="G1915" s="135"/>
      <c r="H1915" s="73" t="s">
        <v>23</v>
      </c>
      <c r="I1915" s="5">
        <v>0</v>
      </c>
      <c r="J1915" s="5">
        <v>0</v>
      </c>
      <c r="K1915" s="5">
        <v>0</v>
      </c>
      <c r="L1915" s="5">
        <v>0</v>
      </c>
      <c r="M1915" s="5">
        <v>0</v>
      </c>
      <c r="N1915" s="5">
        <v>0</v>
      </c>
      <c r="O1915" s="5">
        <v>0</v>
      </c>
      <c r="P1915" s="5">
        <v>0</v>
      </c>
    </row>
    <row r="1916" spans="3:16" s="21" customFormat="1" ht="15" customHeight="1">
      <c r="C1916" s="122"/>
      <c r="D1916" s="119"/>
      <c r="E1916" s="223"/>
      <c r="F1916" s="135"/>
      <c r="G1916" s="135"/>
      <c r="H1916" s="73" t="s">
        <v>234</v>
      </c>
      <c r="I1916" s="5">
        <v>0</v>
      </c>
      <c r="J1916" s="5" t="s">
        <v>231</v>
      </c>
      <c r="K1916" s="5" t="s">
        <v>231</v>
      </c>
      <c r="L1916" s="5" t="s">
        <v>231</v>
      </c>
      <c r="M1916" s="5">
        <v>0</v>
      </c>
      <c r="N1916" s="5">
        <v>0</v>
      </c>
      <c r="O1916" s="5" t="s">
        <v>231</v>
      </c>
      <c r="P1916" s="5" t="s">
        <v>231</v>
      </c>
    </row>
    <row r="1917" spans="3:16" s="14" customFormat="1">
      <c r="C1917" s="122"/>
      <c r="D1917" s="119"/>
      <c r="E1917" s="223"/>
      <c r="F1917" s="135"/>
      <c r="G1917" s="135"/>
      <c r="H1917" s="73" t="s">
        <v>236</v>
      </c>
      <c r="I1917" s="5">
        <v>0</v>
      </c>
      <c r="J1917" s="5" t="s">
        <v>231</v>
      </c>
      <c r="K1917" s="5" t="s">
        <v>231</v>
      </c>
      <c r="L1917" s="5" t="s">
        <v>231</v>
      </c>
      <c r="M1917" s="5">
        <v>0</v>
      </c>
      <c r="N1917" s="5">
        <v>0</v>
      </c>
      <c r="O1917" s="5" t="s">
        <v>231</v>
      </c>
      <c r="P1917" s="5" t="s">
        <v>231</v>
      </c>
    </row>
    <row r="1918" spans="3:16" s="14" customFormat="1" ht="14.45" customHeight="1">
      <c r="C1918" s="52"/>
      <c r="D1918" s="128" t="s">
        <v>720</v>
      </c>
      <c r="E1918" s="143" t="s">
        <v>12</v>
      </c>
      <c r="F1918" s="69"/>
      <c r="G1918" s="69"/>
      <c r="H1918" s="73" t="s">
        <v>107</v>
      </c>
      <c r="I1918" s="96">
        <f>I1919+I1921+I1923+I1924</f>
        <v>200</v>
      </c>
      <c r="J1918" s="96">
        <f>J1919+J1921</f>
        <v>180</v>
      </c>
      <c r="K1918" s="96">
        <f t="shared" ref="K1918:M1918" si="178">K1919+K1921</f>
        <v>180</v>
      </c>
      <c r="L1918" s="96">
        <f t="shared" si="178"/>
        <v>0</v>
      </c>
      <c r="M1918" s="96">
        <f t="shared" si="178"/>
        <v>0</v>
      </c>
      <c r="N1918" s="5"/>
      <c r="O1918" s="5"/>
      <c r="P1918" s="5"/>
    </row>
    <row r="1919" spans="3:16" s="14" customFormat="1">
      <c r="C1919" s="52"/>
      <c r="D1919" s="129"/>
      <c r="E1919" s="144"/>
      <c r="F1919" s="69"/>
      <c r="G1919" s="69"/>
      <c r="H1919" s="73" t="s">
        <v>108</v>
      </c>
      <c r="I1919" s="96">
        <v>200</v>
      </c>
      <c r="J1919" s="96">
        <v>180</v>
      </c>
      <c r="K1919" s="96">
        <v>180</v>
      </c>
      <c r="L1919" s="96"/>
      <c r="M1919" s="96"/>
      <c r="N1919" s="5"/>
      <c r="O1919" s="5"/>
      <c r="P1919" s="5"/>
    </row>
    <row r="1920" spans="3:16" s="14" customFormat="1" ht="30">
      <c r="C1920" s="52"/>
      <c r="D1920" s="129"/>
      <c r="E1920" s="144"/>
      <c r="F1920" s="69"/>
      <c r="G1920" s="69"/>
      <c r="H1920" s="73" t="s">
        <v>22</v>
      </c>
      <c r="I1920" s="96"/>
      <c r="J1920" s="96"/>
      <c r="K1920" s="96"/>
      <c r="L1920" s="96"/>
      <c r="M1920" s="96"/>
      <c r="N1920" s="5"/>
      <c r="O1920" s="5"/>
      <c r="P1920" s="5"/>
    </row>
    <row r="1921" spans="3:16" s="14" customFormat="1">
      <c r="C1921" s="52"/>
      <c r="D1921" s="129"/>
      <c r="E1921" s="144"/>
      <c r="F1921" s="69"/>
      <c r="G1921" s="69"/>
      <c r="H1921" s="73" t="s">
        <v>233</v>
      </c>
      <c r="I1921" s="96"/>
      <c r="J1921" s="96"/>
      <c r="K1921" s="96"/>
      <c r="L1921" s="96"/>
      <c r="M1921" s="96"/>
      <c r="N1921" s="5"/>
      <c r="O1921" s="5"/>
      <c r="P1921" s="5"/>
    </row>
    <row r="1922" spans="3:16" s="14" customFormat="1" ht="30">
      <c r="C1922" s="52"/>
      <c r="D1922" s="129"/>
      <c r="E1922" s="144"/>
      <c r="F1922" s="69"/>
      <c r="G1922" s="69"/>
      <c r="H1922" s="73" t="s">
        <v>23</v>
      </c>
      <c r="I1922" s="96"/>
      <c r="J1922" s="96"/>
      <c r="K1922" s="96"/>
      <c r="L1922" s="96"/>
      <c r="M1922" s="96"/>
      <c r="N1922" s="5"/>
      <c r="O1922" s="5"/>
      <c r="P1922" s="5"/>
    </row>
    <row r="1923" spans="3:16" s="14" customFormat="1">
      <c r="C1923" s="52"/>
      <c r="D1923" s="129"/>
      <c r="E1923" s="144"/>
      <c r="F1923" s="69"/>
      <c r="G1923" s="69"/>
      <c r="H1923" s="73" t="s">
        <v>234</v>
      </c>
      <c r="I1923" s="96"/>
      <c r="J1923" s="96"/>
      <c r="K1923" s="96"/>
      <c r="L1923" s="96"/>
      <c r="M1923" s="96"/>
      <c r="N1923" s="5"/>
      <c r="O1923" s="5"/>
      <c r="P1923" s="5"/>
    </row>
    <row r="1924" spans="3:16" s="14" customFormat="1">
      <c r="C1924" s="52"/>
      <c r="D1924" s="130"/>
      <c r="E1924" s="145"/>
      <c r="F1924" s="69"/>
      <c r="G1924" s="69"/>
      <c r="H1924" s="73" t="s">
        <v>236</v>
      </c>
      <c r="I1924" s="96"/>
      <c r="J1924" s="96"/>
      <c r="K1924" s="96"/>
      <c r="L1924" s="96"/>
      <c r="M1924" s="96"/>
      <c r="N1924" s="5"/>
      <c r="O1924" s="5"/>
      <c r="P1924" s="5"/>
    </row>
    <row r="1925" spans="3:16" s="21" customFormat="1" ht="15" customHeight="1">
      <c r="C1925" s="131" t="s">
        <v>226</v>
      </c>
      <c r="D1925" s="119" t="s">
        <v>131</v>
      </c>
      <c r="E1925" s="143" t="s">
        <v>8</v>
      </c>
      <c r="F1925" s="132">
        <v>2018</v>
      </c>
      <c r="G1925" s="132">
        <v>2020</v>
      </c>
      <c r="H1925" s="73" t="s">
        <v>107</v>
      </c>
      <c r="I1925" s="55">
        <f>I1926+I1928+I1930+I1931</f>
        <v>1320</v>
      </c>
      <c r="J1925" s="55">
        <f>J1926+J1928</f>
        <v>1320</v>
      </c>
      <c r="K1925" s="55">
        <f>K1926+K1928</f>
        <v>1320</v>
      </c>
      <c r="L1925" s="55">
        <f>L1926+L1928</f>
        <v>945</v>
      </c>
      <c r="M1925" s="55">
        <f>M1926+M1928+M1930+M1931</f>
        <v>945</v>
      </c>
      <c r="N1925" s="5">
        <f>M1925/I1925*100</f>
        <v>71.590909090909093</v>
      </c>
      <c r="O1925" s="5">
        <f>L1925/J1925*100</f>
        <v>71.590909090909093</v>
      </c>
      <c r="P1925" s="5">
        <f>L1925/K1925*100</f>
        <v>71.590909090909093</v>
      </c>
    </row>
    <row r="1926" spans="3:16" s="21" customFormat="1" ht="15.75" customHeight="1">
      <c r="C1926" s="131"/>
      <c r="D1926" s="119"/>
      <c r="E1926" s="144"/>
      <c r="F1926" s="133"/>
      <c r="G1926" s="133"/>
      <c r="H1926" s="73" t="s">
        <v>108</v>
      </c>
      <c r="I1926" s="15">
        <v>1320</v>
      </c>
      <c r="J1926" s="15">
        <v>1320</v>
      </c>
      <c r="K1926" s="5">
        <v>1320</v>
      </c>
      <c r="L1926" s="5">
        <v>945</v>
      </c>
      <c r="M1926" s="5">
        <v>945</v>
      </c>
      <c r="N1926" s="5">
        <f>L1926/I1926*100</f>
        <v>71.590909090909093</v>
      </c>
      <c r="O1926" s="5">
        <f>L1926/J1926*100</f>
        <v>71.590909090909093</v>
      </c>
      <c r="P1926" s="5">
        <f>L1926/K1926*100</f>
        <v>71.590909090909093</v>
      </c>
    </row>
    <row r="1927" spans="3:16" s="21" customFormat="1" ht="30">
      <c r="C1927" s="131"/>
      <c r="D1927" s="119"/>
      <c r="E1927" s="144"/>
      <c r="F1927" s="133"/>
      <c r="G1927" s="133"/>
      <c r="H1927" s="73" t="s">
        <v>22</v>
      </c>
      <c r="I1927" s="5"/>
      <c r="J1927" s="5">
        <v>0</v>
      </c>
      <c r="K1927" s="5">
        <v>0</v>
      </c>
      <c r="L1927" s="5">
        <v>0</v>
      </c>
      <c r="M1927" s="5">
        <v>0</v>
      </c>
      <c r="N1927" s="5">
        <v>0</v>
      </c>
      <c r="O1927" s="5">
        <v>0</v>
      </c>
      <c r="P1927" s="5">
        <v>0</v>
      </c>
    </row>
    <row r="1928" spans="3:16" s="21" customFormat="1">
      <c r="C1928" s="131"/>
      <c r="D1928" s="119"/>
      <c r="E1928" s="144"/>
      <c r="F1928" s="133"/>
      <c r="G1928" s="133"/>
      <c r="H1928" s="73" t="s">
        <v>233</v>
      </c>
      <c r="I1928" s="5">
        <v>0</v>
      </c>
      <c r="J1928" s="5">
        <v>0</v>
      </c>
      <c r="K1928" s="5">
        <v>0</v>
      </c>
      <c r="L1928" s="5">
        <v>0</v>
      </c>
      <c r="M1928" s="5">
        <v>0</v>
      </c>
      <c r="N1928" s="5">
        <v>0</v>
      </c>
      <c r="O1928" s="5">
        <v>0</v>
      </c>
      <c r="P1928" s="5">
        <v>0</v>
      </c>
    </row>
    <row r="1929" spans="3:16" s="21" customFormat="1" ht="12.75" customHeight="1">
      <c r="C1929" s="131"/>
      <c r="D1929" s="119"/>
      <c r="E1929" s="144"/>
      <c r="F1929" s="133"/>
      <c r="G1929" s="133"/>
      <c r="H1929" s="73" t="s">
        <v>23</v>
      </c>
      <c r="I1929" s="5">
        <v>0</v>
      </c>
      <c r="J1929" s="5">
        <v>0</v>
      </c>
      <c r="K1929" s="5">
        <v>0</v>
      </c>
      <c r="L1929" s="5">
        <v>0</v>
      </c>
      <c r="M1929" s="5">
        <v>0</v>
      </c>
      <c r="N1929" s="5">
        <v>0</v>
      </c>
      <c r="O1929" s="5">
        <v>0</v>
      </c>
      <c r="P1929" s="5">
        <v>0</v>
      </c>
    </row>
    <row r="1930" spans="3:16" s="21" customFormat="1" ht="15" customHeight="1">
      <c r="C1930" s="131"/>
      <c r="D1930" s="119"/>
      <c r="E1930" s="144"/>
      <c r="F1930" s="133"/>
      <c r="G1930" s="133"/>
      <c r="H1930" s="73" t="s">
        <v>234</v>
      </c>
      <c r="I1930" s="5">
        <v>0</v>
      </c>
      <c r="J1930" s="5" t="s">
        <v>231</v>
      </c>
      <c r="K1930" s="5" t="s">
        <v>231</v>
      </c>
      <c r="L1930" s="5" t="s">
        <v>231</v>
      </c>
      <c r="M1930" s="5">
        <v>0</v>
      </c>
      <c r="N1930" s="5">
        <v>0</v>
      </c>
      <c r="O1930" s="5" t="s">
        <v>231</v>
      </c>
      <c r="P1930" s="5" t="s">
        <v>231</v>
      </c>
    </row>
    <row r="1931" spans="3:16" s="21" customFormat="1" ht="22.5" customHeight="1">
      <c r="C1931" s="131"/>
      <c r="D1931" s="119"/>
      <c r="E1931" s="145"/>
      <c r="F1931" s="134"/>
      <c r="G1931" s="134"/>
      <c r="H1931" s="73" t="s">
        <v>236</v>
      </c>
      <c r="I1931" s="5">
        <v>0</v>
      </c>
      <c r="J1931" s="5" t="s">
        <v>231</v>
      </c>
      <c r="K1931" s="5" t="s">
        <v>231</v>
      </c>
      <c r="L1931" s="5" t="s">
        <v>231</v>
      </c>
      <c r="M1931" s="5">
        <v>0</v>
      </c>
      <c r="N1931" s="5">
        <v>0</v>
      </c>
      <c r="O1931" s="5" t="s">
        <v>231</v>
      </c>
      <c r="P1931" s="5" t="s">
        <v>231</v>
      </c>
    </row>
    <row r="1932" spans="3:16" s="21" customFormat="1" ht="15" customHeight="1">
      <c r="C1932" s="131" t="s">
        <v>227</v>
      </c>
      <c r="D1932" s="128" t="s">
        <v>132</v>
      </c>
      <c r="E1932" s="143" t="s">
        <v>8</v>
      </c>
      <c r="F1932" s="132">
        <v>2018</v>
      </c>
      <c r="G1932" s="132">
        <v>2020</v>
      </c>
      <c r="H1932" s="73" t="s">
        <v>107</v>
      </c>
      <c r="I1932" s="55">
        <f>I1933+I1935+I1937+I1938</f>
        <v>270</v>
      </c>
      <c r="J1932" s="55">
        <f>J1933+J1935</f>
        <v>270</v>
      </c>
      <c r="K1932" s="55">
        <f>K1933+K1935</f>
        <v>270</v>
      </c>
      <c r="L1932" s="55">
        <f>L1933+L1935</f>
        <v>202.5</v>
      </c>
      <c r="M1932" s="55">
        <f>M1933+M1935+M1937+M1938</f>
        <v>202.5</v>
      </c>
      <c r="N1932" s="5">
        <f>M1932/I1932*100</f>
        <v>75</v>
      </c>
      <c r="O1932" s="5">
        <f>L1932/J1932*100</f>
        <v>75</v>
      </c>
      <c r="P1932" s="5">
        <f>L1932/K1932*100</f>
        <v>75</v>
      </c>
    </row>
    <row r="1933" spans="3:16" s="21" customFormat="1">
      <c r="C1933" s="131"/>
      <c r="D1933" s="129"/>
      <c r="E1933" s="144"/>
      <c r="F1933" s="133"/>
      <c r="G1933" s="133"/>
      <c r="H1933" s="73" t="s">
        <v>108</v>
      </c>
      <c r="I1933" s="15">
        <v>270</v>
      </c>
      <c r="J1933" s="5">
        <v>270</v>
      </c>
      <c r="K1933" s="5">
        <v>270</v>
      </c>
      <c r="L1933" s="5">
        <v>202.5</v>
      </c>
      <c r="M1933" s="5">
        <v>202.5</v>
      </c>
      <c r="N1933" s="5">
        <f>L1933/I1933*100</f>
        <v>75</v>
      </c>
      <c r="O1933" s="5">
        <f>L1933/J1933*100</f>
        <v>75</v>
      </c>
      <c r="P1933" s="5">
        <f>L1933/K1933*100</f>
        <v>75</v>
      </c>
    </row>
    <row r="1934" spans="3:16" s="21" customFormat="1" ht="30">
      <c r="C1934" s="131"/>
      <c r="D1934" s="129"/>
      <c r="E1934" s="144"/>
      <c r="F1934" s="133"/>
      <c r="G1934" s="133"/>
      <c r="H1934" s="73" t="s">
        <v>22</v>
      </c>
      <c r="I1934" s="5"/>
      <c r="J1934" s="5">
        <v>0</v>
      </c>
      <c r="K1934" s="5">
        <v>0</v>
      </c>
      <c r="L1934" s="5">
        <v>0</v>
      </c>
      <c r="M1934" s="5">
        <v>0</v>
      </c>
      <c r="N1934" s="5">
        <v>0</v>
      </c>
      <c r="O1934" s="5">
        <v>0</v>
      </c>
      <c r="P1934" s="5">
        <v>0</v>
      </c>
    </row>
    <row r="1935" spans="3:16" s="21" customFormat="1">
      <c r="C1935" s="131"/>
      <c r="D1935" s="129"/>
      <c r="E1935" s="144"/>
      <c r="F1935" s="133"/>
      <c r="G1935" s="133"/>
      <c r="H1935" s="73" t="s">
        <v>233</v>
      </c>
      <c r="I1935" s="5">
        <v>0</v>
      </c>
      <c r="J1935" s="5">
        <v>0</v>
      </c>
      <c r="K1935" s="5">
        <v>0</v>
      </c>
      <c r="L1935" s="5">
        <v>0</v>
      </c>
      <c r="M1935" s="5">
        <v>0</v>
      </c>
      <c r="N1935" s="5">
        <v>0</v>
      </c>
      <c r="O1935" s="5">
        <v>0</v>
      </c>
      <c r="P1935" s="5">
        <v>0</v>
      </c>
    </row>
    <row r="1936" spans="3:16" s="21" customFormat="1" ht="12.75" customHeight="1">
      <c r="C1936" s="131"/>
      <c r="D1936" s="129"/>
      <c r="E1936" s="144"/>
      <c r="F1936" s="133"/>
      <c r="G1936" s="133"/>
      <c r="H1936" s="73" t="s">
        <v>23</v>
      </c>
      <c r="I1936" s="5">
        <v>0</v>
      </c>
      <c r="J1936" s="5">
        <v>0</v>
      </c>
      <c r="K1936" s="5">
        <v>0</v>
      </c>
      <c r="L1936" s="5">
        <v>0</v>
      </c>
      <c r="M1936" s="5">
        <v>0</v>
      </c>
      <c r="N1936" s="5">
        <v>0</v>
      </c>
      <c r="O1936" s="5">
        <v>0</v>
      </c>
      <c r="P1936" s="5">
        <v>0</v>
      </c>
    </row>
    <row r="1937" spans="3:16" s="21" customFormat="1" ht="15" customHeight="1">
      <c r="C1937" s="131"/>
      <c r="D1937" s="129"/>
      <c r="E1937" s="144"/>
      <c r="F1937" s="133"/>
      <c r="G1937" s="133"/>
      <c r="H1937" s="73" t="s">
        <v>234</v>
      </c>
      <c r="I1937" s="5">
        <v>0</v>
      </c>
      <c r="J1937" s="5" t="s">
        <v>231</v>
      </c>
      <c r="K1937" s="5" t="s">
        <v>231</v>
      </c>
      <c r="L1937" s="5" t="s">
        <v>231</v>
      </c>
      <c r="M1937" s="5">
        <v>0</v>
      </c>
      <c r="N1937" s="5">
        <v>0</v>
      </c>
      <c r="O1937" s="5" t="s">
        <v>231</v>
      </c>
      <c r="P1937" s="5" t="s">
        <v>231</v>
      </c>
    </row>
    <row r="1938" spans="3:16" s="21" customFormat="1">
      <c r="C1938" s="131"/>
      <c r="D1938" s="130"/>
      <c r="E1938" s="145"/>
      <c r="F1938" s="134"/>
      <c r="G1938" s="134"/>
      <c r="H1938" s="73" t="s">
        <v>236</v>
      </c>
      <c r="I1938" s="5">
        <v>0</v>
      </c>
      <c r="J1938" s="5" t="s">
        <v>231</v>
      </c>
      <c r="K1938" s="5" t="s">
        <v>231</v>
      </c>
      <c r="L1938" s="5" t="s">
        <v>231</v>
      </c>
      <c r="M1938" s="5">
        <v>0</v>
      </c>
      <c r="N1938" s="5">
        <v>0</v>
      </c>
      <c r="O1938" s="5" t="s">
        <v>231</v>
      </c>
      <c r="P1938" s="5" t="s">
        <v>231</v>
      </c>
    </row>
    <row r="1939" spans="3:16" s="21" customFormat="1" ht="14.45" customHeight="1">
      <c r="C1939" s="53"/>
      <c r="D1939" s="128" t="s">
        <v>687</v>
      </c>
      <c r="E1939" s="143" t="s">
        <v>8</v>
      </c>
      <c r="F1939" s="70"/>
      <c r="G1939" s="70"/>
      <c r="H1939" s="73" t="s">
        <v>107</v>
      </c>
      <c r="I1939" s="96">
        <f>I1940+I1942+I1944+I1945</f>
        <v>240</v>
      </c>
      <c r="J1939" s="96">
        <f>J1940+J1942</f>
        <v>240</v>
      </c>
      <c r="K1939" s="96">
        <f t="shared" ref="K1939:M1939" si="179">K1940+K1942</f>
        <v>240</v>
      </c>
      <c r="L1939" s="96">
        <f t="shared" si="179"/>
        <v>240</v>
      </c>
      <c r="M1939" s="96">
        <f t="shared" si="179"/>
        <v>240</v>
      </c>
      <c r="N1939" s="5">
        <f t="shared" ref="N1939:N1940" si="180">L1939/I1939*100</f>
        <v>100</v>
      </c>
      <c r="O1939" s="5">
        <f t="shared" ref="O1939:O1940" si="181">L1939/J1939*100</f>
        <v>100</v>
      </c>
      <c r="P1939" s="5">
        <f t="shared" ref="P1939:P1940" si="182">L1939/K1939*100</f>
        <v>100</v>
      </c>
    </row>
    <row r="1940" spans="3:16" s="21" customFormat="1">
      <c r="C1940" s="53"/>
      <c r="D1940" s="129"/>
      <c r="E1940" s="144"/>
      <c r="F1940" s="70"/>
      <c r="G1940" s="70"/>
      <c r="H1940" s="73" t="s">
        <v>108</v>
      </c>
      <c r="I1940" s="96">
        <v>240</v>
      </c>
      <c r="J1940" s="96">
        <v>240</v>
      </c>
      <c r="K1940" s="96">
        <v>240</v>
      </c>
      <c r="L1940" s="96">
        <v>240</v>
      </c>
      <c r="M1940" s="96">
        <v>240</v>
      </c>
      <c r="N1940" s="5">
        <f t="shared" si="180"/>
        <v>100</v>
      </c>
      <c r="O1940" s="5">
        <f t="shared" si="181"/>
        <v>100</v>
      </c>
      <c r="P1940" s="5">
        <f t="shared" si="182"/>
        <v>100</v>
      </c>
    </row>
    <row r="1941" spans="3:16" s="21" customFormat="1" ht="30">
      <c r="C1941" s="53"/>
      <c r="D1941" s="129"/>
      <c r="E1941" s="144"/>
      <c r="F1941" s="70"/>
      <c r="G1941" s="70"/>
      <c r="H1941" s="73" t="s">
        <v>22</v>
      </c>
      <c r="I1941" s="96"/>
      <c r="J1941" s="96"/>
      <c r="K1941" s="96"/>
      <c r="L1941" s="96"/>
      <c r="M1941" s="96"/>
      <c r="N1941" s="5"/>
      <c r="O1941" s="5"/>
      <c r="P1941" s="5"/>
    </row>
    <row r="1942" spans="3:16" s="21" customFormat="1">
      <c r="C1942" s="53"/>
      <c r="D1942" s="129"/>
      <c r="E1942" s="144"/>
      <c r="F1942" s="70"/>
      <c r="G1942" s="70"/>
      <c r="H1942" s="73" t="s">
        <v>233</v>
      </c>
      <c r="I1942" s="96"/>
      <c r="J1942" s="96"/>
      <c r="K1942" s="96"/>
      <c r="L1942" s="96"/>
      <c r="M1942" s="96"/>
      <c r="N1942" s="5"/>
      <c r="O1942" s="5"/>
      <c r="P1942" s="5"/>
    </row>
    <row r="1943" spans="3:16" s="21" customFormat="1" ht="30">
      <c r="C1943" s="53"/>
      <c r="D1943" s="129"/>
      <c r="E1943" s="144"/>
      <c r="F1943" s="70"/>
      <c r="G1943" s="70"/>
      <c r="H1943" s="73" t="s">
        <v>23</v>
      </c>
      <c r="I1943" s="96"/>
      <c r="J1943" s="96"/>
      <c r="K1943" s="96"/>
      <c r="L1943" s="96"/>
      <c r="M1943" s="96"/>
      <c r="N1943" s="5"/>
      <c r="O1943" s="5"/>
      <c r="P1943" s="5"/>
    </row>
    <row r="1944" spans="3:16" s="21" customFormat="1">
      <c r="C1944" s="53"/>
      <c r="D1944" s="129"/>
      <c r="E1944" s="144"/>
      <c r="F1944" s="70"/>
      <c r="G1944" s="70"/>
      <c r="H1944" s="73" t="s">
        <v>234</v>
      </c>
      <c r="I1944" s="96"/>
      <c r="J1944" s="96"/>
      <c r="K1944" s="96"/>
      <c r="L1944" s="96"/>
      <c r="M1944" s="96"/>
      <c r="N1944" s="5"/>
      <c r="O1944" s="5"/>
      <c r="P1944" s="5"/>
    </row>
    <row r="1945" spans="3:16" s="21" customFormat="1">
      <c r="C1945" s="53"/>
      <c r="D1945" s="130"/>
      <c r="E1945" s="145"/>
      <c r="F1945" s="70"/>
      <c r="G1945" s="70"/>
      <c r="H1945" s="73" t="s">
        <v>236</v>
      </c>
      <c r="I1945" s="96"/>
      <c r="J1945" s="96"/>
      <c r="K1945" s="96"/>
      <c r="L1945" s="96"/>
      <c r="M1945" s="96"/>
      <c r="N1945" s="5"/>
      <c r="O1945" s="5"/>
      <c r="P1945" s="5"/>
    </row>
    <row r="1946" spans="3:16" s="21" customFormat="1" ht="15" customHeight="1">
      <c r="C1946" s="122" t="s">
        <v>4</v>
      </c>
      <c r="D1946" s="128" t="s">
        <v>688</v>
      </c>
      <c r="E1946" s="143" t="s">
        <v>133</v>
      </c>
      <c r="F1946" s="132">
        <v>2018</v>
      </c>
      <c r="G1946" s="132">
        <v>2020</v>
      </c>
      <c r="H1946" s="73" t="s">
        <v>107</v>
      </c>
      <c r="I1946" s="55">
        <f>I1947+I1949+I1951+I1952</f>
        <v>2809</v>
      </c>
      <c r="J1946" s="55">
        <f>J1947+J1949</f>
        <v>2500</v>
      </c>
      <c r="K1946" s="55">
        <f>K1947+K1949</f>
        <v>2500</v>
      </c>
      <c r="L1946" s="55">
        <f>L1947+L1949</f>
        <v>2500</v>
      </c>
      <c r="M1946" s="55">
        <f>M1947+M1949+M1951+M1952</f>
        <v>2500</v>
      </c>
      <c r="N1946" s="5">
        <f>M1946/I1946*100</f>
        <v>88.999644001423988</v>
      </c>
      <c r="O1946" s="5">
        <f>L1946/J1946*100</f>
        <v>100</v>
      </c>
      <c r="P1946" s="5">
        <f>L1946/K1946*100</f>
        <v>100</v>
      </c>
    </row>
    <row r="1947" spans="3:16" s="21" customFormat="1" ht="15" customHeight="1">
      <c r="C1947" s="122"/>
      <c r="D1947" s="129"/>
      <c r="E1947" s="144"/>
      <c r="F1947" s="133"/>
      <c r="G1947" s="133"/>
      <c r="H1947" s="73" t="s">
        <v>108</v>
      </c>
      <c r="I1947" s="15">
        <v>309</v>
      </c>
      <c r="J1947" s="15"/>
      <c r="K1947" s="5">
        <v>0</v>
      </c>
      <c r="L1947" s="5">
        <v>0</v>
      </c>
      <c r="M1947" s="5">
        <v>0</v>
      </c>
      <c r="N1947" s="5">
        <v>0</v>
      </c>
      <c r="O1947" s="5">
        <v>0</v>
      </c>
      <c r="P1947" s="5">
        <v>0</v>
      </c>
    </row>
    <row r="1948" spans="3:16" s="21" customFormat="1" ht="30">
      <c r="C1948" s="122"/>
      <c r="D1948" s="129"/>
      <c r="E1948" s="144"/>
      <c r="F1948" s="133"/>
      <c r="G1948" s="133"/>
      <c r="H1948" s="73" t="s">
        <v>22</v>
      </c>
      <c r="I1948" s="5"/>
      <c r="J1948" s="5">
        <v>0</v>
      </c>
      <c r="K1948" s="5">
        <v>0</v>
      </c>
      <c r="L1948" s="5">
        <v>0</v>
      </c>
      <c r="M1948" s="5">
        <v>0</v>
      </c>
      <c r="N1948" s="5">
        <v>0</v>
      </c>
      <c r="O1948" s="5">
        <v>0</v>
      </c>
      <c r="P1948" s="5">
        <v>0</v>
      </c>
    </row>
    <row r="1949" spans="3:16" s="21" customFormat="1">
      <c r="C1949" s="122"/>
      <c r="D1949" s="129"/>
      <c r="E1949" s="144"/>
      <c r="F1949" s="133"/>
      <c r="G1949" s="133"/>
      <c r="H1949" s="73" t="s">
        <v>233</v>
      </c>
      <c r="I1949" s="15">
        <v>2500</v>
      </c>
      <c r="J1949" s="15">
        <v>2500</v>
      </c>
      <c r="K1949" s="5">
        <v>2500</v>
      </c>
      <c r="L1949" s="5">
        <v>2500</v>
      </c>
      <c r="M1949" s="5">
        <v>2500</v>
      </c>
      <c r="N1949" s="5">
        <f>M1949/I1949*100</f>
        <v>100</v>
      </c>
      <c r="O1949" s="5">
        <f>L1949/J1949*100</f>
        <v>100</v>
      </c>
      <c r="P1949" s="5">
        <f>L1949/K1949*100</f>
        <v>100</v>
      </c>
    </row>
    <row r="1950" spans="3:16" s="21" customFormat="1" ht="27.75" customHeight="1">
      <c r="C1950" s="122"/>
      <c r="D1950" s="129"/>
      <c r="E1950" s="144"/>
      <c r="F1950" s="133"/>
      <c r="G1950" s="133"/>
      <c r="H1950" s="73" t="s">
        <v>23</v>
      </c>
      <c r="I1950" s="5">
        <v>2500</v>
      </c>
      <c r="J1950" s="5">
        <v>2500</v>
      </c>
      <c r="K1950" s="5">
        <v>2500</v>
      </c>
      <c r="L1950" s="5">
        <v>2500</v>
      </c>
      <c r="M1950" s="5">
        <v>2500</v>
      </c>
      <c r="N1950" s="5">
        <f>M1950/I1950*100</f>
        <v>100</v>
      </c>
      <c r="O1950" s="5">
        <f>L1950/J1950*100</f>
        <v>100</v>
      </c>
      <c r="P1950" s="5">
        <f>L1950/K1950*100</f>
        <v>100</v>
      </c>
    </row>
    <row r="1951" spans="3:16" s="21" customFormat="1" ht="15" customHeight="1">
      <c r="C1951" s="122"/>
      <c r="D1951" s="129"/>
      <c r="E1951" s="144"/>
      <c r="F1951" s="133"/>
      <c r="G1951" s="133"/>
      <c r="H1951" s="73" t="s">
        <v>234</v>
      </c>
      <c r="I1951" s="5">
        <v>0</v>
      </c>
      <c r="J1951" s="5" t="s">
        <v>231</v>
      </c>
      <c r="K1951" s="5" t="s">
        <v>231</v>
      </c>
      <c r="L1951" s="5" t="s">
        <v>231</v>
      </c>
      <c r="M1951" s="5">
        <v>0</v>
      </c>
      <c r="N1951" s="5">
        <v>0</v>
      </c>
      <c r="O1951" s="5" t="s">
        <v>231</v>
      </c>
      <c r="P1951" s="5" t="s">
        <v>231</v>
      </c>
    </row>
    <row r="1952" spans="3:16" s="21" customFormat="1">
      <c r="C1952" s="122"/>
      <c r="D1952" s="130"/>
      <c r="E1952" s="145"/>
      <c r="F1952" s="134"/>
      <c r="G1952" s="134"/>
      <c r="H1952" s="73" t="s">
        <v>236</v>
      </c>
      <c r="I1952" s="5">
        <v>0</v>
      </c>
      <c r="J1952" s="5" t="s">
        <v>231</v>
      </c>
      <c r="K1952" s="5" t="s">
        <v>231</v>
      </c>
      <c r="L1952" s="5" t="s">
        <v>231</v>
      </c>
      <c r="M1952" s="5">
        <v>0</v>
      </c>
      <c r="N1952" s="5">
        <v>0</v>
      </c>
      <c r="O1952" s="5" t="s">
        <v>231</v>
      </c>
      <c r="P1952" s="5" t="s">
        <v>231</v>
      </c>
    </row>
    <row r="1953" spans="3:16" s="21" customFormat="1" ht="18.75" customHeight="1">
      <c r="C1953" s="122" t="s">
        <v>5</v>
      </c>
      <c r="D1953" s="128" t="s">
        <v>689</v>
      </c>
      <c r="E1953" s="143" t="s">
        <v>550</v>
      </c>
      <c r="F1953" s="132">
        <v>2018</v>
      </c>
      <c r="G1953" s="132">
        <v>2020</v>
      </c>
      <c r="H1953" s="73" t="s">
        <v>107</v>
      </c>
      <c r="I1953" s="55">
        <f>I1954+I1956+I1958+I1959</f>
        <v>1236</v>
      </c>
      <c r="J1953" s="55">
        <f>J1954+J1956</f>
        <v>1100</v>
      </c>
      <c r="K1953" s="55">
        <f>K1954+K1956</f>
        <v>1100</v>
      </c>
      <c r="L1953" s="55">
        <f>L1954+L1956</f>
        <v>1100</v>
      </c>
      <c r="M1953" s="55">
        <f>M1954+M1956+M1958+M1959</f>
        <v>1100</v>
      </c>
      <c r="N1953" s="5">
        <f>M1953/I1953*100</f>
        <v>88.996763754045304</v>
      </c>
      <c r="O1953" s="5">
        <f>L1953/J1953*100</f>
        <v>100</v>
      </c>
      <c r="P1953" s="5">
        <f>L1953/K1953*100</f>
        <v>100</v>
      </c>
    </row>
    <row r="1954" spans="3:16" s="21" customFormat="1" ht="15" customHeight="1">
      <c r="C1954" s="122"/>
      <c r="D1954" s="129"/>
      <c r="E1954" s="144"/>
      <c r="F1954" s="133"/>
      <c r="G1954" s="133"/>
      <c r="H1954" s="73" t="s">
        <v>108</v>
      </c>
      <c r="I1954" s="15">
        <v>136</v>
      </c>
      <c r="J1954" s="15"/>
      <c r="K1954" s="5">
        <v>0</v>
      </c>
      <c r="L1954" s="5">
        <v>0</v>
      </c>
      <c r="M1954" s="5">
        <v>0</v>
      </c>
      <c r="N1954" s="5">
        <v>0</v>
      </c>
      <c r="O1954" s="5">
        <v>0</v>
      </c>
      <c r="P1954" s="5">
        <v>0</v>
      </c>
    </row>
    <row r="1955" spans="3:16" s="21" customFormat="1" ht="30">
      <c r="C1955" s="122"/>
      <c r="D1955" s="129"/>
      <c r="E1955" s="144"/>
      <c r="F1955" s="133"/>
      <c r="G1955" s="133"/>
      <c r="H1955" s="73" t="s">
        <v>22</v>
      </c>
      <c r="I1955" s="5"/>
      <c r="J1955" s="5">
        <v>0</v>
      </c>
      <c r="K1955" s="5">
        <v>0</v>
      </c>
      <c r="L1955" s="5">
        <v>0</v>
      </c>
      <c r="M1955" s="5">
        <v>0</v>
      </c>
      <c r="N1955" s="5">
        <v>0</v>
      </c>
      <c r="O1955" s="5">
        <v>0</v>
      </c>
      <c r="P1955" s="5">
        <v>0</v>
      </c>
    </row>
    <row r="1956" spans="3:16" s="21" customFormat="1" ht="17.25" customHeight="1">
      <c r="C1956" s="122"/>
      <c r="D1956" s="129"/>
      <c r="E1956" s="144"/>
      <c r="F1956" s="133"/>
      <c r="G1956" s="133"/>
      <c r="H1956" s="73" t="s">
        <v>233</v>
      </c>
      <c r="I1956" s="15">
        <v>1100</v>
      </c>
      <c r="J1956" s="5">
        <v>1100</v>
      </c>
      <c r="K1956" s="5">
        <v>1100</v>
      </c>
      <c r="L1956" s="5">
        <v>1100</v>
      </c>
      <c r="M1956" s="5">
        <v>1100</v>
      </c>
      <c r="N1956" s="5">
        <f>M1956/I1956*100</f>
        <v>100</v>
      </c>
      <c r="O1956" s="5">
        <f>L1956/J1956*100</f>
        <v>100</v>
      </c>
      <c r="P1956" s="5">
        <f>L1956/K1956*100</f>
        <v>100</v>
      </c>
    </row>
    <row r="1957" spans="3:16" s="21" customFormat="1" ht="30.75" customHeight="1">
      <c r="C1957" s="122"/>
      <c r="D1957" s="129"/>
      <c r="E1957" s="144"/>
      <c r="F1957" s="133"/>
      <c r="G1957" s="133"/>
      <c r="H1957" s="73" t="s">
        <v>23</v>
      </c>
      <c r="I1957" s="5">
        <v>1100</v>
      </c>
      <c r="J1957" s="5">
        <v>1100</v>
      </c>
      <c r="K1957" s="5">
        <v>1100</v>
      </c>
      <c r="L1957" s="5">
        <v>1100</v>
      </c>
      <c r="M1957" s="5">
        <v>1100</v>
      </c>
      <c r="N1957" s="5">
        <f>M1957/I1957*100</f>
        <v>100</v>
      </c>
      <c r="O1957" s="5">
        <f>L1957/J1957*100</f>
        <v>100</v>
      </c>
      <c r="P1957" s="5">
        <f>L1957/K1957*100</f>
        <v>100</v>
      </c>
    </row>
    <row r="1958" spans="3:16" s="21" customFormat="1" ht="15" customHeight="1">
      <c r="C1958" s="122"/>
      <c r="D1958" s="129"/>
      <c r="E1958" s="144"/>
      <c r="F1958" s="133"/>
      <c r="G1958" s="133"/>
      <c r="H1958" s="73" t="s">
        <v>234</v>
      </c>
      <c r="I1958" s="5">
        <v>0</v>
      </c>
      <c r="J1958" s="5" t="s">
        <v>231</v>
      </c>
      <c r="K1958" s="5" t="s">
        <v>231</v>
      </c>
      <c r="L1958" s="5" t="s">
        <v>231</v>
      </c>
      <c r="M1958" s="5">
        <v>0</v>
      </c>
      <c r="N1958" s="5">
        <v>0</v>
      </c>
      <c r="O1958" s="5" t="s">
        <v>231</v>
      </c>
      <c r="P1958" s="5" t="s">
        <v>231</v>
      </c>
    </row>
    <row r="1959" spans="3:16" s="21" customFormat="1" ht="17.25" customHeight="1">
      <c r="C1959" s="122"/>
      <c r="D1959" s="130"/>
      <c r="E1959" s="145"/>
      <c r="F1959" s="134"/>
      <c r="G1959" s="134"/>
      <c r="H1959" s="73" t="s">
        <v>236</v>
      </c>
      <c r="I1959" s="5">
        <v>0</v>
      </c>
      <c r="J1959" s="5" t="s">
        <v>231</v>
      </c>
      <c r="K1959" s="5" t="s">
        <v>231</v>
      </c>
      <c r="L1959" s="5" t="s">
        <v>231</v>
      </c>
      <c r="M1959" s="5">
        <v>0</v>
      </c>
      <c r="N1959" s="5">
        <v>0</v>
      </c>
      <c r="O1959" s="5" t="s">
        <v>231</v>
      </c>
      <c r="P1959" s="5" t="s">
        <v>231</v>
      </c>
    </row>
    <row r="1960" spans="3:16" s="21" customFormat="1" ht="15" customHeight="1">
      <c r="C1960" s="123" t="s">
        <v>217</v>
      </c>
      <c r="D1960" s="119" t="s">
        <v>750</v>
      </c>
      <c r="E1960" s="121" t="s">
        <v>754</v>
      </c>
      <c r="F1960" s="116">
        <v>2018</v>
      </c>
      <c r="G1960" s="116">
        <v>2020</v>
      </c>
      <c r="H1960" s="73" t="s">
        <v>107</v>
      </c>
      <c r="I1960" s="55">
        <f>I1961+I1963+I1965+I1966</f>
        <v>0</v>
      </c>
      <c r="J1960" s="55">
        <f>J1961+J1963</f>
        <v>800</v>
      </c>
      <c r="K1960" s="55">
        <f t="shared" ref="K1960:M1960" si="183">K1961+K1963</f>
        <v>800</v>
      </c>
      <c r="L1960" s="55">
        <f t="shared" si="183"/>
        <v>200</v>
      </c>
      <c r="M1960" s="55">
        <f t="shared" si="183"/>
        <v>200</v>
      </c>
      <c r="N1960" s="5">
        <v>0</v>
      </c>
      <c r="O1960" s="5">
        <f>L1960/J1960*100</f>
        <v>25</v>
      </c>
      <c r="P1960" s="5">
        <f>L1960/K1960*100</f>
        <v>25</v>
      </c>
    </row>
    <row r="1961" spans="3:16" s="21" customFormat="1" ht="15" customHeight="1">
      <c r="C1961" s="124"/>
      <c r="D1961" s="119"/>
      <c r="E1961" s="121"/>
      <c r="F1961" s="117"/>
      <c r="G1961" s="117"/>
      <c r="H1961" s="73" t="s">
        <v>108</v>
      </c>
      <c r="I1961" s="5">
        <f>I1968+I1975</f>
        <v>0</v>
      </c>
      <c r="J1961" s="5">
        <f t="shared" ref="J1961:M1961" si="184">J1968+J1975</f>
        <v>800</v>
      </c>
      <c r="K1961" s="5">
        <f t="shared" si="184"/>
        <v>800</v>
      </c>
      <c r="L1961" s="5">
        <f t="shared" si="184"/>
        <v>200</v>
      </c>
      <c r="M1961" s="5">
        <f t="shared" si="184"/>
        <v>200</v>
      </c>
      <c r="N1961" s="5">
        <v>0</v>
      </c>
      <c r="O1961" s="5">
        <v>0</v>
      </c>
      <c r="P1961" s="5">
        <v>0</v>
      </c>
    </row>
    <row r="1962" spans="3:16" s="21" customFormat="1" ht="30" customHeight="1">
      <c r="C1962" s="124"/>
      <c r="D1962" s="119"/>
      <c r="E1962" s="121"/>
      <c r="F1962" s="117"/>
      <c r="G1962" s="117"/>
      <c r="H1962" s="73" t="s">
        <v>22</v>
      </c>
      <c r="I1962" s="5">
        <f t="shared" ref="I1962:M1962" si="185">I1969</f>
        <v>0</v>
      </c>
      <c r="J1962" s="5">
        <f t="shared" si="185"/>
        <v>0</v>
      </c>
      <c r="K1962" s="5">
        <f t="shared" si="185"/>
        <v>0</v>
      </c>
      <c r="L1962" s="5">
        <f t="shared" si="185"/>
        <v>0</v>
      </c>
      <c r="M1962" s="5">
        <f t="shared" si="185"/>
        <v>0</v>
      </c>
      <c r="N1962" s="5">
        <v>0</v>
      </c>
      <c r="O1962" s="5">
        <v>0</v>
      </c>
      <c r="P1962" s="5">
        <v>0</v>
      </c>
    </row>
    <row r="1963" spans="3:16" s="21" customFormat="1" ht="15" customHeight="1">
      <c r="C1963" s="124"/>
      <c r="D1963" s="119"/>
      <c r="E1963" s="121"/>
      <c r="F1963" s="117"/>
      <c r="G1963" s="117"/>
      <c r="H1963" s="73" t="s">
        <v>233</v>
      </c>
      <c r="I1963" s="5">
        <f t="shared" ref="I1963:M1963" si="186">I1970</f>
        <v>0</v>
      </c>
      <c r="J1963" s="5">
        <f t="shared" si="186"/>
        <v>0</v>
      </c>
      <c r="K1963" s="5">
        <f t="shared" si="186"/>
        <v>0</v>
      </c>
      <c r="L1963" s="5">
        <f t="shared" si="186"/>
        <v>0</v>
      </c>
      <c r="M1963" s="5">
        <f t="shared" si="186"/>
        <v>0</v>
      </c>
      <c r="N1963" s="5">
        <v>0</v>
      </c>
      <c r="O1963" s="5">
        <v>0</v>
      </c>
      <c r="P1963" s="5">
        <v>0</v>
      </c>
    </row>
    <row r="1964" spans="3:16" s="21" customFormat="1" ht="27.75" customHeight="1">
      <c r="C1964" s="124"/>
      <c r="D1964" s="119"/>
      <c r="E1964" s="121"/>
      <c r="F1964" s="117"/>
      <c r="G1964" s="117"/>
      <c r="H1964" s="73" t="s">
        <v>23</v>
      </c>
      <c r="I1964" s="5">
        <f t="shared" ref="I1964:M1964" si="187">I1971</f>
        <v>0</v>
      </c>
      <c r="J1964" s="5">
        <f t="shared" si="187"/>
        <v>0</v>
      </c>
      <c r="K1964" s="5">
        <f t="shared" si="187"/>
        <v>0</v>
      </c>
      <c r="L1964" s="5">
        <f t="shared" si="187"/>
        <v>0</v>
      </c>
      <c r="M1964" s="5">
        <f t="shared" si="187"/>
        <v>0</v>
      </c>
      <c r="N1964" s="5">
        <v>0</v>
      </c>
      <c r="O1964" s="5">
        <v>0</v>
      </c>
      <c r="P1964" s="5">
        <v>0</v>
      </c>
    </row>
    <row r="1965" spans="3:16" s="21" customFormat="1" ht="15" customHeight="1">
      <c r="C1965" s="124"/>
      <c r="D1965" s="119"/>
      <c r="E1965" s="121"/>
      <c r="F1965" s="117"/>
      <c r="G1965" s="117"/>
      <c r="H1965" s="73" t="s">
        <v>234</v>
      </c>
      <c r="I1965" s="5">
        <v>0</v>
      </c>
      <c r="J1965" s="5" t="s">
        <v>231</v>
      </c>
      <c r="K1965" s="5" t="s">
        <v>231</v>
      </c>
      <c r="L1965" s="5" t="s">
        <v>231</v>
      </c>
      <c r="M1965" s="5">
        <v>0</v>
      </c>
      <c r="N1965" s="5">
        <v>0</v>
      </c>
      <c r="O1965" s="5" t="s">
        <v>231</v>
      </c>
      <c r="P1965" s="5" t="s">
        <v>231</v>
      </c>
    </row>
    <row r="1966" spans="3:16" s="21" customFormat="1" ht="15" customHeight="1">
      <c r="C1966" s="125"/>
      <c r="D1966" s="119"/>
      <c r="E1966" s="121"/>
      <c r="F1966" s="118"/>
      <c r="G1966" s="118"/>
      <c r="H1966" s="73" t="s">
        <v>236</v>
      </c>
      <c r="I1966" s="5">
        <v>0</v>
      </c>
      <c r="J1966" s="5" t="s">
        <v>231</v>
      </c>
      <c r="K1966" s="5" t="s">
        <v>231</v>
      </c>
      <c r="L1966" s="5" t="s">
        <v>231</v>
      </c>
      <c r="M1966" s="5">
        <v>0</v>
      </c>
      <c r="N1966" s="5">
        <v>0</v>
      </c>
      <c r="O1966" s="5" t="s">
        <v>231</v>
      </c>
      <c r="P1966" s="5" t="s">
        <v>231</v>
      </c>
    </row>
    <row r="1967" spans="3:16" s="21" customFormat="1" ht="27" customHeight="1">
      <c r="C1967" s="123" t="s">
        <v>421</v>
      </c>
      <c r="D1967" s="119" t="s">
        <v>751</v>
      </c>
      <c r="E1967" s="116" t="s">
        <v>753</v>
      </c>
      <c r="F1967" s="116">
        <v>2018</v>
      </c>
      <c r="G1967" s="116">
        <v>2018</v>
      </c>
      <c r="H1967" s="73" t="s">
        <v>107</v>
      </c>
      <c r="I1967" s="55">
        <f>I1968+I1970+I1972+I1973</f>
        <v>0</v>
      </c>
      <c r="J1967" s="55">
        <f>J1968+J1970</f>
        <v>600</v>
      </c>
      <c r="K1967" s="55">
        <f t="shared" ref="K1967:M1967" si="188">K1968+K1970</f>
        <v>600</v>
      </c>
      <c r="L1967" s="55">
        <f t="shared" si="188"/>
        <v>200</v>
      </c>
      <c r="M1967" s="55">
        <f t="shared" si="188"/>
        <v>200</v>
      </c>
      <c r="N1967" s="5">
        <v>0</v>
      </c>
      <c r="O1967" s="5">
        <f>L1967/J1967*100</f>
        <v>33.333333333333329</v>
      </c>
      <c r="P1967" s="5">
        <f>L1967/K1967*100</f>
        <v>33.333333333333329</v>
      </c>
    </row>
    <row r="1968" spans="3:16" s="21" customFormat="1" ht="27" customHeight="1">
      <c r="C1968" s="124"/>
      <c r="D1968" s="119"/>
      <c r="E1968" s="126"/>
      <c r="F1968" s="117"/>
      <c r="G1968" s="117"/>
      <c r="H1968" s="73" t="s">
        <v>108</v>
      </c>
      <c r="I1968" s="5"/>
      <c r="J1968" s="5">
        <v>600</v>
      </c>
      <c r="K1968" s="5">
        <v>600</v>
      </c>
      <c r="L1968" s="5">
        <v>200</v>
      </c>
      <c r="M1968" s="5">
        <v>200</v>
      </c>
      <c r="N1968" s="5">
        <v>0</v>
      </c>
      <c r="O1968" s="5">
        <f>L1968/J1968*100</f>
        <v>33.333333333333329</v>
      </c>
      <c r="P1968" s="5">
        <v>0</v>
      </c>
    </row>
    <row r="1969" spans="3:16" s="21" customFormat="1" ht="30" customHeight="1">
      <c r="C1969" s="124"/>
      <c r="D1969" s="119"/>
      <c r="E1969" s="126"/>
      <c r="F1969" s="117"/>
      <c r="G1969" s="117"/>
      <c r="H1969" s="73" t="s">
        <v>22</v>
      </c>
      <c r="I1969" s="5">
        <v>0</v>
      </c>
      <c r="J1969" s="5">
        <v>0</v>
      </c>
      <c r="K1969" s="5">
        <v>0</v>
      </c>
      <c r="L1969" s="5">
        <v>0</v>
      </c>
      <c r="M1969" s="5">
        <v>0</v>
      </c>
      <c r="N1969" s="5">
        <v>0</v>
      </c>
      <c r="O1969" s="5">
        <v>0</v>
      </c>
      <c r="P1969" s="5">
        <v>0</v>
      </c>
    </row>
    <row r="1970" spans="3:16" s="21" customFormat="1" ht="29.25" customHeight="1">
      <c r="C1970" s="124"/>
      <c r="D1970" s="119"/>
      <c r="E1970" s="126"/>
      <c r="F1970" s="117"/>
      <c r="G1970" s="117"/>
      <c r="H1970" s="73" t="s">
        <v>233</v>
      </c>
      <c r="I1970" s="15">
        <v>0</v>
      </c>
      <c r="J1970" s="15">
        <v>0</v>
      </c>
      <c r="K1970" s="5">
        <v>0</v>
      </c>
      <c r="L1970" s="5">
        <v>0</v>
      </c>
      <c r="M1970" s="5">
        <v>0</v>
      </c>
      <c r="N1970" s="5">
        <v>0</v>
      </c>
      <c r="O1970" s="5">
        <v>0</v>
      </c>
      <c r="P1970" s="5">
        <v>0</v>
      </c>
    </row>
    <row r="1971" spans="3:16" s="21" customFormat="1" ht="31.5" customHeight="1">
      <c r="C1971" s="124"/>
      <c r="D1971" s="119"/>
      <c r="E1971" s="126"/>
      <c r="F1971" s="117"/>
      <c r="G1971" s="117"/>
      <c r="H1971" s="73" t="s">
        <v>23</v>
      </c>
      <c r="I1971" s="5">
        <v>0</v>
      </c>
      <c r="J1971" s="5">
        <v>0</v>
      </c>
      <c r="K1971" s="5">
        <v>0</v>
      </c>
      <c r="L1971" s="5">
        <v>0</v>
      </c>
      <c r="M1971" s="5">
        <v>0</v>
      </c>
      <c r="N1971" s="5">
        <v>0</v>
      </c>
      <c r="O1971" s="5">
        <v>0</v>
      </c>
      <c r="P1971" s="5">
        <v>0</v>
      </c>
    </row>
    <row r="1972" spans="3:16" s="21" customFormat="1" ht="15" customHeight="1">
      <c r="C1972" s="124"/>
      <c r="D1972" s="119"/>
      <c r="E1972" s="126"/>
      <c r="F1972" s="117"/>
      <c r="G1972" s="117"/>
      <c r="H1972" s="73" t="s">
        <v>234</v>
      </c>
      <c r="I1972" s="5">
        <v>0</v>
      </c>
      <c r="J1972" s="5" t="s">
        <v>231</v>
      </c>
      <c r="K1972" s="5" t="s">
        <v>231</v>
      </c>
      <c r="L1972" s="5" t="s">
        <v>231</v>
      </c>
      <c r="M1972" s="5">
        <v>0</v>
      </c>
      <c r="N1972" s="5">
        <v>0</v>
      </c>
      <c r="O1972" s="5" t="s">
        <v>231</v>
      </c>
      <c r="P1972" s="5" t="s">
        <v>231</v>
      </c>
    </row>
    <row r="1973" spans="3:16" s="21" customFormat="1" ht="26.25" customHeight="1">
      <c r="C1973" s="125"/>
      <c r="D1973" s="119"/>
      <c r="E1973" s="127"/>
      <c r="F1973" s="118"/>
      <c r="G1973" s="118"/>
      <c r="H1973" s="73" t="s">
        <v>236</v>
      </c>
      <c r="I1973" s="5">
        <v>0</v>
      </c>
      <c r="J1973" s="5" t="s">
        <v>231</v>
      </c>
      <c r="K1973" s="5" t="s">
        <v>231</v>
      </c>
      <c r="L1973" s="5" t="s">
        <v>231</v>
      </c>
      <c r="M1973" s="5">
        <v>0</v>
      </c>
      <c r="N1973" s="5">
        <v>0</v>
      </c>
      <c r="O1973" s="5" t="s">
        <v>231</v>
      </c>
      <c r="P1973" s="5" t="s">
        <v>231</v>
      </c>
    </row>
    <row r="1974" spans="3:16" s="21" customFormat="1" ht="15" customHeight="1">
      <c r="C1974" s="123" t="s">
        <v>421</v>
      </c>
      <c r="D1974" s="119" t="s">
        <v>752</v>
      </c>
      <c r="E1974" s="116" t="s">
        <v>753</v>
      </c>
      <c r="F1974" s="116">
        <v>2018</v>
      </c>
      <c r="G1974" s="116">
        <v>2018</v>
      </c>
      <c r="H1974" s="73" t="s">
        <v>107</v>
      </c>
      <c r="I1974" s="55">
        <f>I1975+I1977+I1979+I1980</f>
        <v>0</v>
      </c>
      <c r="J1974" s="55">
        <f>J1975+J1977</f>
        <v>200</v>
      </c>
      <c r="K1974" s="55">
        <f t="shared" ref="K1974:M1974" si="189">K1975+K1977</f>
        <v>200</v>
      </c>
      <c r="L1974" s="55">
        <f t="shared" si="189"/>
        <v>0</v>
      </c>
      <c r="M1974" s="55">
        <f t="shared" si="189"/>
        <v>0</v>
      </c>
      <c r="N1974" s="5">
        <v>0</v>
      </c>
      <c r="O1974" s="5">
        <f>L1974/J1974*100</f>
        <v>0</v>
      </c>
      <c r="P1974" s="5">
        <f>L1974/K1974*100</f>
        <v>0</v>
      </c>
    </row>
    <row r="1975" spans="3:16" s="21" customFormat="1" ht="15" customHeight="1">
      <c r="C1975" s="124"/>
      <c r="D1975" s="119"/>
      <c r="E1975" s="126"/>
      <c r="F1975" s="117"/>
      <c r="G1975" s="117"/>
      <c r="H1975" s="73" t="s">
        <v>108</v>
      </c>
      <c r="I1975" s="5"/>
      <c r="J1975" s="5">
        <v>200</v>
      </c>
      <c r="K1975" s="5">
        <v>200</v>
      </c>
      <c r="L1975" s="5"/>
      <c r="M1975" s="5"/>
      <c r="N1975" s="5">
        <v>0</v>
      </c>
      <c r="O1975" s="5">
        <v>0</v>
      </c>
      <c r="P1975" s="5">
        <v>0</v>
      </c>
    </row>
    <row r="1976" spans="3:16" s="21" customFormat="1" ht="30" customHeight="1">
      <c r="C1976" s="124"/>
      <c r="D1976" s="119"/>
      <c r="E1976" s="126"/>
      <c r="F1976" s="117"/>
      <c r="G1976" s="117"/>
      <c r="H1976" s="73" t="s">
        <v>22</v>
      </c>
      <c r="I1976" s="5">
        <v>0</v>
      </c>
      <c r="J1976" s="5">
        <v>0</v>
      </c>
      <c r="K1976" s="5">
        <v>0</v>
      </c>
      <c r="L1976" s="5">
        <v>0</v>
      </c>
      <c r="M1976" s="5">
        <v>0</v>
      </c>
      <c r="N1976" s="5">
        <v>0</v>
      </c>
      <c r="O1976" s="5">
        <v>0</v>
      </c>
      <c r="P1976" s="5">
        <v>0</v>
      </c>
    </row>
    <row r="1977" spans="3:16" s="21" customFormat="1" ht="15" customHeight="1">
      <c r="C1977" s="124"/>
      <c r="D1977" s="119"/>
      <c r="E1977" s="126"/>
      <c r="F1977" s="117"/>
      <c r="G1977" s="117"/>
      <c r="H1977" s="73" t="s">
        <v>233</v>
      </c>
      <c r="I1977" s="15">
        <v>0</v>
      </c>
      <c r="J1977" s="15">
        <v>0</v>
      </c>
      <c r="K1977" s="5">
        <v>0</v>
      </c>
      <c r="L1977" s="5">
        <v>0</v>
      </c>
      <c r="M1977" s="5">
        <v>0</v>
      </c>
      <c r="N1977" s="5">
        <v>0</v>
      </c>
      <c r="O1977" s="5">
        <v>0</v>
      </c>
      <c r="P1977" s="5">
        <v>0</v>
      </c>
    </row>
    <row r="1978" spans="3:16" s="21" customFormat="1" ht="15" customHeight="1">
      <c r="C1978" s="124"/>
      <c r="D1978" s="119"/>
      <c r="E1978" s="126"/>
      <c r="F1978" s="117"/>
      <c r="G1978" s="117"/>
      <c r="H1978" s="73" t="s">
        <v>23</v>
      </c>
      <c r="I1978" s="5">
        <v>0</v>
      </c>
      <c r="J1978" s="5">
        <v>0</v>
      </c>
      <c r="K1978" s="5">
        <v>0</v>
      </c>
      <c r="L1978" s="5">
        <v>0</v>
      </c>
      <c r="M1978" s="5">
        <v>0</v>
      </c>
      <c r="N1978" s="5">
        <v>0</v>
      </c>
      <c r="O1978" s="5">
        <v>0</v>
      </c>
      <c r="P1978" s="5">
        <v>0</v>
      </c>
    </row>
    <row r="1979" spans="3:16" s="21" customFormat="1" ht="15" customHeight="1">
      <c r="C1979" s="124"/>
      <c r="D1979" s="119"/>
      <c r="E1979" s="126"/>
      <c r="F1979" s="117"/>
      <c r="G1979" s="117"/>
      <c r="H1979" s="73" t="s">
        <v>234</v>
      </c>
      <c r="I1979" s="5">
        <v>0</v>
      </c>
      <c r="J1979" s="5" t="s">
        <v>231</v>
      </c>
      <c r="K1979" s="5" t="s">
        <v>231</v>
      </c>
      <c r="L1979" s="5" t="s">
        <v>231</v>
      </c>
      <c r="M1979" s="5">
        <v>0</v>
      </c>
      <c r="N1979" s="5">
        <v>0</v>
      </c>
      <c r="O1979" s="5" t="s">
        <v>231</v>
      </c>
      <c r="P1979" s="5" t="s">
        <v>231</v>
      </c>
    </row>
    <row r="1980" spans="3:16" s="21" customFormat="1" ht="15" customHeight="1">
      <c r="C1980" s="125"/>
      <c r="D1980" s="119"/>
      <c r="E1980" s="127"/>
      <c r="F1980" s="118"/>
      <c r="G1980" s="118"/>
      <c r="H1980" s="73" t="s">
        <v>236</v>
      </c>
      <c r="I1980" s="5">
        <v>0</v>
      </c>
      <c r="J1980" s="5" t="s">
        <v>231</v>
      </c>
      <c r="K1980" s="5" t="s">
        <v>231</v>
      </c>
      <c r="L1980" s="5" t="s">
        <v>231</v>
      </c>
      <c r="M1980" s="5">
        <v>0</v>
      </c>
      <c r="N1980" s="5">
        <v>0</v>
      </c>
      <c r="O1980" s="5" t="s">
        <v>231</v>
      </c>
      <c r="P1980" s="5" t="s">
        <v>231</v>
      </c>
    </row>
    <row r="1981" spans="3:16" ht="15" customHeight="1">
      <c r="C1981" s="154" t="s">
        <v>228</v>
      </c>
      <c r="D1981" s="224" t="s">
        <v>182</v>
      </c>
      <c r="E1981" s="160" t="s">
        <v>8</v>
      </c>
      <c r="F1981" s="160">
        <v>2015</v>
      </c>
      <c r="G1981" s="160">
        <v>2017</v>
      </c>
      <c r="H1981" s="10" t="s">
        <v>107</v>
      </c>
      <c r="I1981" s="9">
        <f>I1982+I1984+I1986+I1987</f>
        <v>10000</v>
      </c>
      <c r="J1981" s="9">
        <f>J1982+J1984</f>
        <v>9130</v>
      </c>
      <c r="K1981" s="9">
        <f>K1982+K1984</f>
        <v>9130</v>
      </c>
      <c r="L1981" s="9">
        <f>L1982+L1984</f>
        <v>1329.1</v>
      </c>
      <c r="M1981" s="9">
        <f>M1982+M1984+M1986+M1987</f>
        <v>1329.1</v>
      </c>
      <c r="N1981" s="8">
        <f>M1981/I1981*100</f>
        <v>13.291</v>
      </c>
      <c r="O1981" s="8">
        <f>L1981/J1981*100</f>
        <v>14.557502738225628</v>
      </c>
      <c r="P1981" s="8">
        <f>L1981/K1981*100</f>
        <v>14.557502738225628</v>
      </c>
    </row>
    <row r="1982" spans="3:16">
      <c r="C1982" s="154"/>
      <c r="D1982" s="224"/>
      <c r="E1982" s="160"/>
      <c r="F1982" s="160"/>
      <c r="G1982" s="160"/>
      <c r="H1982" s="10" t="s">
        <v>108</v>
      </c>
      <c r="I1982" s="9">
        <f>I1989</f>
        <v>10000</v>
      </c>
      <c r="J1982" s="9">
        <f>J1989</f>
        <v>9130</v>
      </c>
      <c r="K1982" s="9">
        <f>K1989</f>
        <v>9130</v>
      </c>
      <c r="L1982" s="9">
        <f>L1989</f>
        <v>1329.1</v>
      </c>
      <c r="M1982" s="9">
        <f>M1989</f>
        <v>1329.1</v>
      </c>
      <c r="N1982" s="8">
        <f>M1982/I1982*100</f>
        <v>13.291</v>
      </c>
      <c r="O1982" s="8">
        <f>L1982/J1982*100</f>
        <v>14.557502738225628</v>
      </c>
      <c r="P1982" s="8">
        <f>L1982/K1982*100</f>
        <v>14.557502738225628</v>
      </c>
    </row>
    <row r="1983" spans="3:16" ht="28.5">
      <c r="C1983" s="154"/>
      <c r="D1983" s="224"/>
      <c r="E1983" s="160"/>
      <c r="F1983" s="160"/>
      <c r="G1983" s="160"/>
      <c r="H1983" s="10" t="s">
        <v>22</v>
      </c>
      <c r="I1983" s="9">
        <f>I1990</f>
        <v>0</v>
      </c>
      <c r="J1983" s="9">
        <f t="shared" ref="J1983:L1985" si="190">J1990</f>
        <v>0</v>
      </c>
      <c r="K1983" s="9">
        <f t="shared" si="190"/>
        <v>0</v>
      </c>
      <c r="L1983" s="9">
        <f t="shared" si="190"/>
        <v>0</v>
      </c>
      <c r="M1983" s="9">
        <f>M1990</f>
        <v>0</v>
      </c>
      <c r="N1983" s="8">
        <v>0</v>
      </c>
      <c r="O1983" s="8">
        <v>0</v>
      </c>
      <c r="P1983" s="8">
        <v>0</v>
      </c>
    </row>
    <row r="1984" spans="3:16">
      <c r="C1984" s="154"/>
      <c r="D1984" s="224"/>
      <c r="E1984" s="160"/>
      <c r="F1984" s="160"/>
      <c r="G1984" s="160"/>
      <c r="H1984" s="10" t="s">
        <v>233</v>
      </c>
      <c r="I1984" s="9">
        <f>I1991</f>
        <v>0</v>
      </c>
      <c r="J1984" s="9">
        <f t="shared" si="190"/>
        <v>0</v>
      </c>
      <c r="K1984" s="9">
        <f t="shared" si="190"/>
        <v>0</v>
      </c>
      <c r="L1984" s="9">
        <f t="shared" si="190"/>
        <v>0</v>
      </c>
      <c r="M1984" s="9">
        <f>M1991</f>
        <v>0</v>
      </c>
      <c r="N1984" s="8">
        <v>0</v>
      </c>
      <c r="O1984" s="8">
        <v>0</v>
      </c>
      <c r="P1984" s="8">
        <v>0</v>
      </c>
    </row>
    <row r="1985" spans="3:16" ht="42.75">
      <c r="C1985" s="154"/>
      <c r="D1985" s="224"/>
      <c r="E1985" s="160"/>
      <c r="F1985" s="160"/>
      <c r="G1985" s="160"/>
      <c r="H1985" s="10" t="s">
        <v>23</v>
      </c>
      <c r="I1985" s="9">
        <f>I1992</f>
        <v>0</v>
      </c>
      <c r="J1985" s="9">
        <f t="shared" si="190"/>
        <v>0</v>
      </c>
      <c r="K1985" s="9">
        <f t="shared" si="190"/>
        <v>0</v>
      </c>
      <c r="L1985" s="9">
        <f t="shared" si="190"/>
        <v>0</v>
      </c>
      <c r="M1985" s="9">
        <f>M1992</f>
        <v>0</v>
      </c>
      <c r="N1985" s="8">
        <v>0</v>
      </c>
      <c r="O1985" s="8">
        <v>0</v>
      </c>
      <c r="P1985" s="8">
        <v>0</v>
      </c>
    </row>
    <row r="1986" spans="3:16">
      <c r="C1986" s="154"/>
      <c r="D1986" s="224"/>
      <c r="E1986" s="160"/>
      <c r="F1986" s="160"/>
      <c r="G1986" s="160"/>
      <c r="H1986" s="10" t="s">
        <v>234</v>
      </c>
      <c r="I1986" s="9">
        <f>I1993</f>
        <v>0</v>
      </c>
      <c r="J1986" s="9" t="s">
        <v>231</v>
      </c>
      <c r="K1986" s="9" t="s">
        <v>231</v>
      </c>
      <c r="L1986" s="9" t="s">
        <v>231</v>
      </c>
      <c r="M1986" s="9">
        <v>0</v>
      </c>
      <c r="N1986" s="8">
        <v>0</v>
      </c>
      <c r="O1986" s="8" t="s">
        <v>231</v>
      </c>
      <c r="P1986" s="8" t="s">
        <v>231</v>
      </c>
    </row>
    <row r="1987" spans="3:16">
      <c r="C1987" s="154"/>
      <c r="D1987" s="224"/>
      <c r="E1987" s="160"/>
      <c r="F1987" s="160"/>
      <c r="G1987" s="160"/>
      <c r="H1987" s="10" t="s">
        <v>236</v>
      </c>
      <c r="I1987" s="9">
        <f>I1994</f>
        <v>0</v>
      </c>
      <c r="J1987" s="9" t="s">
        <v>231</v>
      </c>
      <c r="K1987" s="9" t="s">
        <v>231</v>
      </c>
      <c r="L1987" s="9" t="s">
        <v>231</v>
      </c>
      <c r="M1987" s="9">
        <v>0</v>
      </c>
      <c r="N1987" s="8">
        <v>0</v>
      </c>
      <c r="O1987" s="8" t="s">
        <v>231</v>
      </c>
      <c r="P1987" s="8" t="s">
        <v>231</v>
      </c>
    </row>
    <row r="1988" spans="3:16">
      <c r="C1988" s="154" t="s">
        <v>183</v>
      </c>
      <c r="D1988" s="152" t="s">
        <v>690</v>
      </c>
      <c r="E1988" s="223" t="s">
        <v>8</v>
      </c>
      <c r="F1988" s="135">
        <v>2015</v>
      </c>
      <c r="G1988" s="135">
        <v>2017</v>
      </c>
      <c r="H1988" s="73" t="s">
        <v>107</v>
      </c>
      <c r="I1988" s="55">
        <f>I1989+I1991+I1993+I1994</f>
        <v>10000</v>
      </c>
      <c r="J1988" s="55">
        <f>J1989+J1991</f>
        <v>9130</v>
      </c>
      <c r="K1988" s="55">
        <f>K1989+K1991</f>
        <v>9130</v>
      </c>
      <c r="L1988" s="55">
        <f>L1989+L1991</f>
        <v>1329.1</v>
      </c>
      <c r="M1988" s="55">
        <f>M1989+M1991+M1993+M1994</f>
        <v>1329.1</v>
      </c>
      <c r="N1988" s="5">
        <f>M1988/I1988*100</f>
        <v>13.291</v>
      </c>
      <c r="O1988" s="5">
        <f>L1988/J1988*100</f>
        <v>14.557502738225628</v>
      </c>
      <c r="P1988" s="5">
        <f>L1988/K1988*100</f>
        <v>14.557502738225628</v>
      </c>
    </row>
    <row r="1989" spans="3:16">
      <c r="C1989" s="154"/>
      <c r="D1989" s="152"/>
      <c r="E1989" s="223"/>
      <c r="F1989" s="135"/>
      <c r="G1989" s="135"/>
      <c r="H1989" s="73" t="s">
        <v>108</v>
      </c>
      <c r="I1989" s="5">
        <f>SUM(I1996,I2003,I2010,I2017,I2024,I2031,I2038,I2052,I2059,I2066,I2073,I2087,I2094,I2101,I2108,I2115)</f>
        <v>10000</v>
      </c>
      <c r="J1989" s="5">
        <f t="shared" ref="J1989:M1989" si="191">SUM(J1996,J2003,J2010,J2017,J2024,J2031,J2038,J2052,J2059,J2066,J2073,J2087,J2094,J2101,J2108,J2115)</f>
        <v>9130</v>
      </c>
      <c r="K1989" s="5">
        <f t="shared" si="191"/>
        <v>9130</v>
      </c>
      <c r="L1989" s="5">
        <f t="shared" si="191"/>
        <v>1329.1</v>
      </c>
      <c r="M1989" s="5">
        <f t="shared" si="191"/>
        <v>1329.1</v>
      </c>
      <c r="N1989" s="5">
        <f>M1989/I1989*100</f>
        <v>13.291</v>
      </c>
      <c r="O1989" s="5">
        <f>L1989/J1989*100</f>
        <v>14.557502738225628</v>
      </c>
      <c r="P1989" s="5">
        <f>L1989/K1989*100</f>
        <v>14.557502738225628</v>
      </c>
    </row>
    <row r="1990" spans="3:16" ht="30">
      <c r="C1990" s="154"/>
      <c r="D1990" s="152"/>
      <c r="E1990" s="223"/>
      <c r="F1990" s="135"/>
      <c r="G1990" s="135"/>
      <c r="H1990" s="73" t="s">
        <v>22</v>
      </c>
      <c r="I1990" s="5">
        <f t="shared" ref="I1990:M1990" si="192">SUM(I1997,I2004,I2011,I2018,I2025,I2032,I2039,I2053,I2060,I2067,I2074,I2088,I2095,I2102,I2109,I2116)</f>
        <v>0</v>
      </c>
      <c r="J1990" s="5">
        <f t="shared" si="192"/>
        <v>0</v>
      </c>
      <c r="K1990" s="5">
        <f t="shared" si="192"/>
        <v>0</v>
      </c>
      <c r="L1990" s="5">
        <f t="shared" si="192"/>
        <v>0</v>
      </c>
      <c r="M1990" s="5">
        <f t="shared" si="192"/>
        <v>0</v>
      </c>
      <c r="N1990" s="5">
        <v>0</v>
      </c>
      <c r="O1990" s="5">
        <v>0</v>
      </c>
      <c r="P1990" s="5">
        <v>0</v>
      </c>
    </row>
    <row r="1991" spans="3:16">
      <c r="C1991" s="154"/>
      <c r="D1991" s="152"/>
      <c r="E1991" s="223"/>
      <c r="F1991" s="135"/>
      <c r="G1991" s="135"/>
      <c r="H1991" s="73" t="s">
        <v>233</v>
      </c>
      <c r="I1991" s="5">
        <f t="shared" ref="I1991:M1991" si="193">SUM(I1998,I2005,I2012,I2019,I2026,I2033,I2040,I2054,I2061,I2068,I2075,I2089,I2096,I2103,I2110,I2117)</f>
        <v>0</v>
      </c>
      <c r="J1991" s="5">
        <f t="shared" si="193"/>
        <v>0</v>
      </c>
      <c r="K1991" s="5">
        <f t="shared" si="193"/>
        <v>0</v>
      </c>
      <c r="L1991" s="5">
        <f t="shared" si="193"/>
        <v>0</v>
      </c>
      <c r="M1991" s="5">
        <f t="shared" si="193"/>
        <v>0</v>
      </c>
      <c r="N1991" s="5">
        <v>0</v>
      </c>
      <c r="O1991" s="5">
        <v>0</v>
      </c>
      <c r="P1991" s="5">
        <v>0</v>
      </c>
    </row>
    <row r="1992" spans="3:16" ht="30">
      <c r="C1992" s="154"/>
      <c r="D1992" s="152"/>
      <c r="E1992" s="223"/>
      <c r="F1992" s="135"/>
      <c r="G1992" s="135"/>
      <c r="H1992" s="73" t="s">
        <v>23</v>
      </c>
      <c r="I1992" s="5">
        <f t="shared" ref="I1992:M1992" si="194">SUM(I1999,I2006,I2013,I2020,I2027,I2034,I2041,I2055,I2062,I2069,I2076,I2090,I2097,I2104,I2111,I2118)</f>
        <v>0</v>
      </c>
      <c r="J1992" s="5">
        <f t="shared" si="194"/>
        <v>0</v>
      </c>
      <c r="K1992" s="5">
        <f t="shared" si="194"/>
        <v>0</v>
      </c>
      <c r="L1992" s="5">
        <f t="shared" si="194"/>
        <v>0</v>
      </c>
      <c r="M1992" s="5">
        <f t="shared" si="194"/>
        <v>0</v>
      </c>
      <c r="N1992" s="5">
        <v>0</v>
      </c>
      <c r="O1992" s="5">
        <v>0</v>
      </c>
      <c r="P1992" s="5">
        <v>0</v>
      </c>
    </row>
    <row r="1993" spans="3:16">
      <c r="C1993" s="154"/>
      <c r="D1993" s="152"/>
      <c r="E1993" s="223"/>
      <c r="F1993" s="135"/>
      <c r="G1993" s="135"/>
      <c r="H1993" s="73" t="s">
        <v>234</v>
      </c>
      <c r="I1993" s="5">
        <f t="shared" ref="I1993" si="195">SUM(I2000,I2007,I2014,I2021,I2028,I2035,I2042,I2056,I2063,I2070,I2077,I2091,I2098,I2105,I2112,I2119)</f>
        <v>0</v>
      </c>
      <c r="J1993" s="5" t="s">
        <v>231</v>
      </c>
      <c r="K1993" s="5" t="s">
        <v>231</v>
      </c>
      <c r="L1993" s="5" t="s">
        <v>231</v>
      </c>
      <c r="M1993" s="5">
        <f t="shared" ref="M1993" si="196">SUM(M2000,M2007,M2014,M2021,M2028,M2035,M2042,M2056,M2063,M2070,M2077,M2091,M2098,M2105,M2112,M2119)</f>
        <v>0</v>
      </c>
      <c r="N1993" s="5">
        <v>0</v>
      </c>
      <c r="O1993" s="5" t="s">
        <v>231</v>
      </c>
      <c r="P1993" s="5" t="s">
        <v>231</v>
      </c>
    </row>
    <row r="1994" spans="3:16">
      <c r="C1994" s="154"/>
      <c r="D1994" s="152"/>
      <c r="E1994" s="223"/>
      <c r="F1994" s="135"/>
      <c r="G1994" s="135"/>
      <c r="H1994" s="73" t="s">
        <v>236</v>
      </c>
      <c r="I1994" s="5">
        <f t="shared" ref="I1994" si="197">SUM(I2001,I2008,I2015,I2022,I2029,I2036,I2043,I2057,I2064,I2071,I2078,I2092,I2099,I2106,I2113,I2120)</f>
        <v>0</v>
      </c>
      <c r="J1994" s="5" t="s">
        <v>231</v>
      </c>
      <c r="K1994" s="5" t="s">
        <v>231</v>
      </c>
      <c r="L1994" s="5" t="s">
        <v>231</v>
      </c>
      <c r="M1994" s="5">
        <f t="shared" ref="M1994" si="198">SUM(M2001,M2008,M2015,M2022,M2029,M2036,M2043,M2057,M2064,M2071,M2078,M2092,M2099,M2106,M2113,M2120)</f>
        <v>0</v>
      </c>
      <c r="N1994" s="5">
        <v>0</v>
      </c>
      <c r="O1994" s="5" t="s">
        <v>231</v>
      </c>
      <c r="P1994" s="5" t="s">
        <v>231</v>
      </c>
    </row>
    <row r="1995" spans="3:16" ht="43.5" customHeight="1">
      <c r="C1995" s="154" t="s">
        <v>184</v>
      </c>
      <c r="D1995" s="152" t="s">
        <v>691</v>
      </c>
      <c r="E1995" s="225" t="s">
        <v>692</v>
      </c>
      <c r="F1995" s="135">
        <v>2015</v>
      </c>
      <c r="G1995" s="135">
        <v>2017</v>
      </c>
      <c r="H1995" s="73" t="s">
        <v>107</v>
      </c>
      <c r="I1995" s="55">
        <f>I1996+I1998</f>
        <v>1000</v>
      </c>
      <c r="J1995" s="55">
        <f>J1996+J1998</f>
        <v>950</v>
      </c>
      <c r="K1995" s="55">
        <f>K1996+K1998</f>
        <v>950</v>
      </c>
      <c r="L1995" s="55">
        <f>L1996+L1998</f>
        <v>46.8</v>
      </c>
      <c r="M1995" s="55">
        <f>M1996+M1998+M2000+M2001</f>
        <v>46.8</v>
      </c>
      <c r="N1995" s="5">
        <f>M1995/I1995*100</f>
        <v>4.68</v>
      </c>
      <c r="O1995" s="5">
        <f>L1995/J1995*100</f>
        <v>4.9263157894736844</v>
      </c>
      <c r="P1995" s="5">
        <f>L1995/K1995*100</f>
        <v>4.9263157894736844</v>
      </c>
    </row>
    <row r="1996" spans="3:16" ht="32.25" customHeight="1">
      <c r="C1996" s="154"/>
      <c r="D1996" s="152"/>
      <c r="E1996" s="225"/>
      <c r="F1996" s="135"/>
      <c r="G1996" s="135"/>
      <c r="H1996" s="73" t="s">
        <v>108</v>
      </c>
      <c r="I1996" s="5">
        <v>1000</v>
      </c>
      <c r="J1996" s="5">
        <v>950</v>
      </c>
      <c r="K1996" s="5">
        <v>950</v>
      </c>
      <c r="L1996" s="5">
        <v>46.8</v>
      </c>
      <c r="M1996" s="5">
        <v>46.8</v>
      </c>
      <c r="N1996" s="5">
        <f>M1996/I1996*100</f>
        <v>4.68</v>
      </c>
      <c r="O1996" s="5">
        <f>L1996/J1996*100</f>
        <v>4.9263157894736844</v>
      </c>
      <c r="P1996" s="5">
        <f>L1996/K1996*100</f>
        <v>4.9263157894736844</v>
      </c>
    </row>
    <row r="1997" spans="3:16" ht="33.75" customHeight="1">
      <c r="C1997" s="154"/>
      <c r="D1997" s="152"/>
      <c r="E1997" s="225"/>
      <c r="F1997" s="135"/>
      <c r="G1997" s="135"/>
      <c r="H1997" s="73" t="s">
        <v>22</v>
      </c>
      <c r="I1997" s="5">
        <v>0</v>
      </c>
      <c r="J1997" s="5">
        <v>0</v>
      </c>
      <c r="K1997" s="5">
        <v>0</v>
      </c>
      <c r="L1997" s="5">
        <v>0</v>
      </c>
      <c r="M1997" s="5">
        <v>0</v>
      </c>
      <c r="N1997" s="5">
        <v>0</v>
      </c>
      <c r="O1997" s="5">
        <v>0</v>
      </c>
      <c r="P1997" s="5">
        <v>0</v>
      </c>
    </row>
    <row r="1998" spans="3:16" ht="22.5" customHeight="1">
      <c r="C1998" s="154"/>
      <c r="D1998" s="152"/>
      <c r="E1998" s="225"/>
      <c r="F1998" s="135"/>
      <c r="G1998" s="135"/>
      <c r="H1998" s="73" t="s">
        <v>233</v>
      </c>
      <c r="I1998" s="5">
        <v>0</v>
      </c>
      <c r="J1998" s="5">
        <v>0</v>
      </c>
      <c r="K1998" s="5">
        <v>0</v>
      </c>
      <c r="L1998" s="5">
        <v>0</v>
      </c>
      <c r="M1998" s="5">
        <v>0</v>
      </c>
      <c r="N1998" s="5">
        <v>0</v>
      </c>
      <c r="O1998" s="5">
        <v>0</v>
      </c>
      <c r="P1998" s="5">
        <v>0</v>
      </c>
    </row>
    <row r="1999" spans="3:16" ht="30.75" customHeight="1">
      <c r="C1999" s="154"/>
      <c r="D1999" s="152"/>
      <c r="E1999" s="225"/>
      <c r="F1999" s="135"/>
      <c r="G1999" s="135"/>
      <c r="H1999" s="73" t="s">
        <v>23</v>
      </c>
      <c r="I1999" s="5">
        <v>0</v>
      </c>
      <c r="J1999" s="5">
        <v>0</v>
      </c>
      <c r="K1999" s="5">
        <v>0</v>
      </c>
      <c r="L1999" s="5">
        <v>0</v>
      </c>
      <c r="M1999" s="5">
        <v>0</v>
      </c>
      <c r="N1999" s="5">
        <v>0</v>
      </c>
      <c r="O1999" s="5">
        <v>0</v>
      </c>
      <c r="P1999" s="5">
        <v>0</v>
      </c>
    </row>
    <row r="2000" spans="3:16" ht="17.25" customHeight="1">
      <c r="C2000" s="154"/>
      <c r="D2000" s="152"/>
      <c r="E2000" s="225"/>
      <c r="F2000" s="135"/>
      <c r="G2000" s="135"/>
      <c r="H2000" s="73" t="s">
        <v>234</v>
      </c>
      <c r="I2000" s="5">
        <v>0</v>
      </c>
      <c r="J2000" s="5" t="s">
        <v>231</v>
      </c>
      <c r="K2000" s="5" t="s">
        <v>231</v>
      </c>
      <c r="L2000" s="5" t="s">
        <v>231</v>
      </c>
      <c r="M2000" s="5">
        <v>0</v>
      </c>
      <c r="N2000" s="5">
        <v>0</v>
      </c>
      <c r="O2000" s="5" t="s">
        <v>231</v>
      </c>
      <c r="P2000" s="5" t="s">
        <v>231</v>
      </c>
    </row>
    <row r="2001" spans="3:16" ht="24.75" customHeight="1">
      <c r="C2001" s="154"/>
      <c r="D2001" s="152"/>
      <c r="E2001" s="225"/>
      <c r="F2001" s="135"/>
      <c r="G2001" s="135"/>
      <c r="H2001" s="73" t="s">
        <v>236</v>
      </c>
      <c r="I2001" s="5">
        <v>0</v>
      </c>
      <c r="J2001" s="5" t="s">
        <v>231</v>
      </c>
      <c r="K2001" s="5" t="s">
        <v>231</v>
      </c>
      <c r="L2001" s="5" t="s">
        <v>231</v>
      </c>
      <c r="M2001" s="5">
        <v>0</v>
      </c>
      <c r="N2001" s="5">
        <v>0</v>
      </c>
      <c r="O2001" s="5" t="s">
        <v>231</v>
      </c>
      <c r="P2001" s="5" t="s">
        <v>231</v>
      </c>
    </row>
    <row r="2002" spans="3:16" ht="15" customHeight="1">
      <c r="C2002" s="154" t="s">
        <v>185</v>
      </c>
      <c r="D2002" s="152" t="s">
        <v>498</v>
      </c>
      <c r="E2002" s="153" t="s">
        <v>693</v>
      </c>
      <c r="F2002" s="135" t="s">
        <v>40</v>
      </c>
      <c r="G2002" s="135" t="s">
        <v>80</v>
      </c>
      <c r="H2002" s="73" t="s">
        <v>107</v>
      </c>
      <c r="I2002" s="55">
        <f>I2003+I2005+I2007+I2008</f>
        <v>270</v>
      </c>
      <c r="J2002" s="55">
        <f>J2003+J2005</f>
        <v>267.3</v>
      </c>
      <c r="K2002" s="55">
        <f>K2003+K2005</f>
        <v>267.3</v>
      </c>
      <c r="L2002" s="55">
        <f>L2003+L2005</f>
        <v>267.2</v>
      </c>
      <c r="M2002" s="55">
        <f>M2003+M2005+M2007+M2008</f>
        <v>267.2</v>
      </c>
      <c r="N2002" s="5">
        <f>M2002/I2002*100</f>
        <v>98.962962962962962</v>
      </c>
      <c r="O2002" s="5">
        <f>L2002/J2002*100</f>
        <v>99.962588851477733</v>
      </c>
      <c r="P2002" s="5">
        <f>L2002/K2002*100</f>
        <v>99.962588851477733</v>
      </c>
    </row>
    <row r="2003" spans="3:16">
      <c r="C2003" s="154"/>
      <c r="D2003" s="152"/>
      <c r="E2003" s="153"/>
      <c r="F2003" s="135"/>
      <c r="G2003" s="135"/>
      <c r="H2003" s="73" t="s">
        <v>108</v>
      </c>
      <c r="I2003" s="5">
        <v>270</v>
      </c>
      <c r="J2003" s="5">
        <v>267.3</v>
      </c>
      <c r="K2003" s="5">
        <v>267.3</v>
      </c>
      <c r="L2003" s="5">
        <v>267.2</v>
      </c>
      <c r="M2003" s="5">
        <v>267.2</v>
      </c>
      <c r="N2003" s="5">
        <f>M2003/I2003*100</f>
        <v>98.962962962962962</v>
      </c>
      <c r="O2003" s="5">
        <f>L2003/J2003*100</f>
        <v>99.962588851477733</v>
      </c>
      <c r="P2003" s="5">
        <f>L2003/K2003*100</f>
        <v>99.962588851477733</v>
      </c>
    </row>
    <row r="2004" spans="3:16" ht="30">
      <c r="C2004" s="154"/>
      <c r="D2004" s="152"/>
      <c r="E2004" s="153"/>
      <c r="F2004" s="135"/>
      <c r="G2004" s="135"/>
      <c r="H2004" s="73" t="s">
        <v>22</v>
      </c>
      <c r="I2004" s="5">
        <v>0</v>
      </c>
      <c r="J2004" s="5">
        <v>0</v>
      </c>
      <c r="K2004" s="5">
        <v>0</v>
      </c>
      <c r="L2004" s="5">
        <v>0</v>
      </c>
      <c r="M2004" s="5">
        <v>0</v>
      </c>
      <c r="N2004" s="5">
        <v>0</v>
      </c>
      <c r="O2004" s="5">
        <v>0</v>
      </c>
      <c r="P2004" s="5">
        <v>0</v>
      </c>
    </row>
    <row r="2005" spans="3:16" ht="21" customHeight="1">
      <c r="C2005" s="154"/>
      <c r="D2005" s="152"/>
      <c r="E2005" s="153"/>
      <c r="F2005" s="135"/>
      <c r="G2005" s="135"/>
      <c r="H2005" s="73" t="s">
        <v>233</v>
      </c>
      <c r="I2005" s="5">
        <v>0</v>
      </c>
      <c r="J2005" s="5">
        <v>0</v>
      </c>
      <c r="K2005" s="5">
        <v>0</v>
      </c>
      <c r="L2005" s="5">
        <v>0</v>
      </c>
      <c r="M2005" s="5">
        <v>0</v>
      </c>
      <c r="N2005" s="5">
        <v>0</v>
      </c>
      <c r="O2005" s="5">
        <v>0</v>
      </c>
      <c r="P2005" s="5">
        <v>0</v>
      </c>
    </row>
    <row r="2006" spans="3:16" ht="30">
      <c r="C2006" s="154"/>
      <c r="D2006" s="152"/>
      <c r="E2006" s="153"/>
      <c r="F2006" s="135"/>
      <c r="G2006" s="135"/>
      <c r="H2006" s="73" t="s">
        <v>23</v>
      </c>
      <c r="I2006" s="5">
        <v>0</v>
      </c>
      <c r="J2006" s="5">
        <v>0</v>
      </c>
      <c r="K2006" s="5">
        <v>0</v>
      </c>
      <c r="L2006" s="5">
        <v>0</v>
      </c>
      <c r="M2006" s="5">
        <v>0</v>
      </c>
      <c r="N2006" s="5">
        <v>0</v>
      </c>
      <c r="O2006" s="5">
        <v>0</v>
      </c>
      <c r="P2006" s="5">
        <v>0</v>
      </c>
    </row>
    <row r="2007" spans="3:16">
      <c r="C2007" s="154"/>
      <c r="D2007" s="152"/>
      <c r="E2007" s="153"/>
      <c r="F2007" s="135"/>
      <c r="G2007" s="135"/>
      <c r="H2007" s="73" t="s">
        <v>234</v>
      </c>
      <c r="I2007" s="5">
        <v>0</v>
      </c>
      <c r="J2007" s="5" t="s">
        <v>231</v>
      </c>
      <c r="K2007" s="5" t="s">
        <v>231</v>
      </c>
      <c r="L2007" s="5" t="s">
        <v>231</v>
      </c>
      <c r="M2007" s="5">
        <v>0</v>
      </c>
      <c r="N2007" s="5">
        <v>0</v>
      </c>
      <c r="O2007" s="5" t="s">
        <v>231</v>
      </c>
      <c r="P2007" s="5" t="s">
        <v>231</v>
      </c>
    </row>
    <row r="2008" spans="3:16">
      <c r="C2008" s="154"/>
      <c r="D2008" s="152"/>
      <c r="E2008" s="153"/>
      <c r="F2008" s="135"/>
      <c r="G2008" s="135"/>
      <c r="H2008" s="73" t="s">
        <v>236</v>
      </c>
      <c r="I2008" s="5">
        <v>0</v>
      </c>
      <c r="J2008" s="5" t="s">
        <v>231</v>
      </c>
      <c r="K2008" s="5" t="s">
        <v>231</v>
      </c>
      <c r="L2008" s="5" t="s">
        <v>231</v>
      </c>
      <c r="M2008" s="5">
        <v>0</v>
      </c>
      <c r="N2008" s="5">
        <v>0</v>
      </c>
      <c r="O2008" s="5" t="s">
        <v>231</v>
      </c>
      <c r="P2008" s="5" t="s">
        <v>231</v>
      </c>
    </row>
    <row r="2009" spans="3:16" ht="14.45" customHeight="1">
      <c r="C2009" s="51"/>
      <c r="D2009" s="128" t="s">
        <v>694</v>
      </c>
      <c r="E2009" s="229" t="s">
        <v>695</v>
      </c>
      <c r="F2009" s="72"/>
      <c r="G2009" s="72"/>
      <c r="H2009" s="73" t="s">
        <v>107</v>
      </c>
      <c r="I2009" s="96">
        <f>I2010+I2012+I2014+I2015</f>
        <v>130</v>
      </c>
      <c r="J2009" s="96">
        <f>J2010+J2012</f>
        <v>122.7</v>
      </c>
      <c r="K2009" s="96"/>
      <c r="L2009" s="96"/>
      <c r="M2009" s="96"/>
      <c r="N2009" s="5"/>
      <c r="O2009" s="5"/>
      <c r="P2009" s="5"/>
    </row>
    <row r="2010" spans="3:16">
      <c r="C2010" s="51"/>
      <c r="D2010" s="129"/>
      <c r="E2010" s="230"/>
      <c r="F2010" s="72"/>
      <c r="G2010" s="72"/>
      <c r="H2010" s="73" t="s">
        <v>108</v>
      </c>
      <c r="I2010" s="96">
        <v>130</v>
      </c>
      <c r="J2010" s="96">
        <v>122.7</v>
      </c>
      <c r="K2010" s="96">
        <v>122.7</v>
      </c>
      <c r="L2010" s="96"/>
      <c r="M2010" s="96"/>
      <c r="N2010" s="5"/>
      <c r="O2010" s="5"/>
      <c r="P2010" s="5"/>
    </row>
    <row r="2011" spans="3:16" ht="30">
      <c r="C2011" s="51"/>
      <c r="D2011" s="129"/>
      <c r="E2011" s="230"/>
      <c r="F2011" s="72"/>
      <c r="G2011" s="72"/>
      <c r="H2011" s="73" t="s">
        <v>22</v>
      </c>
      <c r="I2011" s="96"/>
      <c r="J2011" s="96"/>
      <c r="K2011" s="96"/>
      <c r="L2011" s="96"/>
      <c r="M2011" s="96"/>
      <c r="N2011" s="5"/>
      <c r="O2011" s="5"/>
      <c r="P2011" s="5"/>
    </row>
    <row r="2012" spans="3:16">
      <c r="C2012" s="51"/>
      <c r="D2012" s="129"/>
      <c r="E2012" s="230"/>
      <c r="F2012" s="72"/>
      <c r="G2012" s="72"/>
      <c r="H2012" s="73" t="s">
        <v>233</v>
      </c>
      <c r="I2012" s="96"/>
      <c r="J2012" s="96"/>
      <c r="K2012" s="96"/>
      <c r="L2012" s="96"/>
      <c r="M2012" s="96"/>
      <c r="N2012" s="5"/>
      <c r="O2012" s="5"/>
      <c r="P2012" s="5"/>
    </row>
    <row r="2013" spans="3:16" ht="30">
      <c r="C2013" s="51"/>
      <c r="D2013" s="129"/>
      <c r="E2013" s="230"/>
      <c r="F2013" s="72"/>
      <c r="G2013" s="72"/>
      <c r="H2013" s="73" t="s">
        <v>23</v>
      </c>
      <c r="I2013" s="96"/>
      <c r="J2013" s="96"/>
      <c r="K2013" s="96"/>
      <c r="L2013" s="96"/>
      <c r="M2013" s="96"/>
      <c r="N2013" s="5"/>
      <c r="O2013" s="5"/>
      <c r="P2013" s="5"/>
    </row>
    <row r="2014" spans="3:16">
      <c r="C2014" s="51"/>
      <c r="D2014" s="129"/>
      <c r="E2014" s="230"/>
      <c r="F2014" s="72"/>
      <c r="G2014" s="72"/>
      <c r="H2014" s="73" t="s">
        <v>234</v>
      </c>
      <c r="I2014" s="96"/>
      <c r="J2014" s="96"/>
      <c r="K2014" s="96"/>
      <c r="L2014" s="96"/>
      <c r="M2014" s="96"/>
      <c r="N2014" s="5"/>
      <c r="O2014" s="5"/>
      <c r="P2014" s="5"/>
    </row>
    <row r="2015" spans="3:16">
      <c r="C2015" s="51"/>
      <c r="D2015" s="130"/>
      <c r="E2015" s="231"/>
      <c r="F2015" s="72"/>
      <c r="G2015" s="72"/>
      <c r="H2015" s="73" t="s">
        <v>236</v>
      </c>
      <c r="I2015" s="96"/>
      <c r="J2015" s="96"/>
      <c r="K2015" s="96"/>
      <c r="L2015" s="96"/>
      <c r="M2015" s="96"/>
      <c r="N2015" s="5"/>
      <c r="O2015" s="5"/>
      <c r="P2015" s="5"/>
    </row>
    <row r="2016" spans="3:16" ht="15" customHeight="1">
      <c r="C2016" s="154" t="s">
        <v>185</v>
      </c>
      <c r="D2016" s="152" t="s">
        <v>499</v>
      </c>
      <c r="E2016" s="153" t="s">
        <v>501</v>
      </c>
      <c r="F2016" s="135" t="s">
        <v>40</v>
      </c>
      <c r="G2016" s="135" t="s">
        <v>80</v>
      </c>
      <c r="H2016" s="73" t="s">
        <v>107</v>
      </c>
      <c r="I2016" s="55">
        <f>I2017+I2019+I2021+I2022</f>
        <v>700</v>
      </c>
      <c r="J2016" s="55">
        <f>J2017+J2019</f>
        <v>630</v>
      </c>
      <c r="K2016" s="55">
        <f>K2017+K2019</f>
        <v>630</v>
      </c>
      <c r="L2016" s="55">
        <f>L2017+L2019</f>
        <v>407.3</v>
      </c>
      <c r="M2016" s="55">
        <f>M2017+M2019+M2021+M2022</f>
        <v>407.3</v>
      </c>
      <c r="N2016" s="5">
        <f>M2016/I2016*100</f>
        <v>58.185714285714283</v>
      </c>
      <c r="O2016" s="5">
        <f>L2016/J2016*100</f>
        <v>64.650793650793645</v>
      </c>
      <c r="P2016" s="5">
        <f>L2016/K2016*100</f>
        <v>64.650793650793645</v>
      </c>
    </row>
    <row r="2017" spans="3:16">
      <c r="C2017" s="154"/>
      <c r="D2017" s="152"/>
      <c r="E2017" s="153"/>
      <c r="F2017" s="135"/>
      <c r="G2017" s="135"/>
      <c r="H2017" s="73" t="s">
        <v>108</v>
      </c>
      <c r="I2017" s="5">
        <v>700</v>
      </c>
      <c r="J2017" s="5">
        <v>630</v>
      </c>
      <c r="K2017" s="5">
        <v>630</v>
      </c>
      <c r="L2017" s="5">
        <v>407.3</v>
      </c>
      <c r="M2017" s="5">
        <v>407.3</v>
      </c>
      <c r="N2017" s="5">
        <f>M2017/I2017*100</f>
        <v>58.185714285714283</v>
      </c>
      <c r="O2017" s="5">
        <f>L2017/J2017*100</f>
        <v>64.650793650793645</v>
      </c>
      <c r="P2017" s="5">
        <f>L2017/K2017*100</f>
        <v>64.650793650793645</v>
      </c>
    </row>
    <row r="2018" spans="3:16" ht="30">
      <c r="C2018" s="154"/>
      <c r="D2018" s="152"/>
      <c r="E2018" s="153"/>
      <c r="F2018" s="135"/>
      <c r="G2018" s="135"/>
      <c r="H2018" s="73" t="s">
        <v>22</v>
      </c>
      <c r="I2018" s="5">
        <v>0</v>
      </c>
      <c r="J2018" s="5">
        <v>0</v>
      </c>
      <c r="K2018" s="5">
        <v>0</v>
      </c>
      <c r="L2018" s="5">
        <v>0</v>
      </c>
      <c r="M2018" s="5">
        <v>0</v>
      </c>
      <c r="N2018" s="5">
        <v>0</v>
      </c>
      <c r="O2018" s="5">
        <v>0</v>
      </c>
      <c r="P2018" s="5">
        <v>0</v>
      </c>
    </row>
    <row r="2019" spans="3:16" ht="27" customHeight="1">
      <c r="C2019" s="154"/>
      <c r="D2019" s="152"/>
      <c r="E2019" s="153"/>
      <c r="F2019" s="135"/>
      <c r="G2019" s="135"/>
      <c r="H2019" s="73" t="s">
        <v>233</v>
      </c>
      <c r="I2019" s="5">
        <v>0</v>
      </c>
      <c r="J2019" s="5">
        <v>0</v>
      </c>
      <c r="K2019" s="5">
        <v>0</v>
      </c>
      <c r="L2019" s="5">
        <v>0</v>
      </c>
      <c r="M2019" s="5">
        <v>0</v>
      </c>
      <c r="N2019" s="5">
        <v>0</v>
      </c>
      <c r="O2019" s="5">
        <v>0</v>
      </c>
      <c r="P2019" s="5">
        <v>0</v>
      </c>
    </row>
    <row r="2020" spans="3:16" ht="30">
      <c r="C2020" s="154"/>
      <c r="D2020" s="152"/>
      <c r="E2020" s="153"/>
      <c r="F2020" s="135"/>
      <c r="G2020" s="135"/>
      <c r="H2020" s="73" t="s">
        <v>23</v>
      </c>
      <c r="I2020" s="5">
        <v>0</v>
      </c>
      <c r="J2020" s="5">
        <v>0</v>
      </c>
      <c r="K2020" s="5">
        <v>0</v>
      </c>
      <c r="L2020" s="5">
        <v>0</v>
      </c>
      <c r="M2020" s="5">
        <v>0</v>
      </c>
      <c r="N2020" s="5">
        <v>0</v>
      </c>
      <c r="O2020" s="5">
        <v>0</v>
      </c>
      <c r="P2020" s="5">
        <v>0</v>
      </c>
    </row>
    <row r="2021" spans="3:16">
      <c r="C2021" s="154"/>
      <c r="D2021" s="152"/>
      <c r="E2021" s="153"/>
      <c r="F2021" s="135"/>
      <c r="G2021" s="135"/>
      <c r="H2021" s="73" t="s">
        <v>234</v>
      </c>
      <c r="I2021" s="5">
        <v>0</v>
      </c>
      <c r="J2021" s="5" t="s">
        <v>231</v>
      </c>
      <c r="K2021" s="5" t="s">
        <v>231</v>
      </c>
      <c r="L2021" s="5" t="s">
        <v>231</v>
      </c>
      <c r="M2021" s="5">
        <v>0</v>
      </c>
      <c r="N2021" s="5">
        <v>0</v>
      </c>
      <c r="O2021" s="5" t="s">
        <v>231</v>
      </c>
      <c r="P2021" s="5" t="s">
        <v>231</v>
      </c>
    </row>
    <row r="2022" spans="3:16">
      <c r="C2022" s="154"/>
      <c r="D2022" s="152"/>
      <c r="E2022" s="153"/>
      <c r="F2022" s="135"/>
      <c r="G2022" s="135"/>
      <c r="H2022" s="73" t="s">
        <v>236</v>
      </c>
      <c r="I2022" s="5">
        <v>0</v>
      </c>
      <c r="J2022" s="5" t="s">
        <v>231</v>
      </c>
      <c r="K2022" s="5" t="s">
        <v>231</v>
      </c>
      <c r="L2022" s="5" t="s">
        <v>231</v>
      </c>
      <c r="M2022" s="5">
        <v>0</v>
      </c>
      <c r="N2022" s="5">
        <v>0</v>
      </c>
      <c r="O2022" s="5" t="s">
        <v>231</v>
      </c>
      <c r="P2022" s="5" t="s">
        <v>231</v>
      </c>
    </row>
    <row r="2023" spans="3:16">
      <c r="C2023" s="154" t="s">
        <v>186</v>
      </c>
      <c r="D2023" s="152" t="s">
        <v>500</v>
      </c>
      <c r="E2023" s="153" t="s">
        <v>696</v>
      </c>
      <c r="F2023" s="135" t="s">
        <v>78</v>
      </c>
      <c r="G2023" s="135" t="s">
        <v>79</v>
      </c>
      <c r="H2023" s="73" t="s">
        <v>107</v>
      </c>
      <c r="I2023" s="55">
        <f>I2024+I2026+I2028+I2029</f>
        <v>700</v>
      </c>
      <c r="J2023" s="55">
        <f>J2024+J2026</f>
        <v>630</v>
      </c>
      <c r="K2023" s="55">
        <f>K2024+K2026</f>
        <v>630</v>
      </c>
      <c r="L2023" s="55">
        <f>L2024+L2026</f>
        <v>0</v>
      </c>
      <c r="M2023" s="55">
        <f>M2024+M2026+M2028+M2029</f>
        <v>0</v>
      </c>
      <c r="N2023" s="5">
        <f>M2023/I2023*100</f>
        <v>0</v>
      </c>
      <c r="O2023" s="5">
        <f>L2023/J2023*100</f>
        <v>0</v>
      </c>
      <c r="P2023" s="5">
        <f>L2023/K2023*100</f>
        <v>0</v>
      </c>
    </row>
    <row r="2024" spans="3:16">
      <c r="C2024" s="154"/>
      <c r="D2024" s="152"/>
      <c r="E2024" s="153"/>
      <c r="F2024" s="135"/>
      <c r="G2024" s="135"/>
      <c r="H2024" s="73" t="s">
        <v>108</v>
      </c>
      <c r="I2024" s="5">
        <v>700</v>
      </c>
      <c r="J2024" s="5">
        <v>630</v>
      </c>
      <c r="K2024" s="5">
        <v>630</v>
      </c>
      <c r="L2024" s="5">
        <v>0</v>
      </c>
      <c r="M2024" s="5">
        <v>0</v>
      </c>
      <c r="N2024" s="5">
        <f>M2024/I2024*100</f>
        <v>0</v>
      </c>
      <c r="O2024" s="5">
        <f>L2024/J2024*100</f>
        <v>0</v>
      </c>
      <c r="P2024" s="5">
        <f>L2024/K2024*100</f>
        <v>0</v>
      </c>
    </row>
    <row r="2025" spans="3:16" ht="30">
      <c r="C2025" s="154"/>
      <c r="D2025" s="152"/>
      <c r="E2025" s="153"/>
      <c r="F2025" s="135"/>
      <c r="G2025" s="135"/>
      <c r="H2025" s="73" t="s">
        <v>22</v>
      </c>
      <c r="I2025" s="5">
        <v>0</v>
      </c>
      <c r="J2025" s="5">
        <v>0</v>
      </c>
      <c r="K2025" s="5">
        <v>0</v>
      </c>
      <c r="L2025" s="5">
        <v>0</v>
      </c>
      <c r="M2025" s="5">
        <v>0</v>
      </c>
      <c r="N2025" s="5">
        <v>0</v>
      </c>
      <c r="O2025" s="5">
        <v>0</v>
      </c>
      <c r="P2025" s="5">
        <v>0</v>
      </c>
    </row>
    <row r="2026" spans="3:16">
      <c r="C2026" s="154"/>
      <c r="D2026" s="152"/>
      <c r="E2026" s="153"/>
      <c r="F2026" s="135"/>
      <c r="G2026" s="135"/>
      <c r="H2026" s="73" t="s">
        <v>233</v>
      </c>
      <c r="I2026" s="5">
        <v>0</v>
      </c>
      <c r="J2026" s="5">
        <v>0</v>
      </c>
      <c r="K2026" s="5">
        <v>0</v>
      </c>
      <c r="L2026" s="5">
        <v>0</v>
      </c>
      <c r="M2026" s="5">
        <v>0</v>
      </c>
      <c r="N2026" s="5">
        <v>0</v>
      </c>
      <c r="O2026" s="5">
        <v>0</v>
      </c>
      <c r="P2026" s="5">
        <v>0</v>
      </c>
    </row>
    <row r="2027" spans="3:16" ht="30">
      <c r="C2027" s="154"/>
      <c r="D2027" s="152"/>
      <c r="E2027" s="153"/>
      <c r="F2027" s="135"/>
      <c r="G2027" s="135"/>
      <c r="H2027" s="73" t="s">
        <v>23</v>
      </c>
      <c r="I2027" s="5">
        <v>0</v>
      </c>
      <c r="J2027" s="5">
        <v>0</v>
      </c>
      <c r="K2027" s="5">
        <v>0</v>
      </c>
      <c r="L2027" s="5">
        <v>0</v>
      </c>
      <c r="M2027" s="5">
        <v>0</v>
      </c>
      <c r="N2027" s="5">
        <v>0</v>
      </c>
      <c r="O2027" s="5">
        <v>0</v>
      </c>
      <c r="P2027" s="5">
        <v>0</v>
      </c>
    </row>
    <row r="2028" spans="3:16">
      <c r="C2028" s="154"/>
      <c r="D2028" s="152"/>
      <c r="E2028" s="153"/>
      <c r="F2028" s="135"/>
      <c r="G2028" s="135"/>
      <c r="H2028" s="73" t="s">
        <v>234</v>
      </c>
      <c r="I2028" s="5">
        <v>0</v>
      </c>
      <c r="J2028" s="5" t="s">
        <v>231</v>
      </c>
      <c r="K2028" s="5" t="s">
        <v>231</v>
      </c>
      <c r="L2028" s="5" t="s">
        <v>231</v>
      </c>
      <c r="M2028" s="5">
        <v>0</v>
      </c>
      <c r="N2028" s="5">
        <v>0</v>
      </c>
      <c r="O2028" s="5" t="s">
        <v>231</v>
      </c>
      <c r="P2028" s="5" t="s">
        <v>231</v>
      </c>
    </row>
    <row r="2029" spans="3:16">
      <c r="C2029" s="154"/>
      <c r="D2029" s="152"/>
      <c r="E2029" s="153"/>
      <c r="F2029" s="135"/>
      <c r="G2029" s="135"/>
      <c r="H2029" s="73" t="s">
        <v>236</v>
      </c>
      <c r="I2029" s="5">
        <v>0</v>
      </c>
      <c r="J2029" s="5" t="s">
        <v>231</v>
      </c>
      <c r="K2029" s="5" t="s">
        <v>231</v>
      </c>
      <c r="L2029" s="5" t="s">
        <v>231</v>
      </c>
      <c r="M2029" s="5">
        <v>0</v>
      </c>
      <c r="N2029" s="5">
        <v>0</v>
      </c>
      <c r="O2029" s="5" t="s">
        <v>231</v>
      </c>
      <c r="P2029" s="5" t="s">
        <v>231</v>
      </c>
    </row>
    <row r="2030" spans="3:16">
      <c r="C2030" s="154" t="s">
        <v>187</v>
      </c>
      <c r="D2030" s="152" t="s">
        <v>502</v>
      </c>
      <c r="E2030" s="153" t="s">
        <v>503</v>
      </c>
      <c r="F2030" s="135" t="s">
        <v>78</v>
      </c>
      <c r="G2030" s="135" t="s">
        <v>79</v>
      </c>
      <c r="H2030" s="73" t="s">
        <v>107</v>
      </c>
      <c r="I2030" s="55">
        <f>I2031+I2033+I2035+I2036</f>
        <v>700</v>
      </c>
      <c r="J2030" s="55">
        <f>J2031+J2033</f>
        <v>630</v>
      </c>
      <c r="K2030" s="55">
        <f>K2031+K2033</f>
        <v>630</v>
      </c>
      <c r="L2030" s="55">
        <f>L2031+L2033</f>
        <v>0</v>
      </c>
      <c r="M2030" s="55">
        <f>M2031+M2033+M2035+M2036</f>
        <v>0</v>
      </c>
      <c r="N2030" s="5">
        <f>M2030/I2030*100</f>
        <v>0</v>
      </c>
      <c r="O2030" s="5">
        <f>L2030/J2030*100</f>
        <v>0</v>
      </c>
      <c r="P2030" s="5">
        <f>L2030/K2030*100</f>
        <v>0</v>
      </c>
    </row>
    <row r="2031" spans="3:16">
      <c r="C2031" s="154"/>
      <c r="D2031" s="152"/>
      <c r="E2031" s="153"/>
      <c r="F2031" s="135"/>
      <c r="G2031" s="135"/>
      <c r="H2031" s="73" t="s">
        <v>108</v>
      </c>
      <c r="I2031" s="5">
        <v>700</v>
      </c>
      <c r="J2031" s="5">
        <v>630</v>
      </c>
      <c r="K2031" s="5">
        <v>630</v>
      </c>
      <c r="L2031" s="5">
        <v>0</v>
      </c>
      <c r="M2031" s="5">
        <v>0</v>
      </c>
      <c r="N2031" s="5">
        <f>M2031/I2031*100</f>
        <v>0</v>
      </c>
      <c r="O2031" s="5">
        <f>L2031/J2031*100</f>
        <v>0</v>
      </c>
      <c r="P2031" s="5">
        <f>L2031/K2031*100</f>
        <v>0</v>
      </c>
    </row>
    <row r="2032" spans="3:16" ht="30">
      <c r="C2032" s="154"/>
      <c r="D2032" s="152"/>
      <c r="E2032" s="153"/>
      <c r="F2032" s="135"/>
      <c r="G2032" s="135"/>
      <c r="H2032" s="73" t="s">
        <v>22</v>
      </c>
      <c r="I2032" s="5">
        <v>0</v>
      </c>
      <c r="J2032" s="5">
        <v>0</v>
      </c>
      <c r="K2032" s="5">
        <v>0</v>
      </c>
      <c r="L2032" s="5">
        <v>0</v>
      </c>
      <c r="M2032" s="5">
        <v>0</v>
      </c>
      <c r="N2032" s="5">
        <v>0</v>
      </c>
      <c r="O2032" s="5">
        <v>0</v>
      </c>
      <c r="P2032" s="5">
        <v>0</v>
      </c>
    </row>
    <row r="2033" spans="3:16" ht="28.5" customHeight="1">
      <c r="C2033" s="154"/>
      <c r="D2033" s="152"/>
      <c r="E2033" s="153"/>
      <c r="F2033" s="135"/>
      <c r="G2033" s="135"/>
      <c r="H2033" s="73" t="s">
        <v>233</v>
      </c>
      <c r="I2033" s="5">
        <v>0</v>
      </c>
      <c r="J2033" s="5">
        <v>0</v>
      </c>
      <c r="K2033" s="5">
        <v>0</v>
      </c>
      <c r="L2033" s="5">
        <v>0</v>
      </c>
      <c r="M2033" s="5">
        <v>0</v>
      </c>
      <c r="N2033" s="5">
        <v>0</v>
      </c>
      <c r="O2033" s="5">
        <v>0</v>
      </c>
      <c r="P2033" s="5">
        <v>0</v>
      </c>
    </row>
    <row r="2034" spans="3:16" ht="30">
      <c r="C2034" s="154"/>
      <c r="D2034" s="152"/>
      <c r="E2034" s="153"/>
      <c r="F2034" s="135"/>
      <c r="G2034" s="135"/>
      <c r="H2034" s="73" t="s">
        <v>23</v>
      </c>
      <c r="I2034" s="5">
        <v>0</v>
      </c>
      <c r="J2034" s="5">
        <v>0</v>
      </c>
      <c r="K2034" s="5">
        <v>0</v>
      </c>
      <c r="L2034" s="5">
        <v>0</v>
      </c>
      <c r="M2034" s="5">
        <v>0</v>
      </c>
      <c r="N2034" s="5">
        <v>0</v>
      </c>
      <c r="O2034" s="5">
        <v>0</v>
      </c>
      <c r="P2034" s="5">
        <v>0</v>
      </c>
    </row>
    <row r="2035" spans="3:16" ht="18" customHeight="1">
      <c r="C2035" s="154"/>
      <c r="D2035" s="152"/>
      <c r="E2035" s="153"/>
      <c r="F2035" s="135"/>
      <c r="G2035" s="135"/>
      <c r="H2035" s="73" t="s">
        <v>234</v>
      </c>
      <c r="I2035" s="5">
        <v>0</v>
      </c>
      <c r="J2035" s="5" t="s">
        <v>231</v>
      </c>
      <c r="K2035" s="5" t="s">
        <v>231</v>
      </c>
      <c r="L2035" s="5" t="s">
        <v>231</v>
      </c>
      <c r="M2035" s="5">
        <v>0</v>
      </c>
      <c r="N2035" s="5">
        <v>0</v>
      </c>
      <c r="O2035" s="5" t="s">
        <v>231</v>
      </c>
      <c r="P2035" s="5" t="s">
        <v>231</v>
      </c>
    </row>
    <row r="2036" spans="3:16" ht="21.75" customHeight="1">
      <c r="C2036" s="154"/>
      <c r="D2036" s="152"/>
      <c r="E2036" s="153"/>
      <c r="F2036" s="135"/>
      <c r="G2036" s="135"/>
      <c r="H2036" s="73" t="s">
        <v>236</v>
      </c>
      <c r="I2036" s="5">
        <v>0</v>
      </c>
      <c r="J2036" s="5" t="s">
        <v>231</v>
      </c>
      <c r="K2036" s="5" t="s">
        <v>231</v>
      </c>
      <c r="L2036" s="5" t="s">
        <v>231</v>
      </c>
      <c r="M2036" s="5">
        <v>0</v>
      </c>
      <c r="N2036" s="5">
        <v>0</v>
      </c>
      <c r="O2036" s="5" t="s">
        <v>231</v>
      </c>
      <c r="P2036" s="5" t="s">
        <v>231</v>
      </c>
    </row>
    <row r="2037" spans="3:16">
      <c r="C2037" s="154" t="s">
        <v>71</v>
      </c>
      <c r="D2037" s="152" t="s">
        <v>697</v>
      </c>
      <c r="E2037" s="153" t="s">
        <v>698</v>
      </c>
      <c r="F2037" s="135" t="s">
        <v>76</v>
      </c>
      <c r="G2037" s="135" t="s">
        <v>77</v>
      </c>
      <c r="H2037" s="73" t="s">
        <v>107</v>
      </c>
      <c r="I2037" s="55">
        <f>I2038+I2040+I2042+I2043</f>
        <v>100</v>
      </c>
      <c r="J2037" s="55">
        <f>J2038+J2040</f>
        <v>90</v>
      </c>
      <c r="K2037" s="55">
        <f>K2038+K2040</f>
        <v>90</v>
      </c>
      <c r="L2037" s="55">
        <f>L2038+L2040</f>
        <v>0</v>
      </c>
      <c r="M2037" s="55">
        <f>M2038+M2040+M2042+M2043</f>
        <v>0</v>
      </c>
      <c r="N2037" s="5">
        <f>M2037/I2037*100</f>
        <v>0</v>
      </c>
      <c r="O2037" s="5">
        <f>L2037/J2037*100</f>
        <v>0</v>
      </c>
      <c r="P2037" s="5">
        <f>L2037/K2037*100</f>
        <v>0</v>
      </c>
    </row>
    <row r="2038" spans="3:16">
      <c r="C2038" s="154"/>
      <c r="D2038" s="152"/>
      <c r="E2038" s="153"/>
      <c r="F2038" s="135"/>
      <c r="G2038" s="135"/>
      <c r="H2038" s="73" t="s">
        <v>108</v>
      </c>
      <c r="I2038" s="5">
        <v>100</v>
      </c>
      <c r="J2038" s="5">
        <v>90</v>
      </c>
      <c r="K2038" s="5">
        <v>90</v>
      </c>
      <c r="L2038" s="5">
        <v>0</v>
      </c>
      <c r="M2038" s="5">
        <v>0</v>
      </c>
      <c r="N2038" s="5">
        <v>0</v>
      </c>
      <c r="O2038" s="5">
        <v>0</v>
      </c>
      <c r="P2038" s="5">
        <v>0</v>
      </c>
    </row>
    <row r="2039" spans="3:16" ht="30">
      <c r="C2039" s="154"/>
      <c r="D2039" s="152"/>
      <c r="E2039" s="153"/>
      <c r="F2039" s="135"/>
      <c r="G2039" s="135"/>
      <c r="H2039" s="73" t="s">
        <v>22</v>
      </c>
      <c r="I2039" s="5">
        <v>0</v>
      </c>
      <c r="J2039" s="5">
        <v>0</v>
      </c>
      <c r="K2039" s="5">
        <v>0</v>
      </c>
      <c r="L2039" s="5">
        <v>0</v>
      </c>
      <c r="M2039" s="5">
        <v>0</v>
      </c>
      <c r="N2039" s="5">
        <v>0</v>
      </c>
      <c r="O2039" s="5">
        <v>0</v>
      </c>
      <c r="P2039" s="5">
        <v>0</v>
      </c>
    </row>
    <row r="2040" spans="3:16">
      <c r="C2040" s="154"/>
      <c r="D2040" s="152"/>
      <c r="E2040" s="153"/>
      <c r="F2040" s="135"/>
      <c r="G2040" s="135"/>
      <c r="H2040" s="73" t="s">
        <v>233</v>
      </c>
      <c r="I2040" s="5">
        <v>0</v>
      </c>
      <c r="J2040" s="5">
        <v>0</v>
      </c>
      <c r="K2040" s="5">
        <v>0</v>
      </c>
      <c r="L2040" s="5">
        <v>0</v>
      </c>
      <c r="M2040" s="5">
        <v>0</v>
      </c>
      <c r="N2040" s="5">
        <v>0</v>
      </c>
      <c r="O2040" s="5">
        <v>0</v>
      </c>
      <c r="P2040" s="5">
        <v>0</v>
      </c>
    </row>
    <row r="2041" spans="3:16" ht="30">
      <c r="C2041" s="154"/>
      <c r="D2041" s="152"/>
      <c r="E2041" s="153"/>
      <c r="F2041" s="135"/>
      <c r="G2041" s="135"/>
      <c r="H2041" s="73" t="s">
        <v>23</v>
      </c>
      <c r="I2041" s="5">
        <v>0</v>
      </c>
      <c r="J2041" s="5">
        <v>0</v>
      </c>
      <c r="K2041" s="5">
        <v>0</v>
      </c>
      <c r="L2041" s="5">
        <v>0</v>
      </c>
      <c r="M2041" s="5">
        <v>0</v>
      </c>
      <c r="N2041" s="5">
        <v>0</v>
      </c>
      <c r="O2041" s="5">
        <v>0</v>
      </c>
      <c r="P2041" s="5">
        <v>0</v>
      </c>
    </row>
    <row r="2042" spans="3:16">
      <c r="C2042" s="154"/>
      <c r="D2042" s="152"/>
      <c r="E2042" s="153"/>
      <c r="F2042" s="135"/>
      <c r="G2042" s="135"/>
      <c r="H2042" s="73" t="s">
        <v>234</v>
      </c>
      <c r="I2042" s="5">
        <v>0</v>
      </c>
      <c r="J2042" s="5" t="s">
        <v>231</v>
      </c>
      <c r="K2042" s="5" t="s">
        <v>231</v>
      </c>
      <c r="L2042" s="5">
        <v>0</v>
      </c>
      <c r="M2042" s="5">
        <v>0</v>
      </c>
      <c r="N2042" s="5">
        <v>0</v>
      </c>
      <c r="O2042" s="5" t="s">
        <v>231</v>
      </c>
      <c r="P2042" s="5" t="s">
        <v>231</v>
      </c>
    </row>
    <row r="2043" spans="3:16">
      <c r="C2043" s="154"/>
      <c r="D2043" s="152"/>
      <c r="E2043" s="153"/>
      <c r="F2043" s="135"/>
      <c r="G2043" s="135"/>
      <c r="H2043" s="73" t="s">
        <v>236</v>
      </c>
      <c r="I2043" s="5">
        <v>0</v>
      </c>
      <c r="J2043" s="5" t="s">
        <v>231</v>
      </c>
      <c r="K2043" s="5" t="s">
        <v>231</v>
      </c>
      <c r="L2043" s="5">
        <v>0</v>
      </c>
      <c r="M2043" s="5">
        <v>0</v>
      </c>
      <c r="N2043" s="5">
        <v>0</v>
      </c>
      <c r="O2043" s="5" t="s">
        <v>231</v>
      </c>
      <c r="P2043" s="5" t="s">
        <v>231</v>
      </c>
    </row>
    <row r="2044" spans="3:16" hidden="1">
      <c r="C2044" s="154" t="s">
        <v>187</v>
      </c>
      <c r="D2044" s="152" t="s">
        <v>134</v>
      </c>
      <c r="E2044" s="153" t="s">
        <v>248</v>
      </c>
      <c r="F2044" s="135" t="s">
        <v>78</v>
      </c>
      <c r="G2044" s="135" t="s">
        <v>79</v>
      </c>
      <c r="H2044" s="73" t="s">
        <v>107</v>
      </c>
      <c r="I2044" s="5">
        <f>I2045+I2049+I2050+I2047</f>
        <v>0</v>
      </c>
      <c r="J2044" s="5" t="s">
        <v>231</v>
      </c>
      <c r="K2044" s="5" t="s">
        <v>231</v>
      </c>
      <c r="L2044" s="5">
        <f>L2045+L2049+L2050+L2047</f>
        <v>0</v>
      </c>
      <c r="M2044" s="5">
        <f>M2045+M2049+M2050+M2047</f>
        <v>0</v>
      </c>
      <c r="N2044" s="5" t="e">
        <f>N2045+N2047+N2049+N2050</f>
        <v>#DIV/0!</v>
      </c>
      <c r="O2044" s="5" t="s">
        <v>231</v>
      </c>
      <c r="P2044" s="5" t="s">
        <v>231</v>
      </c>
    </row>
    <row r="2045" spans="3:16" hidden="1">
      <c r="C2045" s="154"/>
      <c r="D2045" s="152"/>
      <c r="E2045" s="153"/>
      <c r="F2045" s="135"/>
      <c r="G2045" s="135"/>
      <c r="H2045" s="73" t="s">
        <v>108</v>
      </c>
      <c r="I2045" s="5">
        <v>0</v>
      </c>
      <c r="J2045" s="5">
        <v>0</v>
      </c>
      <c r="K2045" s="5">
        <v>160</v>
      </c>
      <c r="L2045" s="5">
        <v>0</v>
      </c>
      <c r="M2045" s="5">
        <v>0</v>
      </c>
      <c r="N2045" s="5" t="e">
        <f>L2045/I2045*100</f>
        <v>#DIV/0!</v>
      </c>
      <c r="O2045" s="5" t="e">
        <f>L2045/J2045*100</f>
        <v>#DIV/0!</v>
      </c>
      <c r="P2045" s="5">
        <f>L2045/K2045*100</f>
        <v>0</v>
      </c>
    </row>
    <row r="2046" spans="3:16" ht="30" hidden="1">
      <c r="C2046" s="154"/>
      <c r="D2046" s="152"/>
      <c r="E2046" s="153"/>
      <c r="F2046" s="135"/>
      <c r="G2046" s="135"/>
      <c r="H2046" s="73" t="s">
        <v>22</v>
      </c>
      <c r="I2046" s="5">
        <v>0</v>
      </c>
      <c r="J2046" s="5">
        <v>0</v>
      </c>
      <c r="K2046" s="5">
        <v>0</v>
      </c>
      <c r="L2046" s="5">
        <v>0</v>
      </c>
      <c r="M2046" s="5">
        <v>0</v>
      </c>
      <c r="N2046" s="5">
        <v>0</v>
      </c>
      <c r="O2046" s="5">
        <v>0</v>
      </c>
      <c r="P2046" s="5">
        <v>0</v>
      </c>
    </row>
    <row r="2047" spans="3:16" hidden="1">
      <c r="C2047" s="154"/>
      <c r="D2047" s="152"/>
      <c r="E2047" s="153"/>
      <c r="F2047" s="135"/>
      <c r="G2047" s="135"/>
      <c r="H2047" s="73" t="s">
        <v>233</v>
      </c>
      <c r="I2047" s="5">
        <v>0</v>
      </c>
      <c r="J2047" s="5">
        <v>0</v>
      </c>
      <c r="K2047" s="5">
        <v>0</v>
      </c>
      <c r="L2047" s="5">
        <v>0</v>
      </c>
      <c r="M2047" s="5">
        <v>0</v>
      </c>
      <c r="N2047" s="5">
        <v>0</v>
      </c>
      <c r="O2047" s="5">
        <v>0</v>
      </c>
      <c r="P2047" s="5">
        <v>0</v>
      </c>
    </row>
    <row r="2048" spans="3:16" ht="30" hidden="1">
      <c r="C2048" s="154"/>
      <c r="D2048" s="152"/>
      <c r="E2048" s="153"/>
      <c r="F2048" s="135"/>
      <c r="G2048" s="135"/>
      <c r="H2048" s="73" t="s">
        <v>23</v>
      </c>
      <c r="I2048" s="5">
        <v>0</v>
      </c>
      <c r="J2048" s="5">
        <v>0</v>
      </c>
      <c r="K2048" s="5">
        <v>0</v>
      </c>
      <c r="L2048" s="5">
        <v>0</v>
      </c>
      <c r="M2048" s="5">
        <v>0</v>
      </c>
      <c r="N2048" s="5">
        <v>0</v>
      </c>
      <c r="O2048" s="5">
        <v>0</v>
      </c>
      <c r="P2048" s="5">
        <v>0</v>
      </c>
    </row>
    <row r="2049" spans="3:16" hidden="1">
      <c r="C2049" s="154"/>
      <c r="D2049" s="152"/>
      <c r="E2049" s="153"/>
      <c r="F2049" s="135"/>
      <c r="G2049" s="135"/>
      <c r="H2049" s="73" t="s">
        <v>234</v>
      </c>
      <c r="I2049" s="5">
        <v>0</v>
      </c>
      <c r="J2049" s="5" t="s">
        <v>231</v>
      </c>
      <c r="K2049" s="5" t="s">
        <v>231</v>
      </c>
      <c r="L2049" s="5">
        <v>0</v>
      </c>
      <c r="M2049" s="5">
        <v>0</v>
      </c>
      <c r="N2049" s="5">
        <v>0</v>
      </c>
      <c r="O2049" s="5" t="s">
        <v>231</v>
      </c>
      <c r="P2049" s="5" t="s">
        <v>231</v>
      </c>
    </row>
    <row r="2050" spans="3:16" ht="28.5" hidden="1" customHeight="1">
      <c r="C2050" s="154"/>
      <c r="D2050" s="152"/>
      <c r="E2050" s="153"/>
      <c r="F2050" s="135"/>
      <c r="G2050" s="135"/>
      <c r="H2050" s="73" t="s">
        <v>236</v>
      </c>
      <c r="I2050" s="5">
        <v>0</v>
      </c>
      <c r="J2050" s="5" t="s">
        <v>231</v>
      </c>
      <c r="K2050" s="5" t="s">
        <v>231</v>
      </c>
      <c r="L2050" s="5">
        <v>0</v>
      </c>
      <c r="M2050" s="5">
        <v>0</v>
      </c>
      <c r="N2050" s="5">
        <v>0</v>
      </c>
      <c r="O2050" s="5" t="s">
        <v>231</v>
      </c>
      <c r="P2050" s="5" t="s">
        <v>231</v>
      </c>
    </row>
    <row r="2051" spans="3:16">
      <c r="C2051" s="154" t="s">
        <v>81</v>
      </c>
      <c r="D2051" s="152" t="s">
        <v>699</v>
      </c>
      <c r="E2051" s="153" t="s">
        <v>700</v>
      </c>
      <c r="F2051" s="135" t="s">
        <v>74</v>
      </c>
      <c r="G2051" s="135" t="s">
        <v>75</v>
      </c>
      <c r="H2051" s="73" t="s">
        <v>107</v>
      </c>
      <c r="I2051" s="55">
        <f>I2052+I2054+I2056+I2057</f>
        <v>2700</v>
      </c>
      <c r="J2051" s="55">
        <f>J2052+J2054</f>
        <v>2430</v>
      </c>
      <c r="K2051" s="55">
        <f>K2052+K2054</f>
        <v>2430</v>
      </c>
      <c r="L2051" s="55">
        <f>L2052+L2054</f>
        <v>577.70000000000005</v>
      </c>
      <c r="M2051" s="55">
        <f>M2052+M2054+M2056+M2057</f>
        <v>577.70000000000005</v>
      </c>
      <c r="N2051" s="5">
        <f>M2051/I2051*100</f>
        <v>21.396296296296299</v>
      </c>
      <c r="O2051" s="5">
        <f>L2051/J2051*100</f>
        <v>23.773662551440331</v>
      </c>
      <c r="P2051" s="5">
        <f>L2051/K2051*100</f>
        <v>23.773662551440331</v>
      </c>
    </row>
    <row r="2052" spans="3:16">
      <c r="C2052" s="154"/>
      <c r="D2052" s="152"/>
      <c r="E2052" s="153"/>
      <c r="F2052" s="135"/>
      <c r="G2052" s="135"/>
      <c r="H2052" s="73" t="s">
        <v>108</v>
      </c>
      <c r="I2052" s="5">
        <v>2700</v>
      </c>
      <c r="J2052" s="5">
        <v>2430</v>
      </c>
      <c r="K2052" s="5">
        <v>2430</v>
      </c>
      <c r="L2052" s="5">
        <v>577.70000000000005</v>
      </c>
      <c r="M2052" s="5">
        <v>577.70000000000005</v>
      </c>
      <c r="N2052" s="5">
        <f>L2052/I2052*100</f>
        <v>21.396296296296299</v>
      </c>
      <c r="O2052" s="5">
        <f>L2052/J2052*100</f>
        <v>23.773662551440331</v>
      </c>
      <c r="P2052" s="5">
        <f>L2052/K2052*100</f>
        <v>23.773662551440331</v>
      </c>
    </row>
    <row r="2053" spans="3:16" ht="30">
      <c r="C2053" s="154"/>
      <c r="D2053" s="152"/>
      <c r="E2053" s="153"/>
      <c r="F2053" s="135"/>
      <c r="G2053" s="135"/>
      <c r="H2053" s="73" t="s">
        <v>22</v>
      </c>
      <c r="I2053" s="5">
        <v>0</v>
      </c>
      <c r="J2053" s="5">
        <v>0</v>
      </c>
      <c r="K2053" s="5">
        <v>0</v>
      </c>
      <c r="L2053" s="5">
        <v>0</v>
      </c>
      <c r="M2053" s="5">
        <v>0</v>
      </c>
      <c r="N2053" s="5">
        <v>0</v>
      </c>
      <c r="O2053" s="5">
        <v>0</v>
      </c>
      <c r="P2053" s="5">
        <v>0</v>
      </c>
    </row>
    <row r="2054" spans="3:16" ht="48.75" customHeight="1">
      <c r="C2054" s="154"/>
      <c r="D2054" s="152"/>
      <c r="E2054" s="153"/>
      <c r="F2054" s="135"/>
      <c r="G2054" s="135"/>
      <c r="H2054" s="73" t="s">
        <v>233</v>
      </c>
      <c r="I2054" s="5">
        <v>0</v>
      </c>
      <c r="J2054" s="5">
        <v>0</v>
      </c>
      <c r="K2054" s="5">
        <v>0</v>
      </c>
      <c r="L2054" s="5">
        <v>0</v>
      </c>
      <c r="M2054" s="5">
        <v>0</v>
      </c>
      <c r="N2054" s="5">
        <v>0</v>
      </c>
      <c r="O2054" s="5">
        <v>0</v>
      </c>
      <c r="P2054" s="5">
        <v>0</v>
      </c>
    </row>
    <row r="2055" spans="3:16" ht="30">
      <c r="C2055" s="154"/>
      <c r="D2055" s="152"/>
      <c r="E2055" s="153"/>
      <c r="F2055" s="135"/>
      <c r="G2055" s="135"/>
      <c r="H2055" s="73" t="s">
        <v>23</v>
      </c>
      <c r="I2055" s="5">
        <v>0</v>
      </c>
      <c r="J2055" s="5">
        <v>0</v>
      </c>
      <c r="K2055" s="5">
        <v>0</v>
      </c>
      <c r="L2055" s="5">
        <v>0</v>
      </c>
      <c r="M2055" s="5">
        <v>0</v>
      </c>
      <c r="N2055" s="5">
        <v>0</v>
      </c>
      <c r="O2055" s="5">
        <v>0</v>
      </c>
      <c r="P2055" s="5">
        <v>0</v>
      </c>
    </row>
    <row r="2056" spans="3:16" ht="29.25" customHeight="1">
      <c r="C2056" s="154"/>
      <c r="D2056" s="152"/>
      <c r="E2056" s="153"/>
      <c r="F2056" s="135"/>
      <c r="G2056" s="135"/>
      <c r="H2056" s="73" t="s">
        <v>234</v>
      </c>
      <c r="I2056" s="5">
        <v>0</v>
      </c>
      <c r="J2056" s="5" t="s">
        <v>231</v>
      </c>
      <c r="K2056" s="5" t="s">
        <v>231</v>
      </c>
      <c r="L2056" s="5" t="s">
        <v>231</v>
      </c>
      <c r="M2056" s="5">
        <v>0</v>
      </c>
      <c r="N2056" s="5">
        <v>0</v>
      </c>
      <c r="O2056" s="5" t="s">
        <v>231</v>
      </c>
      <c r="P2056" s="5" t="s">
        <v>231</v>
      </c>
    </row>
    <row r="2057" spans="3:16" ht="69.75" customHeight="1">
      <c r="C2057" s="154"/>
      <c r="D2057" s="152"/>
      <c r="E2057" s="153"/>
      <c r="F2057" s="135"/>
      <c r="G2057" s="135"/>
      <c r="H2057" s="73" t="s">
        <v>236</v>
      </c>
      <c r="I2057" s="5">
        <v>0</v>
      </c>
      <c r="J2057" s="5" t="s">
        <v>231</v>
      </c>
      <c r="K2057" s="5" t="s">
        <v>231</v>
      </c>
      <c r="L2057" s="5" t="s">
        <v>231</v>
      </c>
      <c r="M2057" s="5">
        <v>0</v>
      </c>
      <c r="N2057" s="5">
        <v>0</v>
      </c>
      <c r="O2057" s="5" t="s">
        <v>231</v>
      </c>
      <c r="P2057" s="5" t="s">
        <v>231</v>
      </c>
    </row>
    <row r="2058" spans="3:16" ht="15" customHeight="1">
      <c r="C2058" s="51"/>
      <c r="D2058" s="128" t="s">
        <v>701</v>
      </c>
      <c r="E2058" s="229" t="s">
        <v>702</v>
      </c>
      <c r="F2058" s="72"/>
      <c r="G2058" s="72"/>
      <c r="H2058" s="73" t="s">
        <v>107</v>
      </c>
      <c r="I2058" s="96">
        <f>I2059+I2061+I2063+I2064</f>
        <v>150</v>
      </c>
      <c r="J2058" s="96">
        <f>J2059+J2061</f>
        <v>135</v>
      </c>
      <c r="K2058" s="96">
        <f t="shared" ref="K2058:M2058" si="199">K2059+K2061</f>
        <v>135</v>
      </c>
      <c r="L2058" s="96">
        <f t="shared" si="199"/>
        <v>0</v>
      </c>
      <c r="M2058" s="96">
        <f t="shared" si="199"/>
        <v>0</v>
      </c>
      <c r="N2058" s="5"/>
      <c r="O2058" s="5"/>
      <c r="P2058" s="5"/>
    </row>
    <row r="2059" spans="3:16" ht="27.6" customHeight="1">
      <c r="C2059" s="51"/>
      <c r="D2059" s="129"/>
      <c r="E2059" s="230"/>
      <c r="F2059" s="72"/>
      <c r="G2059" s="72"/>
      <c r="H2059" s="73" t="s">
        <v>108</v>
      </c>
      <c r="I2059" s="96">
        <v>150</v>
      </c>
      <c r="J2059" s="96">
        <v>135</v>
      </c>
      <c r="K2059" s="96">
        <v>135</v>
      </c>
      <c r="L2059" s="96"/>
      <c r="M2059" s="96"/>
      <c r="N2059" s="5"/>
      <c r="O2059" s="5"/>
      <c r="P2059" s="5"/>
    </row>
    <row r="2060" spans="3:16" ht="16.149999999999999" customHeight="1">
      <c r="C2060" s="51"/>
      <c r="D2060" s="129"/>
      <c r="E2060" s="230"/>
      <c r="F2060" s="72"/>
      <c r="G2060" s="72"/>
      <c r="H2060" s="73" t="s">
        <v>22</v>
      </c>
      <c r="I2060" s="96"/>
      <c r="J2060" s="96"/>
      <c r="K2060" s="96"/>
      <c r="L2060" s="96"/>
      <c r="M2060" s="96"/>
      <c r="N2060" s="5"/>
      <c r="O2060" s="5"/>
      <c r="P2060" s="5"/>
    </row>
    <row r="2061" spans="3:16" ht="16.149999999999999" customHeight="1">
      <c r="C2061" s="51"/>
      <c r="D2061" s="129"/>
      <c r="E2061" s="230"/>
      <c r="F2061" s="72"/>
      <c r="G2061" s="72"/>
      <c r="H2061" s="73" t="s">
        <v>233</v>
      </c>
      <c r="I2061" s="96"/>
      <c r="J2061" s="96"/>
      <c r="K2061" s="96"/>
      <c r="L2061" s="96"/>
      <c r="M2061" s="96"/>
      <c r="N2061" s="5"/>
      <c r="O2061" s="5"/>
      <c r="P2061" s="5"/>
    </row>
    <row r="2062" spans="3:16" ht="12.6" customHeight="1">
      <c r="C2062" s="51"/>
      <c r="D2062" s="129"/>
      <c r="E2062" s="230"/>
      <c r="F2062" s="72"/>
      <c r="G2062" s="72"/>
      <c r="H2062" s="73" t="s">
        <v>23</v>
      </c>
      <c r="I2062" s="96"/>
      <c r="J2062" s="96"/>
      <c r="K2062" s="96"/>
      <c r="L2062" s="96"/>
      <c r="M2062" s="96"/>
      <c r="N2062" s="5"/>
      <c r="O2062" s="5"/>
      <c r="P2062" s="5"/>
    </row>
    <row r="2063" spans="3:16" ht="12.6" customHeight="1">
      <c r="C2063" s="51"/>
      <c r="D2063" s="129"/>
      <c r="E2063" s="230"/>
      <c r="F2063" s="72"/>
      <c r="G2063" s="72"/>
      <c r="H2063" s="73" t="s">
        <v>234</v>
      </c>
      <c r="I2063" s="96"/>
      <c r="J2063" s="96"/>
      <c r="K2063" s="96"/>
      <c r="L2063" s="96"/>
      <c r="M2063" s="96"/>
      <c r="N2063" s="5"/>
      <c r="O2063" s="5"/>
      <c r="P2063" s="5"/>
    </row>
    <row r="2064" spans="3:16" ht="31.15" customHeight="1">
      <c r="C2064" s="51"/>
      <c r="D2064" s="130"/>
      <c r="E2064" s="231"/>
      <c r="F2064" s="72"/>
      <c r="G2064" s="72"/>
      <c r="H2064" s="73" t="s">
        <v>236</v>
      </c>
      <c r="I2064" s="96"/>
      <c r="J2064" s="96"/>
      <c r="K2064" s="96"/>
      <c r="L2064" s="96"/>
      <c r="M2064" s="96"/>
      <c r="N2064" s="5"/>
      <c r="O2064" s="5"/>
      <c r="P2064" s="5"/>
    </row>
    <row r="2065" spans="3:16" ht="17.25" customHeight="1">
      <c r="C2065" s="154" t="s">
        <v>82</v>
      </c>
      <c r="D2065" s="152" t="s">
        <v>504</v>
      </c>
      <c r="E2065" s="153" t="s">
        <v>703</v>
      </c>
      <c r="F2065" s="135" t="s">
        <v>72</v>
      </c>
      <c r="G2065" s="135" t="s">
        <v>73</v>
      </c>
      <c r="H2065" s="73" t="s">
        <v>107</v>
      </c>
      <c r="I2065" s="55">
        <f>I2066+I2068+I2070+I2071</f>
        <v>400</v>
      </c>
      <c r="J2065" s="55">
        <f>J2066+J2068</f>
        <v>360</v>
      </c>
      <c r="K2065" s="55">
        <f>K2066+K2068</f>
        <v>360</v>
      </c>
      <c r="L2065" s="55">
        <f>L2066+L2068</f>
        <v>0</v>
      </c>
      <c r="M2065" s="55">
        <f>M2066+M2068+M2070+M2071</f>
        <v>0</v>
      </c>
      <c r="N2065" s="5">
        <f>M2065/I2065*100</f>
        <v>0</v>
      </c>
      <c r="O2065" s="5">
        <f>L2065/J2065*100</f>
        <v>0</v>
      </c>
      <c r="P2065" s="5">
        <f>L2065/K2065*100</f>
        <v>0</v>
      </c>
    </row>
    <row r="2066" spans="3:16" ht="17.25" customHeight="1">
      <c r="C2066" s="154"/>
      <c r="D2066" s="152"/>
      <c r="E2066" s="153"/>
      <c r="F2066" s="135"/>
      <c r="G2066" s="135"/>
      <c r="H2066" s="73" t="s">
        <v>108</v>
      </c>
      <c r="I2066" s="5">
        <v>400</v>
      </c>
      <c r="J2066" s="5">
        <v>360</v>
      </c>
      <c r="K2066" s="5">
        <v>360</v>
      </c>
      <c r="L2066" s="5">
        <v>0</v>
      </c>
      <c r="M2066" s="5">
        <v>0</v>
      </c>
      <c r="N2066" s="5">
        <f>L2066/I2066*100</f>
        <v>0</v>
      </c>
      <c r="O2066" s="5">
        <f>L2066/J2066*100</f>
        <v>0</v>
      </c>
      <c r="P2066" s="5">
        <f>L2066/K2066*100</f>
        <v>0</v>
      </c>
    </row>
    <row r="2067" spans="3:16" ht="30">
      <c r="C2067" s="154"/>
      <c r="D2067" s="152"/>
      <c r="E2067" s="153"/>
      <c r="F2067" s="135"/>
      <c r="G2067" s="135"/>
      <c r="H2067" s="73" t="s">
        <v>22</v>
      </c>
      <c r="I2067" s="5">
        <v>0</v>
      </c>
      <c r="J2067" s="5">
        <v>0</v>
      </c>
      <c r="K2067" s="5">
        <v>0</v>
      </c>
      <c r="L2067" s="5">
        <v>0</v>
      </c>
      <c r="M2067" s="5">
        <v>0</v>
      </c>
      <c r="N2067" s="5">
        <v>0</v>
      </c>
      <c r="O2067" s="5">
        <v>0</v>
      </c>
      <c r="P2067" s="5">
        <v>0</v>
      </c>
    </row>
    <row r="2068" spans="3:16" ht="16.5" customHeight="1">
      <c r="C2068" s="154"/>
      <c r="D2068" s="152"/>
      <c r="E2068" s="153"/>
      <c r="F2068" s="135"/>
      <c r="G2068" s="135"/>
      <c r="H2068" s="73" t="s">
        <v>233</v>
      </c>
      <c r="I2068" s="5">
        <v>0</v>
      </c>
      <c r="J2068" s="5">
        <v>0</v>
      </c>
      <c r="K2068" s="5">
        <v>0</v>
      </c>
      <c r="L2068" s="5">
        <v>0</v>
      </c>
      <c r="M2068" s="5">
        <v>0</v>
      </c>
      <c r="N2068" s="5">
        <v>0</v>
      </c>
      <c r="O2068" s="5">
        <v>0</v>
      </c>
      <c r="P2068" s="5">
        <v>0</v>
      </c>
    </row>
    <row r="2069" spans="3:16" ht="30.75" customHeight="1">
      <c r="C2069" s="154"/>
      <c r="D2069" s="152"/>
      <c r="E2069" s="153"/>
      <c r="F2069" s="135"/>
      <c r="G2069" s="135"/>
      <c r="H2069" s="73" t="s">
        <v>23</v>
      </c>
      <c r="I2069" s="5">
        <v>0</v>
      </c>
      <c r="J2069" s="5">
        <v>0</v>
      </c>
      <c r="K2069" s="5">
        <v>0</v>
      </c>
      <c r="L2069" s="5">
        <v>0</v>
      </c>
      <c r="M2069" s="5">
        <v>0</v>
      </c>
      <c r="N2069" s="5">
        <v>0</v>
      </c>
      <c r="O2069" s="5">
        <v>0</v>
      </c>
      <c r="P2069" s="5">
        <v>0</v>
      </c>
    </row>
    <row r="2070" spans="3:16" ht="15.75" customHeight="1">
      <c r="C2070" s="154"/>
      <c r="D2070" s="152"/>
      <c r="E2070" s="153"/>
      <c r="F2070" s="135"/>
      <c r="G2070" s="135"/>
      <c r="H2070" s="73" t="s">
        <v>234</v>
      </c>
      <c r="I2070" s="5">
        <v>0</v>
      </c>
      <c r="J2070" s="5" t="s">
        <v>231</v>
      </c>
      <c r="K2070" s="5" t="s">
        <v>231</v>
      </c>
      <c r="L2070" s="5" t="s">
        <v>231</v>
      </c>
      <c r="M2070" s="5">
        <v>0</v>
      </c>
      <c r="N2070" s="5">
        <v>0</v>
      </c>
      <c r="O2070" s="5" t="s">
        <v>231</v>
      </c>
      <c r="P2070" s="5" t="s">
        <v>231</v>
      </c>
    </row>
    <row r="2071" spans="3:16" ht="71.25" customHeight="1">
      <c r="C2071" s="154"/>
      <c r="D2071" s="152"/>
      <c r="E2071" s="153"/>
      <c r="F2071" s="135"/>
      <c r="G2071" s="135"/>
      <c r="H2071" s="73" t="s">
        <v>236</v>
      </c>
      <c r="I2071" s="5">
        <v>0</v>
      </c>
      <c r="J2071" s="5" t="s">
        <v>231</v>
      </c>
      <c r="K2071" s="5" t="s">
        <v>231</v>
      </c>
      <c r="L2071" s="5" t="s">
        <v>231</v>
      </c>
      <c r="M2071" s="5">
        <v>0</v>
      </c>
      <c r="N2071" s="5">
        <v>0</v>
      </c>
      <c r="O2071" s="5" t="s">
        <v>231</v>
      </c>
      <c r="P2071" s="5" t="s">
        <v>231</v>
      </c>
    </row>
    <row r="2072" spans="3:16" ht="23.25" customHeight="1">
      <c r="C2072" s="154" t="s">
        <v>89</v>
      </c>
      <c r="D2072" s="152" t="s">
        <v>505</v>
      </c>
      <c r="E2072" s="153" t="s">
        <v>704</v>
      </c>
      <c r="F2072" s="135" t="s">
        <v>83</v>
      </c>
      <c r="G2072" s="135" t="s">
        <v>84</v>
      </c>
      <c r="H2072" s="73" t="s">
        <v>107</v>
      </c>
      <c r="I2072" s="55">
        <f>I2073+I2075+I2077+I2078</f>
        <v>750</v>
      </c>
      <c r="J2072" s="55">
        <f>J2073+J2075</f>
        <v>675</v>
      </c>
      <c r="K2072" s="55">
        <f>K2073+K2075</f>
        <v>675</v>
      </c>
      <c r="L2072" s="55">
        <f>L2073+L2075</f>
        <v>0</v>
      </c>
      <c r="M2072" s="55">
        <f>M2073+M2075+M2077+M2078</f>
        <v>0</v>
      </c>
      <c r="N2072" s="5">
        <f>M2072/I2072*100</f>
        <v>0</v>
      </c>
      <c r="O2072" s="5">
        <f>L2072/J2072*100</f>
        <v>0</v>
      </c>
      <c r="P2072" s="5">
        <f>L2072/K2072*100</f>
        <v>0</v>
      </c>
    </row>
    <row r="2073" spans="3:16" ht="27" customHeight="1">
      <c r="C2073" s="154"/>
      <c r="D2073" s="152"/>
      <c r="E2073" s="153"/>
      <c r="F2073" s="135"/>
      <c r="G2073" s="135"/>
      <c r="H2073" s="73" t="s">
        <v>108</v>
      </c>
      <c r="I2073" s="5">
        <v>750</v>
      </c>
      <c r="J2073" s="5">
        <v>675</v>
      </c>
      <c r="K2073" s="5">
        <v>675</v>
      </c>
      <c r="L2073" s="5">
        <v>0</v>
      </c>
      <c r="M2073" s="5">
        <v>0</v>
      </c>
      <c r="N2073" s="5">
        <f>L2073/I2073*100</f>
        <v>0</v>
      </c>
      <c r="O2073" s="5">
        <f>L2073/J2073*100</f>
        <v>0</v>
      </c>
      <c r="P2073" s="5">
        <f>L2073/K2073*100</f>
        <v>0</v>
      </c>
    </row>
    <row r="2074" spans="3:16" ht="30">
      <c r="C2074" s="154"/>
      <c r="D2074" s="152"/>
      <c r="E2074" s="153"/>
      <c r="F2074" s="135"/>
      <c r="G2074" s="135"/>
      <c r="H2074" s="73" t="s">
        <v>22</v>
      </c>
      <c r="I2074" s="5">
        <v>0</v>
      </c>
      <c r="J2074" s="5">
        <v>0</v>
      </c>
      <c r="K2074" s="5">
        <v>0</v>
      </c>
      <c r="L2074" s="5">
        <v>0</v>
      </c>
      <c r="M2074" s="5">
        <v>0</v>
      </c>
      <c r="N2074" s="5">
        <v>0</v>
      </c>
      <c r="O2074" s="5">
        <v>0</v>
      </c>
      <c r="P2074" s="5">
        <v>0</v>
      </c>
    </row>
    <row r="2075" spans="3:16" ht="37.5" customHeight="1">
      <c r="C2075" s="154"/>
      <c r="D2075" s="152"/>
      <c r="E2075" s="153"/>
      <c r="F2075" s="135"/>
      <c r="G2075" s="135"/>
      <c r="H2075" s="73" t="s">
        <v>233</v>
      </c>
      <c r="I2075" s="5">
        <v>0</v>
      </c>
      <c r="J2075" s="5">
        <v>0</v>
      </c>
      <c r="K2075" s="5">
        <v>0</v>
      </c>
      <c r="L2075" s="5">
        <v>0</v>
      </c>
      <c r="M2075" s="5">
        <v>0</v>
      </c>
      <c r="N2075" s="5">
        <v>0</v>
      </c>
      <c r="O2075" s="5">
        <v>0</v>
      </c>
      <c r="P2075" s="5">
        <v>0</v>
      </c>
    </row>
    <row r="2076" spans="3:16" ht="30">
      <c r="C2076" s="154"/>
      <c r="D2076" s="152"/>
      <c r="E2076" s="153"/>
      <c r="F2076" s="135"/>
      <c r="G2076" s="135"/>
      <c r="H2076" s="73" t="s">
        <v>23</v>
      </c>
      <c r="I2076" s="5">
        <v>0</v>
      </c>
      <c r="J2076" s="5">
        <v>0</v>
      </c>
      <c r="K2076" s="5">
        <v>0</v>
      </c>
      <c r="L2076" s="5">
        <v>0</v>
      </c>
      <c r="M2076" s="5">
        <v>0</v>
      </c>
      <c r="N2076" s="5">
        <v>0</v>
      </c>
      <c r="O2076" s="5">
        <v>0</v>
      </c>
      <c r="P2076" s="5">
        <v>0</v>
      </c>
    </row>
    <row r="2077" spans="3:16" ht="20.25" customHeight="1">
      <c r="C2077" s="154"/>
      <c r="D2077" s="152"/>
      <c r="E2077" s="153"/>
      <c r="F2077" s="135"/>
      <c r="G2077" s="135"/>
      <c r="H2077" s="73" t="s">
        <v>234</v>
      </c>
      <c r="I2077" s="5">
        <v>0</v>
      </c>
      <c r="J2077" s="5" t="s">
        <v>231</v>
      </c>
      <c r="K2077" s="5" t="s">
        <v>231</v>
      </c>
      <c r="L2077" s="5" t="s">
        <v>231</v>
      </c>
      <c r="M2077" s="5">
        <v>0</v>
      </c>
      <c r="N2077" s="5">
        <v>0</v>
      </c>
      <c r="O2077" s="5" t="s">
        <v>231</v>
      </c>
      <c r="P2077" s="5" t="s">
        <v>231</v>
      </c>
    </row>
    <row r="2078" spans="3:16" ht="18.75" customHeight="1">
      <c r="C2078" s="154"/>
      <c r="D2078" s="152"/>
      <c r="E2078" s="153"/>
      <c r="F2078" s="135"/>
      <c r="G2078" s="135"/>
      <c r="H2078" s="73" t="s">
        <v>236</v>
      </c>
      <c r="I2078" s="5">
        <v>0</v>
      </c>
      <c r="J2078" s="5" t="s">
        <v>231</v>
      </c>
      <c r="K2078" s="5" t="s">
        <v>231</v>
      </c>
      <c r="L2078" s="5" t="s">
        <v>231</v>
      </c>
      <c r="M2078" s="5">
        <v>0</v>
      </c>
      <c r="N2078" s="5">
        <v>0</v>
      </c>
      <c r="O2078" s="5" t="s">
        <v>231</v>
      </c>
      <c r="P2078" s="5" t="s">
        <v>231</v>
      </c>
    </row>
    <row r="2079" spans="3:16" ht="17.25" hidden="1" customHeight="1">
      <c r="C2079" s="154" t="s">
        <v>90</v>
      </c>
      <c r="D2079" s="152" t="s">
        <v>244</v>
      </c>
      <c r="E2079" s="153" t="s">
        <v>249</v>
      </c>
      <c r="F2079" s="135" t="s">
        <v>85</v>
      </c>
      <c r="G2079" s="135" t="s">
        <v>86</v>
      </c>
      <c r="H2079" s="73" t="s">
        <v>107</v>
      </c>
      <c r="I2079" s="55">
        <f>I2080+I2082+I2084+I2085</f>
        <v>0</v>
      </c>
      <c r="J2079" s="55">
        <f>J2080+J2082</f>
        <v>0</v>
      </c>
      <c r="K2079" s="55">
        <f>K2080+K2082</f>
        <v>0</v>
      </c>
      <c r="L2079" s="55">
        <f>L2080+L2082</f>
        <v>0</v>
      </c>
      <c r="M2079" s="55">
        <f>M2080+M2082+M2084+M2085</f>
        <v>0</v>
      </c>
      <c r="N2079" s="5" t="e">
        <f>M2079/I2079*100</f>
        <v>#DIV/0!</v>
      </c>
      <c r="O2079" s="5" t="e">
        <f>L2079/J2079*100</f>
        <v>#DIV/0!</v>
      </c>
      <c r="P2079" s="5" t="e">
        <f>L2079/K2079*100</f>
        <v>#DIV/0!</v>
      </c>
    </row>
    <row r="2080" spans="3:16" ht="14.25" hidden="1" customHeight="1">
      <c r="C2080" s="154"/>
      <c r="D2080" s="152"/>
      <c r="E2080" s="153"/>
      <c r="F2080" s="135"/>
      <c r="G2080" s="135"/>
      <c r="H2080" s="73" t="s">
        <v>108</v>
      </c>
      <c r="I2080" s="5">
        <v>0</v>
      </c>
      <c r="J2080" s="5">
        <v>0</v>
      </c>
      <c r="K2080" s="5">
        <v>0</v>
      </c>
      <c r="L2080" s="5">
        <v>0</v>
      </c>
      <c r="M2080" s="5">
        <v>0</v>
      </c>
      <c r="N2080" s="5">
        <v>0</v>
      </c>
      <c r="O2080" s="5">
        <v>0</v>
      </c>
      <c r="P2080" s="5">
        <v>0</v>
      </c>
    </row>
    <row r="2081" spans="3:16" ht="30" hidden="1">
      <c r="C2081" s="154"/>
      <c r="D2081" s="152"/>
      <c r="E2081" s="153"/>
      <c r="F2081" s="135"/>
      <c r="G2081" s="135"/>
      <c r="H2081" s="73" t="s">
        <v>22</v>
      </c>
      <c r="I2081" s="5">
        <v>0</v>
      </c>
      <c r="J2081" s="5">
        <v>0</v>
      </c>
      <c r="K2081" s="5">
        <v>0</v>
      </c>
      <c r="L2081" s="5">
        <v>0</v>
      </c>
      <c r="M2081" s="5">
        <v>0</v>
      </c>
      <c r="N2081" s="5">
        <v>0</v>
      </c>
      <c r="O2081" s="5">
        <v>0</v>
      </c>
      <c r="P2081" s="5">
        <v>0</v>
      </c>
    </row>
    <row r="2082" spans="3:16" ht="23.25" hidden="1" customHeight="1">
      <c r="C2082" s="154"/>
      <c r="D2082" s="152"/>
      <c r="E2082" s="153"/>
      <c r="F2082" s="135"/>
      <c r="G2082" s="135"/>
      <c r="H2082" s="73" t="s">
        <v>233</v>
      </c>
      <c r="I2082" s="5">
        <v>0</v>
      </c>
      <c r="J2082" s="5">
        <v>0</v>
      </c>
      <c r="K2082" s="5">
        <v>0</v>
      </c>
      <c r="L2082" s="5">
        <v>0</v>
      </c>
      <c r="M2082" s="5">
        <v>0</v>
      </c>
      <c r="N2082" s="5">
        <v>0</v>
      </c>
      <c r="O2082" s="5">
        <v>0</v>
      </c>
      <c r="P2082" s="5">
        <v>0</v>
      </c>
    </row>
    <row r="2083" spans="3:16" ht="30" hidden="1">
      <c r="C2083" s="154"/>
      <c r="D2083" s="152"/>
      <c r="E2083" s="153"/>
      <c r="F2083" s="135"/>
      <c r="G2083" s="135"/>
      <c r="H2083" s="73" t="s">
        <v>23</v>
      </c>
      <c r="I2083" s="5">
        <v>0</v>
      </c>
      <c r="J2083" s="5">
        <v>0</v>
      </c>
      <c r="K2083" s="5">
        <v>0</v>
      </c>
      <c r="L2083" s="5">
        <v>0</v>
      </c>
      <c r="M2083" s="5">
        <v>0</v>
      </c>
      <c r="N2083" s="5">
        <v>0</v>
      </c>
      <c r="O2083" s="5" t="e">
        <f>O2090+O2097+O2104+O2118+#REF!+#REF!+#REF!+O2125+#REF!+#REF!+#REF!+O2202+#REF!+#REF!+O2132+O2139+O2146</f>
        <v>#REF!</v>
      </c>
      <c r="P2083" s="5" t="e">
        <f>P2090+P2097+P2104+P2118+#REF!+#REF!+#REF!+P2125+#REF!+#REF!+#REF!+P2202+#REF!+#REF!+P2132+P2139+P2146</f>
        <v>#REF!</v>
      </c>
    </row>
    <row r="2084" spans="3:16" hidden="1">
      <c r="C2084" s="154"/>
      <c r="D2084" s="152"/>
      <c r="E2084" s="153"/>
      <c r="F2084" s="135"/>
      <c r="G2084" s="135"/>
      <c r="H2084" s="73" t="s">
        <v>234</v>
      </c>
      <c r="I2084" s="5">
        <v>0</v>
      </c>
      <c r="J2084" s="5" t="s">
        <v>231</v>
      </c>
      <c r="K2084" s="5" t="s">
        <v>231</v>
      </c>
      <c r="L2084" s="5">
        <v>0</v>
      </c>
      <c r="M2084" s="5">
        <v>0</v>
      </c>
      <c r="N2084" s="5">
        <v>0</v>
      </c>
      <c r="O2084" s="5" t="s">
        <v>231</v>
      </c>
      <c r="P2084" s="5" t="s">
        <v>231</v>
      </c>
    </row>
    <row r="2085" spans="3:16" hidden="1">
      <c r="C2085" s="154"/>
      <c r="D2085" s="152"/>
      <c r="E2085" s="153"/>
      <c r="F2085" s="135"/>
      <c r="G2085" s="135"/>
      <c r="H2085" s="73" t="s">
        <v>236</v>
      </c>
      <c r="I2085" s="5">
        <v>0</v>
      </c>
      <c r="J2085" s="5" t="s">
        <v>231</v>
      </c>
      <c r="K2085" s="5" t="s">
        <v>231</v>
      </c>
      <c r="L2085" s="5">
        <v>0</v>
      </c>
      <c r="M2085" s="5">
        <v>0</v>
      </c>
      <c r="N2085" s="5">
        <v>0</v>
      </c>
      <c r="O2085" s="5" t="s">
        <v>231</v>
      </c>
      <c r="P2085" s="5" t="s">
        <v>231</v>
      </c>
    </row>
    <row r="2086" spans="3:16">
      <c r="C2086" s="154" t="s">
        <v>91</v>
      </c>
      <c r="D2086" s="152" t="s">
        <v>506</v>
      </c>
      <c r="E2086" s="153" t="s">
        <v>507</v>
      </c>
      <c r="F2086" s="135" t="s">
        <v>87</v>
      </c>
      <c r="G2086" s="135" t="s">
        <v>88</v>
      </c>
      <c r="H2086" s="73" t="s">
        <v>107</v>
      </c>
      <c r="I2086" s="55">
        <f>I2087+I2089+I2091+I2092</f>
        <v>300</v>
      </c>
      <c r="J2086" s="55">
        <f>J2087+J2089</f>
        <v>270</v>
      </c>
      <c r="K2086" s="55">
        <f>K2087+K2089</f>
        <v>270</v>
      </c>
      <c r="L2086" s="55">
        <f>L2087+L2089</f>
        <v>0</v>
      </c>
      <c r="M2086" s="55">
        <f>M2087+M2089+M2091+M2092</f>
        <v>0</v>
      </c>
      <c r="N2086" s="5">
        <f>M2086/I2086*100</f>
        <v>0</v>
      </c>
      <c r="O2086" s="5">
        <f>L2086/J2086*100</f>
        <v>0</v>
      </c>
      <c r="P2086" s="5">
        <v>0</v>
      </c>
    </row>
    <row r="2087" spans="3:16">
      <c r="C2087" s="154"/>
      <c r="D2087" s="152"/>
      <c r="E2087" s="153"/>
      <c r="F2087" s="135"/>
      <c r="G2087" s="135"/>
      <c r="H2087" s="73" t="s">
        <v>108</v>
      </c>
      <c r="I2087" s="5">
        <v>300</v>
      </c>
      <c r="J2087" s="5">
        <v>270</v>
      </c>
      <c r="K2087" s="5">
        <v>270</v>
      </c>
      <c r="L2087" s="5">
        <v>0</v>
      </c>
      <c r="M2087" s="5">
        <v>0</v>
      </c>
      <c r="N2087" s="5">
        <f>L2087/I2087*100</f>
        <v>0</v>
      </c>
      <c r="O2087" s="5">
        <f>L2087/J2087*100</f>
        <v>0</v>
      </c>
      <c r="P2087" s="5">
        <v>0</v>
      </c>
    </row>
    <row r="2088" spans="3:16" ht="30">
      <c r="C2088" s="154"/>
      <c r="D2088" s="152"/>
      <c r="E2088" s="153"/>
      <c r="F2088" s="135"/>
      <c r="G2088" s="135"/>
      <c r="H2088" s="73" t="s">
        <v>22</v>
      </c>
      <c r="I2088" s="5">
        <v>0</v>
      </c>
      <c r="J2088" s="5">
        <v>0</v>
      </c>
      <c r="K2088" s="5">
        <v>0</v>
      </c>
      <c r="L2088" s="5">
        <v>0</v>
      </c>
      <c r="M2088" s="5">
        <v>0</v>
      </c>
      <c r="N2088" s="5">
        <v>0</v>
      </c>
      <c r="O2088" s="5">
        <v>0</v>
      </c>
      <c r="P2088" s="5">
        <v>0</v>
      </c>
    </row>
    <row r="2089" spans="3:16">
      <c r="C2089" s="154"/>
      <c r="D2089" s="152"/>
      <c r="E2089" s="153"/>
      <c r="F2089" s="135"/>
      <c r="G2089" s="135"/>
      <c r="H2089" s="73" t="s">
        <v>233</v>
      </c>
      <c r="I2089" s="5">
        <v>0</v>
      </c>
      <c r="J2089" s="5">
        <v>0</v>
      </c>
      <c r="K2089" s="5">
        <v>0</v>
      </c>
      <c r="L2089" s="5">
        <v>0</v>
      </c>
      <c r="M2089" s="5">
        <v>0</v>
      </c>
      <c r="N2089" s="5">
        <v>0</v>
      </c>
      <c r="O2089" s="5">
        <v>0</v>
      </c>
      <c r="P2089" s="5">
        <v>0</v>
      </c>
    </row>
    <row r="2090" spans="3:16" ht="30">
      <c r="C2090" s="154"/>
      <c r="D2090" s="152"/>
      <c r="E2090" s="153"/>
      <c r="F2090" s="135"/>
      <c r="G2090" s="135"/>
      <c r="H2090" s="73" t="s">
        <v>23</v>
      </c>
      <c r="I2090" s="5">
        <v>0</v>
      </c>
      <c r="J2090" s="5">
        <v>0</v>
      </c>
      <c r="K2090" s="5">
        <v>0</v>
      </c>
      <c r="L2090" s="5">
        <v>0</v>
      </c>
      <c r="M2090" s="5">
        <v>0</v>
      </c>
      <c r="N2090" s="5">
        <v>0</v>
      </c>
      <c r="O2090" s="5">
        <v>0</v>
      </c>
      <c r="P2090" s="5">
        <v>0</v>
      </c>
    </row>
    <row r="2091" spans="3:16">
      <c r="C2091" s="154"/>
      <c r="D2091" s="152"/>
      <c r="E2091" s="153"/>
      <c r="F2091" s="135"/>
      <c r="G2091" s="135"/>
      <c r="H2091" s="73" t="s">
        <v>234</v>
      </c>
      <c r="I2091" s="5">
        <v>0</v>
      </c>
      <c r="J2091" s="5" t="s">
        <v>231</v>
      </c>
      <c r="K2091" s="5" t="s">
        <v>231</v>
      </c>
      <c r="L2091" s="5" t="s">
        <v>231</v>
      </c>
      <c r="M2091" s="5">
        <v>0</v>
      </c>
      <c r="N2091" s="5">
        <v>0</v>
      </c>
      <c r="O2091" s="5" t="s">
        <v>231</v>
      </c>
      <c r="P2091" s="5" t="s">
        <v>231</v>
      </c>
    </row>
    <row r="2092" spans="3:16">
      <c r="C2092" s="154"/>
      <c r="D2092" s="152"/>
      <c r="E2092" s="153"/>
      <c r="F2092" s="135"/>
      <c r="G2092" s="135"/>
      <c r="H2092" s="73" t="s">
        <v>236</v>
      </c>
      <c r="I2092" s="5">
        <v>0</v>
      </c>
      <c r="J2092" s="5" t="s">
        <v>231</v>
      </c>
      <c r="K2092" s="5" t="s">
        <v>231</v>
      </c>
      <c r="L2092" s="5" t="s">
        <v>231</v>
      </c>
      <c r="M2092" s="5">
        <v>0</v>
      </c>
      <c r="N2092" s="5">
        <v>0</v>
      </c>
      <c r="O2092" s="5" t="s">
        <v>231</v>
      </c>
      <c r="P2092" s="5" t="s">
        <v>231</v>
      </c>
    </row>
    <row r="2093" spans="3:16">
      <c r="C2093" s="154" t="s">
        <v>92</v>
      </c>
      <c r="D2093" s="152" t="s">
        <v>508</v>
      </c>
      <c r="E2093" s="153" t="s">
        <v>705</v>
      </c>
      <c r="F2093" s="135" t="s">
        <v>87</v>
      </c>
      <c r="G2093" s="135" t="s">
        <v>88</v>
      </c>
      <c r="H2093" s="73" t="s">
        <v>107</v>
      </c>
      <c r="I2093" s="55">
        <f>I2094+I2096+I2098+I2099</f>
        <v>300</v>
      </c>
      <c r="J2093" s="55">
        <f>J2094+J2096</f>
        <v>270</v>
      </c>
      <c r="K2093" s="55">
        <f>K2094+K2096</f>
        <v>270</v>
      </c>
      <c r="L2093" s="55">
        <f>L2094+L2096</f>
        <v>0</v>
      </c>
      <c r="M2093" s="55">
        <f>M2094+M2096+M2098+M2099</f>
        <v>0</v>
      </c>
      <c r="N2093" s="5">
        <f>M2093/I2093*100</f>
        <v>0</v>
      </c>
      <c r="O2093" s="5">
        <f>L2093/J2093*100</f>
        <v>0</v>
      </c>
      <c r="P2093" s="5">
        <f>L2093/K2093*100</f>
        <v>0</v>
      </c>
    </row>
    <row r="2094" spans="3:16">
      <c r="C2094" s="154"/>
      <c r="D2094" s="152"/>
      <c r="E2094" s="153"/>
      <c r="F2094" s="135"/>
      <c r="G2094" s="135"/>
      <c r="H2094" s="73" t="s">
        <v>108</v>
      </c>
      <c r="I2094" s="5">
        <v>300</v>
      </c>
      <c r="J2094" s="5">
        <v>270</v>
      </c>
      <c r="K2094" s="5">
        <v>270</v>
      </c>
      <c r="L2094" s="5">
        <v>0</v>
      </c>
      <c r="M2094" s="5">
        <v>0</v>
      </c>
      <c r="N2094" s="5">
        <f>L2094/I2094*100</f>
        <v>0</v>
      </c>
      <c r="O2094" s="5">
        <f>L2094/J2094*100</f>
        <v>0</v>
      </c>
      <c r="P2094" s="5">
        <f>L2094/K2094*100</f>
        <v>0</v>
      </c>
    </row>
    <row r="2095" spans="3:16" ht="30">
      <c r="C2095" s="154"/>
      <c r="D2095" s="152"/>
      <c r="E2095" s="153"/>
      <c r="F2095" s="135"/>
      <c r="G2095" s="135"/>
      <c r="H2095" s="73" t="s">
        <v>22</v>
      </c>
      <c r="I2095" s="5">
        <v>0</v>
      </c>
      <c r="J2095" s="5">
        <v>0</v>
      </c>
      <c r="K2095" s="5">
        <v>0</v>
      </c>
      <c r="L2095" s="5">
        <v>0</v>
      </c>
      <c r="M2095" s="5">
        <v>0</v>
      </c>
      <c r="N2095" s="5">
        <v>0</v>
      </c>
      <c r="O2095" s="5">
        <v>0</v>
      </c>
      <c r="P2095" s="5">
        <v>0</v>
      </c>
    </row>
    <row r="2096" spans="3:16">
      <c r="C2096" s="154"/>
      <c r="D2096" s="152"/>
      <c r="E2096" s="153"/>
      <c r="F2096" s="135"/>
      <c r="G2096" s="135"/>
      <c r="H2096" s="73" t="s">
        <v>233</v>
      </c>
      <c r="I2096" s="5">
        <v>0</v>
      </c>
      <c r="J2096" s="5">
        <v>0</v>
      </c>
      <c r="K2096" s="5">
        <v>0</v>
      </c>
      <c r="L2096" s="5">
        <v>0</v>
      </c>
      <c r="M2096" s="5">
        <v>0</v>
      </c>
      <c r="N2096" s="5">
        <v>0</v>
      </c>
      <c r="O2096" s="5">
        <v>0</v>
      </c>
      <c r="P2096" s="5">
        <v>0</v>
      </c>
    </row>
    <row r="2097" spans="3:16" ht="30">
      <c r="C2097" s="154"/>
      <c r="D2097" s="152"/>
      <c r="E2097" s="153"/>
      <c r="F2097" s="135"/>
      <c r="G2097" s="135"/>
      <c r="H2097" s="73" t="s">
        <v>23</v>
      </c>
      <c r="I2097" s="5">
        <v>0</v>
      </c>
      <c r="J2097" s="5">
        <v>0</v>
      </c>
      <c r="K2097" s="5">
        <v>0</v>
      </c>
      <c r="L2097" s="5">
        <v>0</v>
      </c>
      <c r="M2097" s="5">
        <v>0</v>
      </c>
      <c r="N2097" s="5">
        <v>0</v>
      </c>
      <c r="O2097" s="5">
        <v>0</v>
      </c>
      <c r="P2097" s="5">
        <v>0</v>
      </c>
    </row>
    <row r="2098" spans="3:16" ht="30.75" customHeight="1">
      <c r="C2098" s="154"/>
      <c r="D2098" s="152"/>
      <c r="E2098" s="153"/>
      <c r="F2098" s="135"/>
      <c r="G2098" s="135"/>
      <c r="H2098" s="73" t="s">
        <v>234</v>
      </c>
      <c r="I2098" s="5">
        <v>0</v>
      </c>
      <c r="J2098" s="5" t="s">
        <v>231</v>
      </c>
      <c r="K2098" s="5" t="s">
        <v>231</v>
      </c>
      <c r="L2098" s="5" t="s">
        <v>231</v>
      </c>
      <c r="M2098" s="5">
        <v>0</v>
      </c>
      <c r="N2098" s="5">
        <v>0</v>
      </c>
      <c r="O2098" s="5" t="s">
        <v>231</v>
      </c>
      <c r="P2098" s="5" t="s">
        <v>231</v>
      </c>
    </row>
    <row r="2099" spans="3:16" ht="21" customHeight="1">
      <c r="C2099" s="154"/>
      <c r="D2099" s="152"/>
      <c r="E2099" s="153"/>
      <c r="F2099" s="135"/>
      <c r="G2099" s="135"/>
      <c r="H2099" s="73" t="s">
        <v>236</v>
      </c>
      <c r="I2099" s="5">
        <v>0</v>
      </c>
      <c r="J2099" s="5" t="s">
        <v>231</v>
      </c>
      <c r="K2099" s="5" t="s">
        <v>231</v>
      </c>
      <c r="L2099" s="5" t="s">
        <v>231</v>
      </c>
      <c r="M2099" s="5">
        <v>0</v>
      </c>
      <c r="N2099" s="5">
        <v>0</v>
      </c>
      <c r="O2099" s="5" t="s">
        <v>231</v>
      </c>
      <c r="P2099" s="5" t="s">
        <v>231</v>
      </c>
    </row>
    <row r="2100" spans="3:16">
      <c r="C2100" s="154" t="s">
        <v>93</v>
      </c>
      <c r="D2100" s="152" t="s">
        <v>509</v>
      </c>
      <c r="E2100" s="153" t="s">
        <v>706</v>
      </c>
      <c r="F2100" s="135" t="s">
        <v>87</v>
      </c>
      <c r="G2100" s="135" t="s">
        <v>88</v>
      </c>
      <c r="H2100" s="73" t="s">
        <v>107</v>
      </c>
      <c r="I2100" s="55">
        <f>I2101+I2103+I2105+I2106</f>
        <v>300</v>
      </c>
      <c r="J2100" s="55">
        <f>J2101+J2103</f>
        <v>270</v>
      </c>
      <c r="K2100" s="55">
        <f>K2101+K2103</f>
        <v>270</v>
      </c>
      <c r="L2100" s="55">
        <f>L2101+L2103</f>
        <v>0</v>
      </c>
      <c r="M2100" s="55">
        <f>M2101+M2103+M2105+M2106</f>
        <v>0</v>
      </c>
      <c r="N2100" s="5">
        <f>M2100/I2100*100</f>
        <v>0</v>
      </c>
      <c r="O2100" s="5">
        <f>L2100/J2100*100</f>
        <v>0</v>
      </c>
      <c r="P2100" s="5">
        <v>0</v>
      </c>
    </row>
    <row r="2101" spans="3:16">
      <c r="C2101" s="154"/>
      <c r="D2101" s="152"/>
      <c r="E2101" s="153"/>
      <c r="F2101" s="135"/>
      <c r="G2101" s="135"/>
      <c r="H2101" s="73" t="s">
        <v>108</v>
      </c>
      <c r="I2101" s="5">
        <v>300</v>
      </c>
      <c r="J2101" s="5">
        <v>270</v>
      </c>
      <c r="K2101" s="5">
        <v>270</v>
      </c>
      <c r="L2101" s="5">
        <v>0</v>
      </c>
      <c r="M2101" s="5">
        <v>0</v>
      </c>
      <c r="N2101" s="5">
        <f>L2101/I2101*100</f>
        <v>0</v>
      </c>
      <c r="O2101" s="5">
        <f>L2101/J2101*100</f>
        <v>0</v>
      </c>
      <c r="P2101" s="5">
        <v>0</v>
      </c>
    </row>
    <row r="2102" spans="3:16" ht="30">
      <c r="C2102" s="154"/>
      <c r="D2102" s="152"/>
      <c r="E2102" s="153"/>
      <c r="F2102" s="135"/>
      <c r="G2102" s="135"/>
      <c r="H2102" s="73" t="s">
        <v>22</v>
      </c>
      <c r="I2102" s="5">
        <v>0</v>
      </c>
      <c r="J2102" s="5">
        <v>0</v>
      </c>
      <c r="K2102" s="5">
        <v>0</v>
      </c>
      <c r="L2102" s="5">
        <v>0</v>
      </c>
      <c r="M2102" s="5">
        <v>0</v>
      </c>
      <c r="N2102" s="5">
        <v>0</v>
      </c>
      <c r="O2102" s="5">
        <v>0</v>
      </c>
      <c r="P2102" s="5">
        <v>0</v>
      </c>
    </row>
    <row r="2103" spans="3:16">
      <c r="C2103" s="154"/>
      <c r="D2103" s="152"/>
      <c r="E2103" s="153"/>
      <c r="F2103" s="135"/>
      <c r="G2103" s="135"/>
      <c r="H2103" s="73" t="s">
        <v>233</v>
      </c>
      <c r="I2103" s="5">
        <v>0</v>
      </c>
      <c r="J2103" s="5">
        <v>0</v>
      </c>
      <c r="K2103" s="5">
        <v>0</v>
      </c>
      <c r="L2103" s="5">
        <v>0</v>
      </c>
      <c r="M2103" s="5">
        <v>0</v>
      </c>
      <c r="N2103" s="5">
        <v>0</v>
      </c>
      <c r="O2103" s="5">
        <v>0</v>
      </c>
      <c r="P2103" s="5">
        <v>0</v>
      </c>
    </row>
    <row r="2104" spans="3:16" ht="30">
      <c r="C2104" s="154"/>
      <c r="D2104" s="152"/>
      <c r="E2104" s="153"/>
      <c r="F2104" s="135"/>
      <c r="G2104" s="135"/>
      <c r="H2104" s="73" t="s">
        <v>23</v>
      </c>
      <c r="I2104" s="5">
        <v>0</v>
      </c>
      <c r="J2104" s="5">
        <v>0</v>
      </c>
      <c r="K2104" s="5">
        <v>0</v>
      </c>
      <c r="L2104" s="5">
        <v>0</v>
      </c>
      <c r="M2104" s="5">
        <v>0</v>
      </c>
      <c r="N2104" s="5">
        <v>0</v>
      </c>
      <c r="O2104" s="5">
        <v>0</v>
      </c>
      <c r="P2104" s="5">
        <v>0</v>
      </c>
    </row>
    <row r="2105" spans="3:16">
      <c r="C2105" s="154"/>
      <c r="D2105" s="152"/>
      <c r="E2105" s="153"/>
      <c r="F2105" s="135"/>
      <c r="G2105" s="135"/>
      <c r="H2105" s="73" t="s">
        <v>234</v>
      </c>
      <c r="I2105" s="5">
        <v>0</v>
      </c>
      <c r="J2105" s="5" t="s">
        <v>231</v>
      </c>
      <c r="K2105" s="5" t="s">
        <v>231</v>
      </c>
      <c r="L2105" s="5" t="s">
        <v>231</v>
      </c>
      <c r="M2105" s="5">
        <v>0</v>
      </c>
      <c r="N2105" s="5">
        <v>0</v>
      </c>
      <c r="O2105" s="5" t="s">
        <v>231</v>
      </c>
      <c r="P2105" s="5" t="s">
        <v>231</v>
      </c>
    </row>
    <row r="2106" spans="3:16">
      <c r="C2106" s="154"/>
      <c r="D2106" s="152"/>
      <c r="E2106" s="153"/>
      <c r="F2106" s="135"/>
      <c r="G2106" s="135"/>
      <c r="H2106" s="73" t="s">
        <v>236</v>
      </c>
      <c r="I2106" s="5">
        <v>0</v>
      </c>
      <c r="J2106" s="5" t="s">
        <v>231</v>
      </c>
      <c r="K2106" s="5" t="s">
        <v>231</v>
      </c>
      <c r="L2106" s="5" t="s">
        <v>231</v>
      </c>
      <c r="M2106" s="5">
        <v>0</v>
      </c>
      <c r="N2106" s="5">
        <v>0</v>
      </c>
      <c r="O2106" s="5" t="s">
        <v>231</v>
      </c>
      <c r="P2106" s="5" t="s">
        <v>231</v>
      </c>
    </row>
    <row r="2107" spans="3:16">
      <c r="C2107" s="154" t="s">
        <v>93</v>
      </c>
      <c r="D2107" s="152" t="s">
        <v>707</v>
      </c>
      <c r="E2107" s="153" t="s">
        <v>708</v>
      </c>
      <c r="F2107" s="135" t="s">
        <v>87</v>
      </c>
      <c r="G2107" s="135" t="s">
        <v>88</v>
      </c>
      <c r="H2107" s="73" t="s">
        <v>107</v>
      </c>
      <c r="I2107" s="55">
        <f>I2108+I2110+I2112+I2113</f>
        <v>1000</v>
      </c>
      <c r="J2107" s="55">
        <f>J2108+J2110</f>
        <v>950</v>
      </c>
      <c r="K2107" s="55">
        <f>K2108+K2110</f>
        <v>950</v>
      </c>
      <c r="L2107" s="55">
        <f>L2108+L2110</f>
        <v>0</v>
      </c>
      <c r="M2107" s="55">
        <f>M2108+M2110+M2112+M2113</f>
        <v>0</v>
      </c>
      <c r="N2107" s="5">
        <f>M2107/I2107*100</f>
        <v>0</v>
      </c>
      <c r="O2107" s="5">
        <f>L2107/J2107*100</f>
        <v>0</v>
      </c>
      <c r="P2107" s="5">
        <f>L2107/K2107*100</f>
        <v>0</v>
      </c>
    </row>
    <row r="2108" spans="3:16">
      <c r="C2108" s="154"/>
      <c r="D2108" s="152"/>
      <c r="E2108" s="153"/>
      <c r="F2108" s="135"/>
      <c r="G2108" s="135"/>
      <c r="H2108" s="73" t="s">
        <v>108</v>
      </c>
      <c r="I2108" s="5">
        <v>1000</v>
      </c>
      <c r="J2108" s="5">
        <v>950</v>
      </c>
      <c r="K2108" s="5">
        <v>950</v>
      </c>
      <c r="L2108" s="5">
        <v>0</v>
      </c>
      <c r="M2108" s="5">
        <v>0</v>
      </c>
      <c r="N2108" s="5">
        <f>L2108/I2108*100</f>
        <v>0</v>
      </c>
      <c r="O2108" s="5">
        <f>L2108/J2108*100</f>
        <v>0</v>
      </c>
      <c r="P2108" s="5">
        <f>L2108/K2108*100</f>
        <v>0</v>
      </c>
    </row>
    <row r="2109" spans="3:16" ht="30">
      <c r="C2109" s="154"/>
      <c r="D2109" s="152"/>
      <c r="E2109" s="153"/>
      <c r="F2109" s="135"/>
      <c r="G2109" s="135"/>
      <c r="H2109" s="73" t="s">
        <v>22</v>
      </c>
      <c r="I2109" s="5">
        <v>0</v>
      </c>
      <c r="J2109" s="5">
        <v>0</v>
      </c>
      <c r="K2109" s="5">
        <v>0</v>
      </c>
      <c r="L2109" s="5">
        <v>0</v>
      </c>
      <c r="M2109" s="5">
        <v>0</v>
      </c>
      <c r="N2109" s="5">
        <v>0</v>
      </c>
      <c r="O2109" s="5">
        <v>0</v>
      </c>
      <c r="P2109" s="5">
        <v>0</v>
      </c>
    </row>
    <row r="2110" spans="3:16">
      <c r="C2110" s="154"/>
      <c r="D2110" s="152"/>
      <c r="E2110" s="153"/>
      <c r="F2110" s="135"/>
      <c r="G2110" s="135"/>
      <c r="H2110" s="73" t="s">
        <v>233</v>
      </c>
      <c r="I2110" s="5">
        <v>0</v>
      </c>
      <c r="J2110" s="5">
        <v>0</v>
      </c>
      <c r="K2110" s="5">
        <v>0</v>
      </c>
      <c r="L2110" s="5">
        <v>0</v>
      </c>
      <c r="M2110" s="5">
        <v>0</v>
      </c>
      <c r="N2110" s="5">
        <v>0</v>
      </c>
      <c r="O2110" s="5">
        <v>0</v>
      </c>
      <c r="P2110" s="5">
        <v>0</v>
      </c>
    </row>
    <row r="2111" spans="3:16" ht="30">
      <c r="C2111" s="154"/>
      <c r="D2111" s="152"/>
      <c r="E2111" s="153"/>
      <c r="F2111" s="135"/>
      <c r="G2111" s="135"/>
      <c r="H2111" s="73" t="s">
        <v>23</v>
      </c>
      <c r="I2111" s="5">
        <v>0</v>
      </c>
      <c r="J2111" s="5">
        <v>0</v>
      </c>
      <c r="K2111" s="5">
        <v>0</v>
      </c>
      <c r="L2111" s="5">
        <v>0</v>
      </c>
      <c r="M2111" s="5">
        <v>0</v>
      </c>
      <c r="N2111" s="5">
        <v>0</v>
      </c>
      <c r="O2111" s="5">
        <v>0</v>
      </c>
      <c r="P2111" s="5">
        <v>0</v>
      </c>
    </row>
    <row r="2112" spans="3:16">
      <c r="C2112" s="154"/>
      <c r="D2112" s="152"/>
      <c r="E2112" s="153"/>
      <c r="F2112" s="135"/>
      <c r="G2112" s="135"/>
      <c r="H2112" s="73" t="s">
        <v>234</v>
      </c>
      <c r="I2112" s="5">
        <v>0</v>
      </c>
      <c r="J2112" s="5" t="s">
        <v>231</v>
      </c>
      <c r="K2112" s="5" t="s">
        <v>231</v>
      </c>
      <c r="L2112" s="5" t="s">
        <v>231</v>
      </c>
      <c r="M2112" s="5">
        <v>0</v>
      </c>
      <c r="N2112" s="5">
        <v>0</v>
      </c>
      <c r="O2112" s="5" t="s">
        <v>231</v>
      </c>
      <c r="P2112" s="5" t="s">
        <v>231</v>
      </c>
    </row>
    <row r="2113" spans="3:18">
      <c r="C2113" s="154"/>
      <c r="D2113" s="152"/>
      <c r="E2113" s="153"/>
      <c r="F2113" s="135"/>
      <c r="G2113" s="135"/>
      <c r="H2113" s="73" t="s">
        <v>236</v>
      </c>
      <c r="I2113" s="5">
        <v>0</v>
      </c>
      <c r="J2113" s="5" t="s">
        <v>231</v>
      </c>
      <c r="K2113" s="5" t="s">
        <v>231</v>
      </c>
      <c r="L2113" s="5" t="s">
        <v>231</v>
      </c>
      <c r="M2113" s="5">
        <v>0</v>
      </c>
      <c r="N2113" s="5">
        <v>0</v>
      </c>
      <c r="O2113" s="5" t="s">
        <v>231</v>
      </c>
      <c r="P2113" s="5" t="s">
        <v>231</v>
      </c>
    </row>
    <row r="2114" spans="3:18">
      <c r="C2114" s="154" t="s">
        <v>93</v>
      </c>
      <c r="D2114" s="152" t="s">
        <v>709</v>
      </c>
      <c r="E2114" s="153" t="s">
        <v>710</v>
      </c>
      <c r="F2114" s="135">
        <v>2015</v>
      </c>
      <c r="G2114" s="135">
        <v>2017</v>
      </c>
      <c r="H2114" s="73" t="s">
        <v>107</v>
      </c>
      <c r="I2114" s="55">
        <f>I2115+I2117+I2119+I2120</f>
        <v>500</v>
      </c>
      <c r="J2114" s="55">
        <f>J2115+J2117</f>
        <v>450</v>
      </c>
      <c r="K2114" s="55">
        <f>K2115+K2117</f>
        <v>450</v>
      </c>
      <c r="L2114" s="55">
        <f>L2115+L2117</f>
        <v>30.1</v>
      </c>
      <c r="M2114" s="55">
        <f>M2115+M2117+M2119+M2120</f>
        <v>30.1</v>
      </c>
      <c r="N2114" s="5">
        <f>M2114/I2114*100</f>
        <v>6.0200000000000005</v>
      </c>
      <c r="O2114" s="5">
        <f>L2114/J2114*100</f>
        <v>6.6888888888888882</v>
      </c>
      <c r="P2114" s="5">
        <f>L2114/K2114*100</f>
        <v>6.6888888888888882</v>
      </c>
    </row>
    <row r="2115" spans="3:18">
      <c r="C2115" s="154"/>
      <c r="D2115" s="152"/>
      <c r="E2115" s="153"/>
      <c r="F2115" s="135"/>
      <c r="G2115" s="135"/>
      <c r="H2115" s="73" t="s">
        <v>108</v>
      </c>
      <c r="I2115" s="5">
        <v>500</v>
      </c>
      <c r="J2115" s="5">
        <v>450</v>
      </c>
      <c r="K2115" s="5">
        <v>450</v>
      </c>
      <c r="L2115" s="5">
        <v>30.1</v>
      </c>
      <c r="M2115" s="5">
        <v>30.1</v>
      </c>
      <c r="N2115" s="5">
        <f>L2115/I2115*100</f>
        <v>6.0200000000000005</v>
      </c>
      <c r="O2115" s="5">
        <f>L2115/J2115*100</f>
        <v>6.6888888888888882</v>
      </c>
      <c r="P2115" s="5">
        <f>L2115/K2115*100</f>
        <v>6.6888888888888882</v>
      </c>
    </row>
    <row r="2116" spans="3:18" ht="42" customHeight="1">
      <c r="C2116" s="154"/>
      <c r="D2116" s="152"/>
      <c r="E2116" s="153"/>
      <c r="F2116" s="135"/>
      <c r="G2116" s="135"/>
      <c r="H2116" s="73" t="s">
        <v>22</v>
      </c>
      <c r="I2116" s="5">
        <v>0</v>
      </c>
      <c r="J2116" s="5">
        <v>0</v>
      </c>
      <c r="K2116" s="5">
        <v>0</v>
      </c>
      <c r="L2116" s="5">
        <v>0</v>
      </c>
      <c r="M2116" s="5">
        <v>0</v>
      </c>
      <c r="N2116" s="5">
        <v>0</v>
      </c>
      <c r="O2116" s="5">
        <v>0</v>
      </c>
      <c r="P2116" s="5">
        <v>0</v>
      </c>
    </row>
    <row r="2117" spans="3:18" ht="20.25" customHeight="1">
      <c r="C2117" s="154"/>
      <c r="D2117" s="152"/>
      <c r="E2117" s="153"/>
      <c r="F2117" s="135"/>
      <c r="G2117" s="135"/>
      <c r="H2117" s="73" t="s">
        <v>233</v>
      </c>
      <c r="I2117" s="5">
        <v>0</v>
      </c>
      <c r="J2117" s="5">
        <v>0</v>
      </c>
      <c r="K2117" s="5">
        <v>0</v>
      </c>
      <c r="L2117" s="5">
        <v>0</v>
      </c>
      <c r="M2117" s="5">
        <v>0</v>
      </c>
      <c r="N2117" s="5">
        <v>0</v>
      </c>
      <c r="O2117" s="5">
        <v>0</v>
      </c>
      <c r="P2117" s="5">
        <v>0</v>
      </c>
    </row>
    <row r="2118" spans="3:18" ht="30">
      <c r="C2118" s="154"/>
      <c r="D2118" s="152"/>
      <c r="E2118" s="153"/>
      <c r="F2118" s="135"/>
      <c r="G2118" s="135"/>
      <c r="H2118" s="73" t="s">
        <v>23</v>
      </c>
      <c r="I2118" s="5">
        <v>0</v>
      </c>
      <c r="J2118" s="5">
        <v>0</v>
      </c>
      <c r="K2118" s="5">
        <v>0</v>
      </c>
      <c r="L2118" s="5">
        <v>0</v>
      </c>
      <c r="M2118" s="5">
        <v>0</v>
      </c>
      <c r="N2118" s="5">
        <v>0</v>
      </c>
      <c r="O2118" s="5">
        <v>0</v>
      </c>
      <c r="P2118" s="5">
        <v>0</v>
      </c>
    </row>
    <row r="2119" spans="3:18" ht="15.75" customHeight="1">
      <c r="C2119" s="154"/>
      <c r="D2119" s="152"/>
      <c r="E2119" s="153"/>
      <c r="F2119" s="135"/>
      <c r="G2119" s="135"/>
      <c r="H2119" s="73" t="s">
        <v>234</v>
      </c>
      <c r="I2119" s="5">
        <v>0</v>
      </c>
      <c r="J2119" s="5" t="s">
        <v>231</v>
      </c>
      <c r="K2119" s="5" t="s">
        <v>231</v>
      </c>
      <c r="L2119" s="5" t="s">
        <v>231</v>
      </c>
      <c r="M2119" s="5">
        <v>0</v>
      </c>
      <c r="N2119" s="5">
        <v>0</v>
      </c>
      <c r="O2119" s="5" t="s">
        <v>231</v>
      </c>
      <c r="P2119" s="5" t="s">
        <v>231</v>
      </c>
    </row>
    <row r="2120" spans="3:18" ht="21" customHeight="1">
      <c r="C2120" s="154"/>
      <c r="D2120" s="152"/>
      <c r="E2120" s="153"/>
      <c r="F2120" s="135"/>
      <c r="G2120" s="135"/>
      <c r="H2120" s="73" t="s">
        <v>236</v>
      </c>
      <c r="I2120" s="5">
        <v>0</v>
      </c>
      <c r="J2120" s="5" t="s">
        <v>231</v>
      </c>
      <c r="K2120" s="5" t="s">
        <v>231</v>
      </c>
      <c r="L2120" s="5" t="s">
        <v>231</v>
      </c>
      <c r="M2120" s="5">
        <v>0</v>
      </c>
      <c r="N2120" s="5">
        <v>0</v>
      </c>
      <c r="O2120" s="5" t="s">
        <v>231</v>
      </c>
      <c r="P2120" s="5" t="s">
        <v>231</v>
      </c>
    </row>
    <row r="2121" spans="3:18" s="83" customFormat="1" ht="15" customHeight="1">
      <c r="C2121" s="159" t="s">
        <v>95</v>
      </c>
      <c r="D2121" s="224" t="s">
        <v>171</v>
      </c>
      <c r="E2121" s="160" t="s">
        <v>515</v>
      </c>
      <c r="F2121" s="160">
        <v>2015</v>
      </c>
      <c r="G2121" s="160">
        <v>2017</v>
      </c>
      <c r="H2121" s="98" t="s">
        <v>107</v>
      </c>
      <c r="I2121" s="16">
        <f>I2122+I2124+I2126+I2127</f>
        <v>2458.9</v>
      </c>
      <c r="J2121" s="16">
        <f>J2122+J2124</f>
        <v>2458.9</v>
      </c>
      <c r="K2121" s="16">
        <f>K2122+K2124</f>
        <v>2458.9</v>
      </c>
      <c r="L2121" s="16">
        <f>L2122+L2124</f>
        <v>0</v>
      </c>
      <c r="M2121" s="16">
        <f>M2122+M2124+M2126+M2127</f>
        <v>0</v>
      </c>
      <c r="N2121" s="17">
        <f>M2121/I2121*100</f>
        <v>0</v>
      </c>
      <c r="O2121" s="17">
        <f>L2121/J2121*100</f>
        <v>0</v>
      </c>
      <c r="P2121" s="17">
        <f>L2121/K2121*100</f>
        <v>0</v>
      </c>
    </row>
    <row r="2122" spans="3:18" s="83" customFormat="1">
      <c r="C2122" s="159"/>
      <c r="D2122" s="224"/>
      <c r="E2122" s="160"/>
      <c r="F2122" s="160"/>
      <c r="G2122" s="160"/>
      <c r="H2122" s="98" t="s">
        <v>108</v>
      </c>
      <c r="I2122" s="16">
        <f t="shared" ref="I2122:M2125" si="200">I2129+I2185+I2248</f>
        <v>270.5</v>
      </c>
      <c r="J2122" s="16">
        <f t="shared" si="200"/>
        <v>270.5</v>
      </c>
      <c r="K2122" s="16">
        <f t="shared" si="200"/>
        <v>270.5</v>
      </c>
      <c r="L2122" s="16">
        <f t="shared" si="200"/>
        <v>0</v>
      </c>
      <c r="M2122" s="16">
        <f t="shared" si="200"/>
        <v>0</v>
      </c>
      <c r="N2122" s="17">
        <f>M2122/I2122*100</f>
        <v>0</v>
      </c>
      <c r="O2122" s="17">
        <f>L2122/J2122*100</f>
        <v>0</v>
      </c>
      <c r="P2122" s="17">
        <f>L2122/K2122*100</f>
        <v>0</v>
      </c>
      <c r="R2122" s="80"/>
    </row>
    <row r="2123" spans="3:18" s="83" customFormat="1" ht="28.5">
      <c r="C2123" s="159"/>
      <c r="D2123" s="224"/>
      <c r="E2123" s="160"/>
      <c r="F2123" s="160"/>
      <c r="G2123" s="160"/>
      <c r="H2123" s="98" t="s">
        <v>22</v>
      </c>
      <c r="I2123" s="16">
        <f t="shared" si="200"/>
        <v>270.5</v>
      </c>
      <c r="J2123" s="16">
        <f t="shared" si="200"/>
        <v>270.5</v>
      </c>
      <c r="K2123" s="16">
        <f t="shared" si="200"/>
        <v>270.5</v>
      </c>
      <c r="L2123" s="16">
        <f t="shared" si="200"/>
        <v>0</v>
      </c>
      <c r="M2123" s="16">
        <f t="shared" si="200"/>
        <v>0</v>
      </c>
      <c r="N2123" s="17">
        <f>M2123/I2123*100</f>
        <v>0</v>
      </c>
      <c r="O2123" s="17">
        <f>L2123/J2123*100</f>
        <v>0</v>
      </c>
      <c r="P2123" s="17">
        <f>L2123/K2123*100</f>
        <v>0</v>
      </c>
      <c r="R2123" s="111"/>
    </row>
    <row r="2124" spans="3:18" s="83" customFormat="1">
      <c r="C2124" s="159"/>
      <c r="D2124" s="224"/>
      <c r="E2124" s="160"/>
      <c r="F2124" s="160"/>
      <c r="G2124" s="160"/>
      <c r="H2124" s="98" t="s">
        <v>233</v>
      </c>
      <c r="I2124" s="16">
        <f t="shared" si="200"/>
        <v>2188.4</v>
      </c>
      <c r="J2124" s="16">
        <f t="shared" si="200"/>
        <v>2188.4</v>
      </c>
      <c r="K2124" s="16">
        <f t="shared" si="200"/>
        <v>2188.4</v>
      </c>
      <c r="L2124" s="16">
        <f t="shared" si="200"/>
        <v>0</v>
      </c>
      <c r="M2124" s="16">
        <f t="shared" si="200"/>
        <v>0</v>
      </c>
      <c r="N2124" s="17">
        <f>M2124/I2124*100</f>
        <v>0</v>
      </c>
      <c r="O2124" s="17">
        <f>M2124/J2124*100</f>
        <v>0</v>
      </c>
      <c r="P2124" s="17">
        <f>(M2124*100)/J2124</f>
        <v>0</v>
      </c>
      <c r="R2124" s="112"/>
    </row>
    <row r="2125" spans="3:18" s="83" customFormat="1" ht="42.75">
      <c r="C2125" s="159"/>
      <c r="D2125" s="224"/>
      <c r="E2125" s="160"/>
      <c r="F2125" s="160"/>
      <c r="G2125" s="160"/>
      <c r="H2125" s="98" t="s">
        <v>23</v>
      </c>
      <c r="I2125" s="16">
        <f t="shared" si="200"/>
        <v>2188.4</v>
      </c>
      <c r="J2125" s="16">
        <f t="shared" si="200"/>
        <v>2068.4</v>
      </c>
      <c r="K2125" s="16">
        <f t="shared" si="200"/>
        <v>2068.4</v>
      </c>
      <c r="L2125" s="16">
        <f t="shared" si="200"/>
        <v>0</v>
      </c>
      <c r="M2125" s="16">
        <f t="shared" si="200"/>
        <v>0</v>
      </c>
      <c r="N2125" s="17">
        <f>M2125/I2125*100</f>
        <v>0</v>
      </c>
      <c r="O2125" s="17">
        <f>M2125/J2125*100</f>
        <v>0</v>
      </c>
      <c r="P2125" s="17">
        <f>(M2125*100)/J2125</f>
        <v>0</v>
      </c>
    </row>
    <row r="2126" spans="3:18" s="83" customFormat="1">
      <c r="C2126" s="159"/>
      <c r="D2126" s="224"/>
      <c r="E2126" s="160"/>
      <c r="F2126" s="160"/>
      <c r="G2126" s="160"/>
      <c r="H2126" s="98" t="s">
        <v>234</v>
      </c>
      <c r="I2126" s="16">
        <f>I2133+I2189+I2252</f>
        <v>0</v>
      </c>
      <c r="J2126" s="17" t="s">
        <v>231</v>
      </c>
      <c r="K2126" s="17" t="s">
        <v>231</v>
      </c>
      <c r="L2126" s="17" t="s">
        <v>231</v>
      </c>
      <c r="M2126" s="16">
        <f>M2189</f>
        <v>0</v>
      </c>
      <c r="N2126" s="17">
        <v>0</v>
      </c>
      <c r="O2126" s="17" t="s">
        <v>231</v>
      </c>
      <c r="P2126" s="17" t="s">
        <v>231</v>
      </c>
    </row>
    <row r="2127" spans="3:18" s="83" customFormat="1">
      <c r="C2127" s="159"/>
      <c r="D2127" s="224"/>
      <c r="E2127" s="160"/>
      <c r="F2127" s="160"/>
      <c r="G2127" s="160"/>
      <c r="H2127" s="98" t="s">
        <v>236</v>
      </c>
      <c r="I2127" s="16">
        <f>I2134+I2190+I2253</f>
        <v>0</v>
      </c>
      <c r="J2127" s="17" t="s">
        <v>231</v>
      </c>
      <c r="K2127" s="17" t="s">
        <v>231</v>
      </c>
      <c r="L2127" s="17" t="s">
        <v>231</v>
      </c>
      <c r="M2127" s="16">
        <f>M2190</f>
        <v>0</v>
      </c>
      <c r="N2127" s="17">
        <v>0</v>
      </c>
      <c r="O2127" s="17" t="s">
        <v>231</v>
      </c>
      <c r="P2127" s="17" t="s">
        <v>231</v>
      </c>
    </row>
    <row r="2128" spans="3:18" s="83" customFormat="1" ht="15" customHeight="1">
      <c r="C2128" s="139" t="s">
        <v>97</v>
      </c>
      <c r="D2128" s="152" t="s">
        <v>510</v>
      </c>
      <c r="E2128" s="153" t="s">
        <v>511</v>
      </c>
      <c r="F2128" s="135">
        <v>2015</v>
      </c>
      <c r="G2128" s="135">
        <v>2017</v>
      </c>
      <c r="H2128" s="78" t="s">
        <v>107</v>
      </c>
      <c r="I2128" s="15">
        <f>I2129+I2131+I2133+I2134</f>
        <v>308.89999999999998</v>
      </c>
      <c r="J2128" s="15" t="s">
        <v>231</v>
      </c>
      <c r="K2128" s="15" t="s">
        <v>231</v>
      </c>
      <c r="L2128" s="15">
        <f>L2129+L2131</f>
        <v>0</v>
      </c>
      <c r="M2128" s="15">
        <f>M2129+M2131+M2133+M2134</f>
        <v>0</v>
      </c>
      <c r="N2128" s="15">
        <f>L2128/I2128*100</f>
        <v>0</v>
      </c>
      <c r="O2128" s="15" t="s">
        <v>231</v>
      </c>
      <c r="P2128" s="15" t="s">
        <v>231</v>
      </c>
    </row>
    <row r="2129" spans="3:16" s="83" customFormat="1" ht="25.5" customHeight="1">
      <c r="C2129" s="126"/>
      <c r="D2129" s="152"/>
      <c r="E2129" s="153"/>
      <c r="F2129" s="135"/>
      <c r="G2129" s="135"/>
      <c r="H2129" s="78" t="s">
        <v>108</v>
      </c>
      <c r="I2129" s="15">
        <f>I2136</f>
        <v>34</v>
      </c>
      <c r="J2129" s="15">
        <f>J2136</f>
        <v>34</v>
      </c>
      <c r="K2129" s="15">
        <f>K2136</f>
        <v>34</v>
      </c>
      <c r="L2129" s="15">
        <f t="shared" ref="L2129:M2132" si="201">L2136</f>
        <v>0</v>
      </c>
      <c r="M2129" s="15">
        <f t="shared" si="201"/>
        <v>0</v>
      </c>
      <c r="N2129" s="15">
        <f>L2129/I2129*100</f>
        <v>0</v>
      </c>
      <c r="O2129" s="15">
        <f>L2129/J2129*100</f>
        <v>0</v>
      </c>
      <c r="P2129" s="15">
        <f>L2129/K2129*100</f>
        <v>0</v>
      </c>
    </row>
    <row r="2130" spans="3:16" s="83" customFormat="1" ht="34.5" customHeight="1">
      <c r="C2130" s="126"/>
      <c r="D2130" s="152"/>
      <c r="E2130" s="153"/>
      <c r="F2130" s="135"/>
      <c r="G2130" s="135"/>
      <c r="H2130" s="78" t="s">
        <v>22</v>
      </c>
      <c r="I2130" s="15">
        <f t="shared" ref="I2130:K2133" si="202">I2137</f>
        <v>34</v>
      </c>
      <c r="J2130" s="15">
        <f t="shared" si="202"/>
        <v>34</v>
      </c>
      <c r="K2130" s="15">
        <f t="shared" si="202"/>
        <v>34</v>
      </c>
      <c r="L2130" s="15">
        <f t="shared" si="201"/>
        <v>0</v>
      </c>
      <c r="M2130" s="15">
        <f t="shared" si="201"/>
        <v>0</v>
      </c>
      <c r="N2130" s="15">
        <f t="shared" ref="N2130:N2132" si="203">L2130/I2130*100</f>
        <v>0</v>
      </c>
      <c r="O2130" s="15">
        <f t="shared" ref="O2130:O2132" si="204">L2130/J2130*100</f>
        <v>0</v>
      </c>
      <c r="P2130" s="15">
        <f t="shared" ref="P2130:P2132" si="205">L2130/K2130*100</f>
        <v>0</v>
      </c>
    </row>
    <row r="2131" spans="3:16" s="83" customFormat="1" ht="26.25" customHeight="1">
      <c r="C2131" s="126"/>
      <c r="D2131" s="152"/>
      <c r="E2131" s="153"/>
      <c r="F2131" s="135"/>
      <c r="G2131" s="135"/>
      <c r="H2131" s="78" t="s">
        <v>233</v>
      </c>
      <c r="I2131" s="15">
        <f t="shared" si="202"/>
        <v>274.89999999999998</v>
      </c>
      <c r="J2131" s="15">
        <f t="shared" si="202"/>
        <v>274.89999999999998</v>
      </c>
      <c r="K2131" s="15">
        <f t="shared" si="202"/>
        <v>274.89999999999998</v>
      </c>
      <c r="L2131" s="15">
        <f t="shared" si="201"/>
        <v>0</v>
      </c>
      <c r="M2131" s="15">
        <f t="shared" si="201"/>
        <v>0</v>
      </c>
      <c r="N2131" s="15">
        <f t="shared" si="203"/>
        <v>0</v>
      </c>
      <c r="O2131" s="15">
        <f t="shared" si="204"/>
        <v>0</v>
      </c>
      <c r="P2131" s="15">
        <f t="shared" si="205"/>
        <v>0</v>
      </c>
    </row>
    <row r="2132" spans="3:16" s="83" customFormat="1" ht="41.25" customHeight="1">
      <c r="C2132" s="126"/>
      <c r="D2132" s="152"/>
      <c r="E2132" s="153"/>
      <c r="F2132" s="135"/>
      <c r="G2132" s="135"/>
      <c r="H2132" s="78" t="s">
        <v>23</v>
      </c>
      <c r="I2132" s="15">
        <f t="shared" si="202"/>
        <v>274.89999999999998</v>
      </c>
      <c r="J2132" s="15">
        <f t="shared" si="202"/>
        <v>274.89999999999998</v>
      </c>
      <c r="K2132" s="15">
        <f t="shared" si="202"/>
        <v>274.89999999999998</v>
      </c>
      <c r="L2132" s="15">
        <f t="shared" si="201"/>
        <v>0</v>
      </c>
      <c r="M2132" s="15">
        <f t="shared" si="201"/>
        <v>0</v>
      </c>
      <c r="N2132" s="15">
        <f t="shared" si="203"/>
        <v>0</v>
      </c>
      <c r="O2132" s="15">
        <f t="shared" si="204"/>
        <v>0</v>
      </c>
      <c r="P2132" s="15">
        <f t="shared" si="205"/>
        <v>0</v>
      </c>
    </row>
    <row r="2133" spans="3:16" s="83" customFormat="1" ht="19.5" customHeight="1">
      <c r="C2133" s="126"/>
      <c r="D2133" s="152"/>
      <c r="E2133" s="153"/>
      <c r="F2133" s="135"/>
      <c r="G2133" s="135"/>
      <c r="H2133" s="78" t="s">
        <v>234</v>
      </c>
      <c r="I2133" s="15">
        <f t="shared" si="202"/>
        <v>0</v>
      </c>
      <c r="J2133" s="15" t="s">
        <v>231</v>
      </c>
      <c r="K2133" s="15" t="s">
        <v>231</v>
      </c>
      <c r="L2133" s="15" t="s">
        <v>231</v>
      </c>
      <c r="M2133" s="15">
        <v>0</v>
      </c>
      <c r="N2133" s="15">
        <v>0</v>
      </c>
      <c r="O2133" s="15" t="s">
        <v>231</v>
      </c>
      <c r="P2133" s="15" t="s">
        <v>231</v>
      </c>
    </row>
    <row r="2134" spans="3:16" s="83" customFormat="1">
      <c r="C2134" s="127"/>
      <c r="D2134" s="152"/>
      <c r="E2134" s="153"/>
      <c r="F2134" s="135"/>
      <c r="G2134" s="135"/>
      <c r="H2134" s="78" t="s">
        <v>236</v>
      </c>
      <c r="I2134" s="15">
        <v>0</v>
      </c>
      <c r="J2134" s="15" t="s">
        <v>231</v>
      </c>
      <c r="K2134" s="15" t="s">
        <v>231</v>
      </c>
      <c r="L2134" s="15" t="s">
        <v>231</v>
      </c>
      <c r="M2134" s="15">
        <v>0</v>
      </c>
      <c r="N2134" s="15">
        <v>0</v>
      </c>
      <c r="O2134" s="15" t="s">
        <v>231</v>
      </c>
      <c r="P2134" s="15" t="s">
        <v>231</v>
      </c>
    </row>
    <row r="2135" spans="3:16" s="83" customFormat="1" ht="15" customHeight="1">
      <c r="C2135" s="139" t="s">
        <v>97</v>
      </c>
      <c r="D2135" s="152" t="s">
        <v>512</v>
      </c>
      <c r="E2135" s="153" t="s">
        <v>511</v>
      </c>
      <c r="F2135" s="135">
        <v>2015</v>
      </c>
      <c r="G2135" s="135">
        <v>2017</v>
      </c>
      <c r="H2135" s="78" t="s">
        <v>107</v>
      </c>
      <c r="I2135" s="55">
        <f>I2136+I2138+I2140+I2141</f>
        <v>308.89999999999998</v>
      </c>
      <c r="J2135" s="55">
        <f>J2136+J2138</f>
        <v>308.89999999999998</v>
      </c>
      <c r="K2135" s="55">
        <f>K2136+K2138</f>
        <v>308.89999999999998</v>
      </c>
      <c r="L2135" s="55">
        <f>L2136+L2138</f>
        <v>0</v>
      </c>
      <c r="M2135" s="55">
        <f>M2136+M2138+M2140+M2141</f>
        <v>0</v>
      </c>
      <c r="N2135" s="15">
        <f>M2135/I2135*100</f>
        <v>0</v>
      </c>
      <c r="O2135" s="15">
        <f>L2135/J2135*100</f>
        <v>0</v>
      </c>
      <c r="P2135" s="15">
        <f>L2135/K2135*100</f>
        <v>0</v>
      </c>
    </row>
    <row r="2136" spans="3:16" s="83" customFormat="1" ht="25.5" customHeight="1">
      <c r="C2136" s="126"/>
      <c r="D2136" s="152"/>
      <c r="E2136" s="153"/>
      <c r="F2136" s="135"/>
      <c r="G2136" s="135"/>
      <c r="H2136" s="78" t="s">
        <v>108</v>
      </c>
      <c r="I2136" s="108">
        <v>34</v>
      </c>
      <c r="J2136" s="108">
        <v>34</v>
      </c>
      <c r="K2136" s="108">
        <v>34</v>
      </c>
      <c r="L2136" s="15"/>
      <c r="M2136" s="15"/>
      <c r="N2136" s="15">
        <f>L2136/I2136*100</f>
        <v>0</v>
      </c>
      <c r="O2136" s="15">
        <f>L2136/J2136*100</f>
        <v>0</v>
      </c>
      <c r="P2136" s="15">
        <f>L2136/K2136*100</f>
        <v>0</v>
      </c>
    </row>
    <row r="2137" spans="3:16" s="83" customFormat="1" ht="34.5" customHeight="1">
      <c r="C2137" s="126"/>
      <c r="D2137" s="152"/>
      <c r="E2137" s="153"/>
      <c r="F2137" s="135"/>
      <c r="G2137" s="135"/>
      <c r="H2137" s="78" t="s">
        <v>22</v>
      </c>
      <c r="I2137" s="15">
        <v>34</v>
      </c>
      <c r="J2137" s="15">
        <v>34</v>
      </c>
      <c r="K2137" s="15">
        <v>34</v>
      </c>
      <c r="L2137" s="15"/>
      <c r="M2137" s="15"/>
      <c r="N2137" s="15">
        <f>L2137/I2137*100</f>
        <v>0</v>
      </c>
      <c r="O2137" s="15">
        <f>L2137/J2137*100</f>
        <v>0</v>
      </c>
      <c r="P2137" s="15">
        <f>L2137/K2137*100</f>
        <v>0</v>
      </c>
    </row>
    <row r="2138" spans="3:16" s="83" customFormat="1" ht="26.25" customHeight="1">
      <c r="C2138" s="126"/>
      <c r="D2138" s="152"/>
      <c r="E2138" s="153"/>
      <c r="F2138" s="135"/>
      <c r="G2138" s="135"/>
      <c r="H2138" s="78" t="s">
        <v>233</v>
      </c>
      <c r="I2138" s="108">
        <v>274.89999999999998</v>
      </c>
      <c r="J2138" s="108">
        <v>274.89999999999998</v>
      </c>
      <c r="K2138" s="108">
        <v>274.89999999999998</v>
      </c>
      <c r="L2138" s="15"/>
      <c r="M2138" s="15"/>
      <c r="N2138" s="15">
        <f>L2138/I2138*100</f>
        <v>0</v>
      </c>
      <c r="O2138" s="15">
        <f>L2138/J2138*100</f>
        <v>0</v>
      </c>
      <c r="P2138" s="15">
        <f>L2138/K2138*100</f>
        <v>0</v>
      </c>
    </row>
    <row r="2139" spans="3:16" s="83" customFormat="1" ht="30">
      <c r="C2139" s="126"/>
      <c r="D2139" s="152"/>
      <c r="E2139" s="153"/>
      <c r="F2139" s="135"/>
      <c r="G2139" s="135"/>
      <c r="H2139" s="78" t="s">
        <v>23</v>
      </c>
      <c r="I2139" s="15">
        <v>274.89999999999998</v>
      </c>
      <c r="J2139" s="15">
        <v>274.89999999999998</v>
      </c>
      <c r="K2139" s="15">
        <v>274.89999999999998</v>
      </c>
      <c r="L2139" s="15"/>
      <c r="M2139" s="15"/>
      <c r="N2139" s="15">
        <f>L2139/I2139*100</f>
        <v>0</v>
      </c>
      <c r="O2139" s="15">
        <f>L2139/J2139*100</f>
        <v>0</v>
      </c>
      <c r="P2139" s="15">
        <f>L2139/K2139*100</f>
        <v>0</v>
      </c>
    </row>
    <row r="2140" spans="3:16" s="83" customFormat="1" ht="19.5" customHeight="1">
      <c r="C2140" s="126"/>
      <c r="D2140" s="152"/>
      <c r="E2140" s="153"/>
      <c r="F2140" s="135"/>
      <c r="G2140" s="135"/>
      <c r="H2140" s="78" t="s">
        <v>234</v>
      </c>
      <c r="I2140" s="15">
        <v>0</v>
      </c>
      <c r="J2140" s="15" t="s">
        <v>231</v>
      </c>
      <c r="K2140" s="15" t="s">
        <v>231</v>
      </c>
      <c r="L2140" s="15" t="s">
        <v>231</v>
      </c>
      <c r="M2140" s="15">
        <v>0</v>
      </c>
      <c r="N2140" s="15">
        <v>0</v>
      </c>
      <c r="O2140" s="15" t="s">
        <v>231</v>
      </c>
      <c r="P2140" s="15" t="s">
        <v>231</v>
      </c>
    </row>
    <row r="2141" spans="3:16" s="83" customFormat="1">
      <c r="C2141" s="127"/>
      <c r="D2141" s="152"/>
      <c r="E2141" s="153"/>
      <c r="F2141" s="135"/>
      <c r="G2141" s="135"/>
      <c r="H2141" s="78" t="s">
        <v>236</v>
      </c>
      <c r="I2141" s="15">
        <v>0</v>
      </c>
      <c r="J2141" s="15" t="s">
        <v>231</v>
      </c>
      <c r="K2141" s="15" t="s">
        <v>231</v>
      </c>
      <c r="L2141" s="15" t="s">
        <v>231</v>
      </c>
      <c r="M2141" s="15">
        <v>0</v>
      </c>
      <c r="N2141" s="15">
        <v>0</v>
      </c>
      <c r="O2141" s="15" t="s">
        <v>231</v>
      </c>
      <c r="P2141" s="15" t="s">
        <v>231</v>
      </c>
    </row>
    <row r="2142" spans="3:16" s="83" customFormat="1" ht="15" hidden="1" customHeight="1">
      <c r="C2142" s="139" t="s">
        <v>97</v>
      </c>
      <c r="D2142" s="152"/>
      <c r="E2142" s="153"/>
      <c r="F2142" s="135">
        <v>2015</v>
      </c>
      <c r="G2142" s="135">
        <v>2017</v>
      </c>
      <c r="H2142" s="78" t="s">
        <v>107</v>
      </c>
      <c r="I2142" s="15">
        <f>I2143+I2145+I2147+I2148</f>
        <v>0</v>
      </c>
      <c r="J2142" s="15" t="s">
        <v>231</v>
      </c>
      <c r="K2142" s="15" t="s">
        <v>231</v>
      </c>
      <c r="L2142" s="15">
        <f>L2143+L2145+L2147+L2148</f>
        <v>0</v>
      </c>
      <c r="M2142" s="15">
        <f>M2143+M2145+M2147+M2148</f>
        <v>0</v>
      </c>
      <c r="N2142" s="15" t="e">
        <f>L2142/I2142*100</f>
        <v>#DIV/0!</v>
      </c>
      <c r="O2142" s="15" t="s">
        <v>231</v>
      </c>
      <c r="P2142" s="15" t="s">
        <v>231</v>
      </c>
    </row>
    <row r="2143" spans="3:16" s="83" customFormat="1" ht="25.5" hidden="1" customHeight="1">
      <c r="C2143" s="126"/>
      <c r="D2143" s="152"/>
      <c r="E2143" s="153"/>
      <c r="F2143" s="135"/>
      <c r="G2143" s="135"/>
      <c r="H2143" s="78" t="s">
        <v>108</v>
      </c>
      <c r="I2143" s="15">
        <v>0</v>
      </c>
      <c r="J2143" s="15">
        <v>0</v>
      </c>
      <c r="K2143" s="15">
        <v>0</v>
      </c>
      <c r="L2143" s="15">
        <v>0</v>
      </c>
      <c r="M2143" s="15">
        <v>0</v>
      </c>
      <c r="N2143" s="15" t="e">
        <f>L2143/I2143*100</f>
        <v>#DIV/0!</v>
      </c>
      <c r="O2143" s="15" t="e">
        <f>L2143/J2143*100</f>
        <v>#DIV/0!</v>
      </c>
      <c r="P2143" s="15" t="e">
        <f>L2143/K2143*100</f>
        <v>#DIV/0!</v>
      </c>
    </row>
    <row r="2144" spans="3:16" s="83" customFormat="1" ht="34.5" hidden="1" customHeight="1">
      <c r="C2144" s="126"/>
      <c r="D2144" s="152"/>
      <c r="E2144" s="153"/>
      <c r="F2144" s="135"/>
      <c r="G2144" s="135"/>
      <c r="H2144" s="78" t="s">
        <v>22</v>
      </c>
      <c r="I2144" s="15">
        <v>0</v>
      </c>
      <c r="J2144" s="15">
        <v>0</v>
      </c>
      <c r="K2144" s="15">
        <v>0</v>
      </c>
      <c r="L2144" s="15">
        <v>0</v>
      </c>
      <c r="M2144" s="15">
        <v>0</v>
      </c>
      <c r="N2144" s="15">
        <v>0</v>
      </c>
      <c r="O2144" s="15">
        <v>0</v>
      </c>
      <c r="P2144" s="15">
        <v>0</v>
      </c>
    </row>
    <row r="2145" spans="3:16" s="83" customFormat="1" ht="26.25" hidden="1" customHeight="1">
      <c r="C2145" s="126"/>
      <c r="D2145" s="152"/>
      <c r="E2145" s="153"/>
      <c r="F2145" s="135"/>
      <c r="G2145" s="135"/>
      <c r="H2145" s="78" t="s">
        <v>233</v>
      </c>
      <c r="I2145" s="15">
        <v>0</v>
      </c>
      <c r="J2145" s="15">
        <v>0</v>
      </c>
      <c r="K2145" s="15">
        <v>0</v>
      </c>
      <c r="L2145" s="15">
        <v>0</v>
      </c>
      <c r="M2145" s="15">
        <v>0</v>
      </c>
      <c r="N2145" s="15" t="e">
        <f>L2145/I2145*100</f>
        <v>#DIV/0!</v>
      </c>
      <c r="O2145" s="15" t="e">
        <f>L2145/J2145*100</f>
        <v>#DIV/0!</v>
      </c>
      <c r="P2145" s="15" t="e">
        <f>L2145/K2145*100</f>
        <v>#DIV/0!</v>
      </c>
    </row>
    <row r="2146" spans="3:16" s="83" customFormat="1" ht="30" hidden="1" customHeight="1">
      <c r="C2146" s="126"/>
      <c r="D2146" s="152"/>
      <c r="E2146" s="153"/>
      <c r="F2146" s="135"/>
      <c r="G2146" s="135"/>
      <c r="H2146" s="78" t="s">
        <v>23</v>
      </c>
      <c r="I2146" s="15">
        <v>0</v>
      </c>
      <c r="J2146" s="15">
        <v>0</v>
      </c>
      <c r="K2146" s="15">
        <v>0</v>
      </c>
      <c r="L2146" s="15">
        <v>0</v>
      </c>
      <c r="M2146" s="15">
        <v>0</v>
      </c>
      <c r="N2146" s="15">
        <v>0</v>
      </c>
      <c r="O2146" s="15">
        <v>0</v>
      </c>
      <c r="P2146" s="15">
        <v>0</v>
      </c>
    </row>
    <row r="2147" spans="3:16" s="83" customFormat="1" ht="19.5" hidden="1" customHeight="1">
      <c r="C2147" s="126"/>
      <c r="D2147" s="152"/>
      <c r="E2147" s="153"/>
      <c r="F2147" s="135"/>
      <c r="G2147" s="135"/>
      <c r="H2147" s="78" t="s">
        <v>234</v>
      </c>
      <c r="I2147" s="15">
        <v>0</v>
      </c>
      <c r="J2147" s="15" t="s">
        <v>231</v>
      </c>
      <c r="K2147" s="15" t="s">
        <v>231</v>
      </c>
      <c r="L2147" s="15">
        <v>0</v>
      </c>
      <c r="M2147" s="15">
        <v>0</v>
      </c>
      <c r="N2147" s="15">
        <v>0</v>
      </c>
      <c r="O2147" s="15" t="s">
        <v>231</v>
      </c>
      <c r="P2147" s="15" t="s">
        <v>231</v>
      </c>
    </row>
    <row r="2148" spans="3:16" s="83" customFormat="1" ht="15" hidden="1" customHeight="1">
      <c r="C2148" s="127"/>
      <c r="D2148" s="152"/>
      <c r="E2148" s="153"/>
      <c r="F2148" s="135"/>
      <c r="G2148" s="135"/>
      <c r="H2148" s="78" t="s">
        <v>236</v>
      </c>
      <c r="I2148" s="15">
        <v>0</v>
      </c>
      <c r="J2148" s="15" t="s">
        <v>231</v>
      </c>
      <c r="K2148" s="15" t="s">
        <v>231</v>
      </c>
      <c r="L2148" s="15">
        <v>0</v>
      </c>
      <c r="M2148" s="15">
        <v>0</v>
      </c>
      <c r="N2148" s="15" t="e">
        <f>L2148/I2148*100</f>
        <v>#DIV/0!</v>
      </c>
      <c r="O2148" s="15" t="s">
        <v>231</v>
      </c>
      <c r="P2148" s="15" t="s">
        <v>231</v>
      </c>
    </row>
    <row r="2149" spans="3:16" s="83" customFormat="1" ht="25.5" hidden="1" customHeight="1">
      <c r="C2149" s="139" t="s">
        <v>97</v>
      </c>
      <c r="D2149" s="152"/>
      <c r="E2149" s="153"/>
      <c r="F2149" s="135">
        <v>2015</v>
      </c>
      <c r="G2149" s="135">
        <v>2017</v>
      </c>
      <c r="H2149" s="78" t="s">
        <v>107</v>
      </c>
      <c r="I2149" s="15">
        <f>I2150+I2152+I2154+I2155</f>
        <v>0</v>
      </c>
      <c r="J2149" s="15" t="s">
        <v>231</v>
      </c>
      <c r="K2149" s="15" t="s">
        <v>231</v>
      </c>
      <c r="L2149" s="15">
        <f>L2150+L2152+L2154+L2155</f>
        <v>0</v>
      </c>
      <c r="M2149" s="15">
        <f>M2150+M2152+M2154+M2155</f>
        <v>0</v>
      </c>
      <c r="N2149" s="15">
        <v>0</v>
      </c>
      <c r="O2149" s="15" t="s">
        <v>231</v>
      </c>
      <c r="P2149" s="15" t="s">
        <v>231</v>
      </c>
    </row>
    <row r="2150" spans="3:16" s="83" customFormat="1" ht="25.5" hidden="1" customHeight="1">
      <c r="C2150" s="126"/>
      <c r="D2150" s="152"/>
      <c r="E2150" s="153"/>
      <c r="F2150" s="135"/>
      <c r="G2150" s="135"/>
      <c r="H2150" s="78" t="s">
        <v>108</v>
      </c>
      <c r="I2150" s="15">
        <v>0</v>
      </c>
      <c r="J2150" s="15">
        <v>0</v>
      </c>
      <c r="K2150" s="15">
        <v>0</v>
      </c>
      <c r="L2150" s="15">
        <v>0</v>
      </c>
      <c r="M2150" s="15">
        <v>0</v>
      </c>
      <c r="N2150" s="15">
        <v>0</v>
      </c>
      <c r="O2150" s="15">
        <v>0</v>
      </c>
      <c r="P2150" s="15">
        <v>0</v>
      </c>
    </row>
    <row r="2151" spans="3:16" s="83" customFormat="1" ht="36.75" hidden="1" customHeight="1">
      <c r="C2151" s="126"/>
      <c r="D2151" s="152"/>
      <c r="E2151" s="153"/>
      <c r="F2151" s="135"/>
      <c r="G2151" s="135"/>
      <c r="H2151" s="78" t="s">
        <v>22</v>
      </c>
      <c r="I2151" s="15">
        <f t="shared" ref="I2151:M2155" si="206">I2158+I2165</f>
        <v>0</v>
      </c>
      <c r="J2151" s="15">
        <f t="shared" si="206"/>
        <v>0</v>
      </c>
      <c r="K2151" s="15">
        <f t="shared" si="206"/>
        <v>0</v>
      </c>
      <c r="L2151" s="15">
        <f t="shared" si="206"/>
        <v>0</v>
      </c>
      <c r="M2151" s="15">
        <f t="shared" si="206"/>
        <v>0</v>
      </c>
      <c r="N2151" s="15">
        <v>0</v>
      </c>
      <c r="O2151" s="15">
        <v>0</v>
      </c>
      <c r="P2151" s="15">
        <v>0</v>
      </c>
    </row>
    <row r="2152" spans="3:16" s="83" customFormat="1" ht="26.25" hidden="1" customHeight="1">
      <c r="C2152" s="126"/>
      <c r="D2152" s="152"/>
      <c r="E2152" s="153"/>
      <c r="F2152" s="135"/>
      <c r="G2152" s="135"/>
      <c r="H2152" s="78" t="s">
        <v>233</v>
      </c>
      <c r="I2152" s="15">
        <v>0</v>
      </c>
      <c r="J2152" s="15">
        <v>0</v>
      </c>
      <c r="K2152" s="15">
        <v>0</v>
      </c>
      <c r="L2152" s="15">
        <v>0</v>
      </c>
      <c r="M2152" s="15">
        <v>0</v>
      </c>
      <c r="N2152" s="15">
        <v>0</v>
      </c>
      <c r="O2152" s="15">
        <v>0</v>
      </c>
      <c r="P2152" s="15">
        <v>0</v>
      </c>
    </row>
    <row r="2153" spans="3:16" s="83" customFormat="1" ht="30" hidden="1" customHeight="1">
      <c r="C2153" s="126"/>
      <c r="D2153" s="152"/>
      <c r="E2153" s="153"/>
      <c r="F2153" s="135"/>
      <c r="G2153" s="135"/>
      <c r="H2153" s="78" t="s">
        <v>23</v>
      </c>
      <c r="I2153" s="15">
        <f t="shared" si="206"/>
        <v>0</v>
      </c>
      <c r="J2153" s="15">
        <f t="shared" si="206"/>
        <v>0</v>
      </c>
      <c r="K2153" s="15">
        <f t="shared" si="206"/>
        <v>0</v>
      </c>
      <c r="L2153" s="15">
        <f t="shared" si="206"/>
        <v>0</v>
      </c>
      <c r="M2153" s="15">
        <f t="shared" si="206"/>
        <v>0</v>
      </c>
      <c r="N2153" s="15">
        <v>0</v>
      </c>
      <c r="O2153" s="15">
        <v>0</v>
      </c>
      <c r="P2153" s="15">
        <v>0</v>
      </c>
    </row>
    <row r="2154" spans="3:16" s="83" customFormat="1" ht="19.5" hidden="1" customHeight="1">
      <c r="C2154" s="126"/>
      <c r="D2154" s="152"/>
      <c r="E2154" s="153"/>
      <c r="F2154" s="135"/>
      <c r="G2154" s="135"/>
      <c r="H2154" s="78" t="s">
        <v>234</v>
      </c>
      <c r="I2154" s="15">
        <f t="shared" si="206"/>
        <v>0</v>
      </c>
      <c r="J2154" s="15" t="s">
        <v>231</v>
      </c>
      <c r="K2154" s="15" t="s">
        <v>231</v>
      </c>
      <c r="L2154" s="15">
        <f t="shared" si="206"/>
        <v>0</v>
      </c>
      <c r="M2154" s="15">
        <f t="shared" si="206"/>
        <v>0</v>
      </c>
      <c r="N2154" s="15">
        <v>0</v>
      </c>
      <c r="O2154" s="15" t="s">
        <v>231</v>
      </c>
      <c r="P2154" s="15" t="s">
        <v>231</v>
      </c>
    </row>
    <row r="2155" spans="3:16" s="83" customFormat="1" ht="15" hidden="1" customHeight="1">
      <c r="C2155" s="127"/>
      <c r="D2155" s="152"/>
      <c r="E2155" s="153"/>
      <c r="F2155" s="135"/>
      <c r="G2155" s="135"/>
      <c r="H2155" s="78" t="s">
        <v>236</v>
      </c>
      <c r="I2155" s="15">
        <v>0</v>
      </c>
      <c r="J2155" s="15" t="s">
        <v>231</v>
      </c>
      <c r="K2155" s="15" t="s">
        <v>231</v>
      </c>
      <c r="L2155" s="15">
        <f t="shared" si="206"/>
        <v>0</v>
      </c>
      <c r="M2155" s="15">
        <f t="shared" si="206"/>
        <v>0</v>
      </c>
      <c r="N2155" s="15">
        <v>0</v>
      </c>
      <c r="O2155" s="15" t="s">
        <v>231</v>
      </c>
      <c r="P2155" s="15" t="s">
        <v>231</v>
      </c>
    </row>
    <row r="2156" spans="3:16" s="83" customFormat="1" ht="24" hidden="1" customHeight="1">
      <c r="C2156" s="139" t="s">
        <v>97</v>
      </c>
      <c r="D2156" s="152"/>
      <c r="E2156" s="153"/>
      <c r="F2156" s="135">
        <v>2015</v>
      </c>
      <c r="G2156" s="135">
        <v>2017</v>
      </c>
      <c r="H2156" s="78" t="s">
        <v>107</v>
      </c>
      <c r="I2156" s="15">
        <f>I2157+I2159+I2161+I2162</f>
        <v>0</v>
      </c>
      <c r="J2156" s="15" t="s">
        <v>231</v>
      </c>
      <c r="K2156" s="15" t="s">
        <v>231</v>
      </c>
      <c r="L2156" s="15">
        <f>L2157+L2159+L2161+L2162</f>
        <v>0</v>
      </c>
      <c r="M2156" s="15">
        <f>M2157+M2159+M2161+M2162</f>
        <v>0</v>
      </c>
      <c r="N2156" s="15">
        <v>0</v>
      </c>
      <c r="O2156" s="15" t="s">
        <v>231</v>
      </c>
      <c r="P2156" s="15" t="s">
        <v>231</v>
      </c>
    </row>
    <row r="2157" spans="3:16" s="83" customFormat="1" ht="22.5" hidden="1" customHeight="1">
      <c r="C2157" s="126"/>
      <c r="D2157" s="152"/>
      <c r="E2157" s="153"/>
      <c r="F2157" s="135"/>
      <c r="G2157" s="135"/>
      <c r="H2157" s="78" t="s">
        <v>108</v>
      </c>
      <c r="I2157" s="15">
        <v>0</v>
      </c>
      <c r="J2157" s="15">
        <v>0</v>
      </c>
      <c r="K2157" s="15">
        <v>0</v>
      </c>
      <c r="L2157" s="15">
        <v>0</v>
      </c>
      <c r="M2157" s="15">
        <v>0</v>
      </c>
      <c r="N2157" s="15">
        <v>0</v>
      </c>
      <c r="O2157" s="15">
        <v>0</v>
      </c>
      <c r="P2157" s="15">
        <v>0</v>
      </c>
    </row>
    <row r="2158" spans="3:16" s="83" customFormat="1" ht="30" hidden="1" customHeight="1">
      <c r="C2158" s="126"/>
      <c r="D2158" s="152"/>
      <c r="E2158" s="153"/>
      <c r="F2158" s="135"/>
      <c r="G2158" s="135"/>
      <c r="H2158" s="78" t="s">
        <v>22</v>
      </c>
      <c r="I2158" s="15">
        <v>0</v>
      </c>
      <c r="J2158" s="15">
        <v>0</v>
      </c>
      <c r="K2158" s="15">
        <v>0</v>
      </c>
      <c r="L2158" s="15">
        <v>0</v>
      </c>
      <c r="M2158" s="15">
        <v>0</v>
      </c>
      <c r="N2158" s="15">
        <v>0</v>
      </c>
      <c r="O2158" s="15">
        <v>0</v>
      </c>
      <c r="P2158" s="15">
        <v>0</v>
      </c>
    </row>
    <row r="2159" spans="3:16" s="83" customFormat="1" ht="15" hidden="1" customHeight="1">
      <c r="C2159" s="126"/>
      <c r="D2159" s="152"/>
      <c r="E2159" s="153"/>
      <c r="F2159" s="135"/>
      <c r="G2159" s="135"/>
      <c r="H2159" s="78" t="s">
        <v>233</v>
      </c>
      <c r="I2159" s="15">
        <v>0</v>
      </c>
      <c r="J2159" s="15">
        <v>0</v>
      </c>
      <c r="K2159" s="15">
        <v>0</v>
      </c>
      <c r="L2159" s="15">
        <v>0</v>
      </c>
      <c r="M2159" s="15">
        <v>0</v>
      </c>
      <c r="N2159" s="15">
        <v>0</v>
      </c>
      <c r="O2159" s="15">
        <v>0</v>
      </c>
      <c r="P2159" s="15">
        <v>0</v>
      </c>
    </row>
    <row r="2160" spans="3:16" s="83" customFormat="1" ht="30" hidden="1" customHeight="1">
      <c r="C2160" s="126"/>
      <c r="D2160" s="152"/>
      <c r="E2160" s="153"/>
      <c r="F2160" s="135"/>
      <c r="G2160" s="135"/>
      <c r="H2160" s="78" t="s">
        <v>23</v>
      </c>
      <c r="I2160" s="15">
        <v>0</v>
      </c>
      <c r="J2160" s="15">
        <v>0</v>
      </c>
      <c r="K2160" s="15">
        <v>0</v>
      </c>
      <c r="L2160" s="15">
        <v>0</v>
      </c>
      <c r="M2160" s="15">
        <v>0</v>
      </c>
      <c r="N2160" s="15">
        <v>0</v>
      </c>
      <c r="O2160" s="15">
        <v>0</v>
      </c>
      <c r="P2160" s="15">
        <v>0</v>
      </c>
    </row>
    <row r="2161" spans="3:16" s="83" customFormat="1" ht="15" hidden="1" customHeight="1">
      <c r="C2161" s="126"/>
      <c r="D2161" s="152"/>
      <c r="E2161" s="153"/>
      <c r="F2161" s="135"/>
      <c r="G2161" s="135"/>
      <c r="H2161" s="78" t="s">
        <v>234</v>
      </c>
      <c r="I2161" s="15">
        <v>0</v>
      </c>
      <c r="J2161" s="15" t="s">
        <v>231</v>
      </c>
      <c r="K2161" s="15" t="s">
        <v>231</v>
      </c>
      <c r="L2161" s="15">
        <v>0</v>
      </c>
      <c r="M2161" s="15">
        <v>0</v>
      </c>
      <c r="N2161" s="15">
        <v>0</v>
      </c>
      <c r="O2161" s="15" t="s">
        <v>231</v>
      </c>
      <c r="P2161" s="15" t="s">
        <v>231</v>
      </c>
    </row>
    <row r="2162" spans="3:16" s="83" customFormat="1" ht="15" hidden="1" customHeight="1">
      <c r="C2162" s="127"/>
      <c r="D2162" s="152"/>
      <c r="E2162" s="153"/>
      <c r="F2162" s="135"/>
      <c r="G2162" s="135"/>
      <c r="H2162" s="78" t="s">
        <v>236</v>
      </c>
      <c r="I2162" s="15">
        <v>0</v>
      </c>
      <c r="J2162" s="15" t="s">
        <v>231</v>
      </c>
      <c r="K2162" s="15" t="s">
        <v>231</v>
      </c>
      <c r="L2162" s="15">
        <v>0</v>
      </c>
      <c r="M2162" s="15">
        <v>0</v>
      </c>
      <c r="N2162" s="15">
        <v>0</v>
      </c>
      <c r="O2162" s="15" t="s">
        <v>231</v>
      </c>
      <c r="P2162" s="15" t="s">
        <v>231</v>
      </c>
    </row>
    <row r="2163" spans="3:16" s="83" customFormat="1" ht="15" hidden="1" customHeight="1">
      <c r="C2163" s="139" t="s">
        <v>98</v>
      </c>
      <c r="D2163" s="152"/>
      <c r="E2163" s="153"/>
      <c r="F2163" s="135">
        <v>2015</v>
      </c>
      <c r="G2163" s="135">
        <v>2017</v>
      </c>
      <c r="H2163" s="78" t="s">
        <v>107</v>
      </c>
      <c r="I2163" s="15">
        <f>I2164+I2166+I2168+I2169</f>
        <v>0</v>
      </c>
      <c r="J2163" s="15" t="s">
        <v>231</v>
      </c>
      <c r="K2163" s="15" t="s">
        <v>231</v>
      </c>
      <c r="L2163" s="15">
        <f>L2164+L2166+L2168+L2169</f>
        <v>0</v>
      </c>
      <c r="M2163" s="15">
        <f>M2164+M2166+M2168+M2169</f>
        <v>0</v>
      </c>
      <c r="N2163" s="15">
        <v>0</v>
      </c>
      <c r="O2163" s="15" t="s">
        <v>231</v>
      </c>
      <c r="P2163" s="15" t="s">
        <v>231</v>
      </c>
    </row>
    <row r="2164" spans="3:16" s="83" customFormat="1" ht="15" hidden="1" customHeight="1">
      <c r="C2164" s="126"/>
      <c r="D2164" s="152"/>
      <c r="E2164" s="153"/>
      <c r="F2164" s="135"/>
      <c r="G2164" s="135"/>
      <c r="H2164" s="78" t="s">
        <v>108</v>
      </c>
      <c r="I2164" s="15">
        <v>0</v>
      </c>
      <c r="J2164" s="15">
        <v>0</v>
      </c>
      <c r="K2164" s="15">
        <v>0</v>
      </c>
      <c r="L2164" s="15">
        <v>0</v>
      </c>
      <c r="M2164" s="15">
        <v>0</v>
      </c>
      <c r="N2164" s="15">
        <v>0</v>
      </c>
      <c r="O2164" s="15">
        <v>0</v>
      </c>
      <c r="P2164" s="15">
        <v>0</v>
      </c>
    </row>
    <row r="2165" spans="3:16" s="83" customFormat="1" ht="30" hidden="1" customHeight="1">
      <c r="C2165" s="126"/>
      <c r="D2165" s="152"/>
      <c r="E2165" s="153"/>
      <c r="F2165" s="135"/>
      <c r="G2165" s="135"/>
      <c r="H2165" s="78" t="s">
        <v>22</v>
      </c>
      <c r="I2165" s="15">
        <v>0</v>
      </c>
      <c r="J2165" s="15">
        <v>0</v>
      </c>
      <c r="K2165" s="15">
        <v>0</v>
      </c>
      <c r="L2165" s="15">
        <v>0</v>
      </c>
      <c r="M2165" s="15">
        <v>0</v>
      </c>
      <c r="N2165" s="15">
        <v>0</v>
      </c>
      <c r="O2165" s="15">
        <v>0</v>
      </c>
      <c r="P2165" s="15">
        <v>0</v>
      </c>
    </row>
    <row r="2166" spans="3:16" s="83" customFormat="1" ht="15" hidden="1" customHeight="1">
      <c r="C2166" s="126"/>
      <c r="D2166" s="152"/>
      <c r="E2166" s="153"/>
      <c r="F2166" s="135"/>
      <c r="G2166" s="135"/>
      <c r="H2166" s="78" t="s">
        <v>233</v>
      </c>
      <c r="I2166" s="15">
        <v>0</v>
      </c>
      <c r="J2166" s="15">
        <v>0</v>
      </c>
      <c r="K2166" s="15">
        <v>0</v>
      </c>
      <c r="L2166" s="15">
        <v>0</v>
      </c>
      <c r="M2166" s="15">
        <v>0</v>
      </c>
      <c r="N2166" s="15">
        <v>0</v>
      </c>
      <c r="O2166" s="15">
        <v>0</v>
      </c>
      <c r="P2166" s="15">
        <v>0</v>
      </c>
    </row>
    <row r="2167" spans="3:16" s="83" customFormat="1" ht="30" hidden="1" customHeight="1">
      <c r="C2167" s="126"/>
      <c r="D2167" s="152"/>
      <c r="E2167" s="153"/>
      <c r="F2167" s="135"/>
      <c r="G2167" s="135"/>
      <c r="H2167" s="78" t="s">
        <v>23</v>
      </c>
      <c r="I2167" s="15">
        <v>0</v>
      </c>
      <c r="J2167" s="15">
        <v>0</v>
      </c>
      <c r="K2167" s="15">
        <v>0</v>
      </c>
      <c r="L2167" s="15">
        <v>0</v>
      </c>
      <c r="M2167" s="15">
        <v>0</v>
      </c>
      <c r="N2167" s="15">
        <v>0</v>
      </c>
      <c r="O2167" s="15">
        <v>0</v>
      </c>
      <c r="P2167" s="15">
        <v>0</v>
      </c>
    </row>
    <row r="2168" spans="3:16" s="83" customFormat="1" ht="15" hidden="1" customHeight="1">
      <c r="C2168" s="126"/>
      <c r="D2168" s="152"/>
      <c r="E2168" s="153"/>
      <c r="F2168" s="135"/>
      <c r="G2168" s="135"/>
      <c r="H2168" s="78" t="s">
        <v>234</v>
      </c>
      <c r="I2168" s="15">
        <v>0</v>
      </c>
      <c r="J2168" s="15" t="s">
        <v>231</v>
      </c>
      <c r="K2168" s="15" t="s">
        <v>231</v>
      </c>
      <c r="L2168" s="15">
        <v>0</v>
      </c>
      <c r="M2168" s="15">
        <v>0</v>
      </c>
      <c r="N2168" s="15">
        <v>0</v>
      </c>
      <c r="O2168" s="15" t="s">
        <v>231</v>
      </c>
      <c r="P2168" s="15" t="s">
        <v>231</v>
      </c>
    </row>
    <row r="2169" spans="3:16" s="83" customFormat="1" ht="15" hidden="1" customHeight="1">
      <c r="C2169" s="127"/>
      <c r="D2169" s="152"/>
      <c r="E2169" s="153"/>
      <c r="F2169" s="135"/>
      <c r="G2169" s="135"/>
      <c r="H2169" s="78" t="s">
        <v>236</v>
      </c>
      <c r="I2169" s="15">
        <v>0</v>
      </c>
      <c r="J2169" s="15" t="s">
        <v>231</v>
      </c>
      <c r="K2169" s="15" t="s">
        <v>231</v>
      </c>
      <c r="L2169" s="15">
        <v>0</v>
      </c>
      <c r="M2169" s="15">
        <v>0</v>
      </c>
      <c r="N2169" s="15">
        <v>0</v>
      </c>
      <c r="O2169" s="15" t="s">
        <v>231</v>
      </c>
      <c r="P2169" s="15" t="s">
        <v>231</v>
      </c>
    </row>
    <row r="2170" spans="3:16" s="83" customFormat="1" ht="15" hidden="1" customHeight="1">
      <c r="C2170" s="139" t="s">
        <v>99</v>
      </c>
      <c r="D2170" s="152" t="s">
        <v>20</v>
      </c>
      <c r="E2170" s="153" t="s">
        <v>135</v>
      </c>
      <c r="F2170" s="135">
        <v>2015</v>
      </c>
      <c r="G2170" s="135">
        <v>2017</v>
      </c>
      <c r="H2170" s="78" t="s">
        <v>107</v>
      </c>
      <c r="I2170" s="15">
        <v>0</v>
      </c>
      <c r="J2170" s="15" t="s">
        <v>231</v>
      </c>
      <c r="K2170" s="15" t="s">
        <v>231</v>
      </c>
      <c r="L2170" s="15">
        <v>0</v>
      </c>
      <c r="M2170" s="15">
        <v>0</v>
      </c>
      <c r="N2170" s="15">
        <v>0</v>
      </c>
      <c r="O2170" s="15" t="s">
        <v>231</v>
      </c>
      <c r="P2170" s="15" t="s">
        <v>231</v>
      </c>
    </row>
    <row r="2171" spans="3:16" s="83" customFormat="1" hidden="1">
      <c r="C2171" s="126"/>
      <c r="D2171" s="152"/>
      <c r="E2171" s="153"/>
      <c r="F2171" s="135"/>
      <c r="G2171" s="135"/>
      <c r="H2171" s="78" t="s">
        <v>108</v>
      </c>
      <c r="I2171" s="15">
        <v>0</v>
      </c>
      <c r="J2171" s="15">
        <v>0</v>
      </c>
      <c r="K2171" s="15">
        <v>0</v>
      </c>
      <c r="L2171" s="15">
        <v>0</v>
      </c>
      <c r="M2171" s="15">
        <v>0</v>
      </c>
      <c r="N2171" s="15">
        <v>0</v>
      </c>
      <c r="O2171" s="15">
        <v>0</v>
      </c>
      <c r="P2171" s="15">
        <v>0</v>
      </c>
    </row>
    <row r="2172" spans="3:16" s="83" customFormat="1" ht="30" hidden="1">
      <c r="C2172" s="126"/>
      <c r="D2172" s="152"/>
      <c r="E2172" s="153"/>
      <c r="F2172" s="135"/>
      <c r="G2172" s="135"/>
      <c r="H2172" s="78" t="s">
        <v>22</v>
      </c>
      <c r="I2172" s="15"/>
      <c r="J2172" s="15"/>
      <c r="K2172" s="15"/>
      <c r="L2172" s="15"/>
      <c r="M2172" s="15"/>
      <c r="N2172" s="15">
        <v>0</v>
      </c>
      <c r="O2172" s="15">
        <v>0</v>
      </c>
      <c r="P2172" s="15">
        <v>0</v>
      </c>
    </row>
    <row r="2173" spans="3:16" s="83" customFormat="1" hidden="1">
      <c r="C2173" s="126"/>
      <c r="D2173" s="152"/>
      <c r="E2173" s="153"/>
      <c r="F2173" s="135"/>
      <c r="G2173" s="135"/>
      <c r="H2173" s="78" t="s">
        <v>233</v>
      </c>
      <c r="I2173" s="15">
        <v>0</v>
      </c>
      <c r="J2173" s="15">
        <v>0</v>
      </c>
      <c r="K2173" s="15">
        <v>0</v>
      </c>
      <c r="L2173" s="15">
        <v>0</v>
      </c>
      <c r="M2173" s="15">
        <v>0</v>
      </c>
      <c r="N2173" s="15">
        <v>0</v>
      </c>
      <c r="O2173" s="15">
        <v>0</v>
      </c>
      <c r="P2173" s="15">
        <v>0</v>
      </c>
    </row>
    <row r="2174" spans="3:16" s="83" customFormat="1" ht="30" hidden="1">
      <c r="C2174" s="126"/>
      <c r="D2174" s="152"/>
      <c r="E2174" s="153"/>
      <c r="F2174" s="135"/>
      <c r="G2174" s="135"/>
      <c r="H2174" s="78" t="s">
        <v>23</v>
      </c>
      <c r="I2174" s="15"/>
      <c r="J2174" s="15"/>
      <c r="K2174" s="15"/>
      <c r="L2174" s="15"/>
      <c r="M2174" s="15"/>
      <c r="N2174" s="15">
        <v>0</v>
      </c>
      <c r="O2174" s="15">
        <v>0</v>
      </c>
      <c r="P2174" s="15">
        <v>0</v>
      </c>
    </row>
    <row r="2175" spans="3:16" s="83" customFormat="1" hidden="1">
      <c r="C2175" s="126"/>
      <c r="D2175" s="152"/>
      <c r="E2175" s="153"/>
      <c r="F2175" s="135"/>
      <c r="G2175" s="135"/>
      <c r="H2175" s="78" t="s">
        <v>234</v>
      </c>
      <c r="I2175" s="15">
        <f>I2217</f>
        <v>0</v>
      </c>
      <c r="J2175" s="15" t="s">
        <v>231</v>
      </c>
      <c r="K2175" s="15" t="s">
        <v>231</v>
      </c>
      <c r="L2175" s="15" t="str">
        <f>L2217</f>
        <v>х</v>
      </c>
      <c r="M2175" s="15">
        <f>M2217</f>
        <v>0</v>
      </c>
      <c r="N2175" s="15">
        <v>0</v>
      </c>
      <c r="O2175" s="15" t="s">
        <v>231</v>
      </c>
      <c r="P2175" s="15" t="s">
        <v>231</v>
      </c>
    </row>
    <row r="2176" spans="3:16" s="83" customFormat="1" hidden="1">
      <c r="C2176" s="127"/>
      <c r="D2176" s="152"/>
      <c r="E2176" s="153"/>
      <c r="F2176" s="135"/>
      <c r="G2176" s="135"/>
      <c r="H2176" s="78" t="s">
        <v>236</v>
      </c>
      <c r="I2176" s="15">
        <f>I2218</f>
        <v>0</v>
      </c>
      <c r="J2176" s="15" t="s">
        <v>231</v>
      </c>
      <c r="K2176" s="15" t="s">
        <v>231</v>
      </c>
      <c r="L2176" s="15" t="str">
        <f>L2218</f>
        <v>х</v>
      </c>
      <c r="M2176" s="15">
        <f>M2218</f>
        <v>0</v>
      </c>
      <c r="N2176" s="15">
        <v>0</v>
      </c>
      <c r="O2176" s="15" t="s">
        <v>231</v>
      </c>
      <c r="P2176" s="15" t="s">
        <v>231</v>
      </c>
    </row>
    <row r="2177" spans="3:16" s="80" customFormat="1" ht="15" hidden="1" customHeight="1">
      <c r="C2177" s="113"/>
      <c r="D2177" s="119" t="s">
        <v>250</v>
      </c>
      <c r="E2177" s="153" t="s">
        <v>25</v>
      </c>
      <c r="F2177" s="11"/>
      <c r="G2177" s="11"/>
      <c r="H2177" s="78" t="s">
        <v>107</v>
      </c>
      <c r="I2177" s="15">
        <f>I2178+I2180+I2182+I2183</f>
        <v>0</v>
      </c>
      <c r="J2177" s="15">
        <v>0</v>
      </c>
      <c r="K2177" s="15">
        <v>0</v>
      </c>
      <c r="L2177" s="15">
        <v>0</v>
      </c>
      <c r="M2177" s="15">
        <v>0</v>
      </c>
      <c r="N2177" s="15">
        <v>0</v>
      </c>
      <c r="O2177" s="15" t="s">
        <v>231</v>
      </c>
      <c r="P2177" s="15" t="s">
        <v>231</v>
      </c>
    </row>
    <row r="2178" spans="3:16" s="80" customFormat="1" hidden="1">
      <c r="C2178" s="113"/>
      <c r="D2178" s="119"/>
      <c r="E2178" s="153"/>
      <c r="F2178" s="11"/>
      <c r="G2178" s="11"/>
      <c r="H2178" s="78" t="s">
        <v>108</v>
      </c>
      <c r="I2178" s="15">
        <v>0</v>
      </c>
      <c r="J2178" s="15">
        <v>0</v>
      </c>
      <c r="K2178" s="15">
        <v>0</v>
      </c>
      <c r="L2178" s="15">
        <v>0</v>
      </c>
      <c r="M2178" s="15">
        <v>0</v>
      </c>
      <c r="N2178" s="15">
        <v>0</v>
      </c>
      <c r="O2178" s="15">
        <v>0</v>
      </c>
      <c r="P2178" s="15">
        <v>0</v>
      </c>
    </row>
    <row r="2179" spans="3:16" s="80" customFormat="1" ht="30" hidden="1">
      <c r="C2179" s="113"/>
      <c r="D2179" s="119"/>
      <c r="E2179" s="153"/>
      <c r="F2179" s="11"/>
      <c r="G2179" s="11"/>
      <c r="H2179" s="78" t="s">
        <v>22</v>
      </c>
      <c r="I2179" s="15">
        <v>0</v>
      </c>
      <c r="J2179" s="15">
        <v>0</v>
      </c>
      <c r="K2179" s="15">
        <v>0</v>
      </c>
      <c r="L2179" s="15">
        <v>0</v>
      </c>
      <c r="M2179" s="15">
        <v>0</v>
      </c>
      <c r="N2179" s="15">
        <v>0</v>
      </c>
      <c r="O2179" s="15">
        <v>0</v>
      </c>
      <c r="P2179" s="15">
        <v>0</v>
      </c>
    </row>
    <row r="2180" spans="3:16" s="80" customFormat="1" hidden="1">
      <c r="C2180" s="113"/>
      <c r="D2180" s="119"/>
      <c r="E2180" s="153"/>
      <c r="F2180" s="11"/>
      <c r="G2180" s="11"/>
      <c r="H2180" s="78" t="s">
        <v>233</v>
      </c>
      <c r="I2180" s="15">
        <v>0</v>
      </c>
      <c r="J2180" s="15">
        <v>0</v>
      </c>
      <c r="K2180" s="15">
        <v>0</v>
      </c>
      <c r="L2180" s="15">
        <v>0</v>
      </c>
      <c r="M2180" s="15">
        <v>0</v>
      </c>
      <c r="N2180" s="15">
        <v>0</v>
      </c>
      <c r="O2180" s="15">
        <v>0</v>
      </c>
      <c r="P2180" s="15">
        <v>0</v>
      </c>
    </row>
    <row r="2181" spans="3:16" s="80" customFormat="1" ht="30" hidden="1">
      <c r="C2181" s="113"/>
      <c r="D2181" s="119"/>
      <c r="E2181" s="153"/>
      <c r="F2181" s="11"/>
      <c r="G2181" s="11"/>
      <c r="H2181" s="78" t="s">
        <v>23</v>
      </c>
      <c r="I2181" s="15">
        <v>0</v>
      </c>
      <c r="J2181" s="15">
        <v>0</v>
      </c>
      <c r="K2181" s="15">
        <v>0</v>
      </c>
      <c r="L2181" s="15">
        <v>0</v>
      </c>
      <c r="M2181" s="15">
        <v>0</v>
      </c>
      <c r="N2181" s="15">
        <v>0</v>
      </c>
      <c r="O2181" s="15">
        <v>0</v>
      </c>
      <c r="P2181" s="15">
        <v>0</v>
      </c>
    </row>
    <row r="2182" spans="3:16" s="80" customFormat="1" hidden="1">
      <c r="C2182" s="113"/>
      <c r="D2182" s="119"/>
      <c r="E2182" s="153"/>
      <c r="F2182" s="11"/>
      <c r="G2182" s="11"/>
      <c r="H2182" s="78" t="s">
        <v>234</v>
      </c>
      <c r="I2182" s="15">
        <v>0</v>
      </c>
      <c r="J2182" s="15" t="s">
        <v>231</v>
      </c>
      <c r="K2182" s="15" t="s">
        <v>231</v>
      </c>
      <c r="L2182" s="15" t="s">
        <v>231</v>
      </c>
      <c r="M2182" s="15">
        <v>0</v>
      </c>
      <c r="N2182" s="15">
        <v>0</v>
      </c>
      <c r="O2182" s="15" t="s">
        <v>231</v>
      </c>
      <c r="P2182" s="15" t="s">
        <v>231</v>
      </c>
    </row>
    <row r="2183" spans="3:16" s="80" customFormat="1" hidden="1">
      <c r="C2183" s="113"/>
      <c r="D2183" s="119"/>
      <c r="E2183" s="153"/>
      <c r="F2183" s="11"/>
      <c r="G2183" s="11"/>
      <c r="H2183" s="78" t="s">
        <v>236</v>
      </c>
      <c r="I2183" s="15">
        <v>0</v>
      </c>
      <c r="J2183" s="15" t="s">
        <v>231</v>
      </c>
      <c r="K2183" s="15" t="s">
        <v>231</v>
      </c>
      <c r="L2183" s="15" t="s">
        <v>231</v>
      </c>
      <c r="M2183" s="15">
        <v>0</v>
      </c>
      <c r="N2183" s="15">
        <v>0</v>
      </c>
      <c r="O2183" s="15" t="s">
        <v>231</v>
      </c>
      <c r="P2183" s="15" t="s">
        <v>231</v>
      </c>
    </row>
    <row r="2184" spans="3:16" s="83" customFormat="1" ht="15" customHeight="1">
      <c r="C2184" s="139" t="s">
        <v>99</v>
      </c>
      <c r="D2184" s="152" t="s">
        <v>711</v>
      </c>
      <c r="E2184" s="153" t="s">
        <v>511</v>
      </c>
      <c r="F2184" s="135">
        <v>2015</v>
      </c>
      <c r="G2184" s="135">
        <v>2017</v>
      </c>
      <c r="H2184" s="78" t="s">
        <v>107</v>
      </c>
      <c r="I2184" s="15">
        <f>I2185+I2187</f>
        <v>1200</v>
      </c>
      <c r="J2184" s="55">
        <f>J2185+J2187</f>
        <v>1200</v>
      </c>
      <c r="K2184" s="55">
        <f>K2185+K2187</f>
        <v>1200</v>
      </c>
      <c r="L2184" s="15">
        <f>L2185+L2187</f>
        <v>0</v>
      </c>
      <c r="M2184" s="15">
        <f>M2185+M2187</f>
        <v>0</v>
      </c>
      <c r="N2184" s="15">
        <f>L2184/I2184*100</f>
        <v>0</v>
      </c>
      <c r="O2184" s="15">
        <f t="shared" ref="O2184:P2186" si="207">(L2184*100)/J2184</f>
        <v>0</v>
      </c>
      <c r="P2184" s="15">
        <f t="shared" si="207"/>
        <v>0</v>
      </c>
    </row>
    <row r="2185" spans="3:16" s="83" customFormat="1">
      <c r="C2185" s="126"/>
      <c r="D2185" s="152"/>
      <c r="E2185" s="153"/>
      <c r="F2185" s="135"/>
      <c r="G2185" s="135"/>
      <c r="H2185" s="78" t="s">
        <v>108</v>
      </c>
      <c r="I2185" s="15">
        <f>SUM(I2192,I2199,I2206,I2213,I2220,I2241)</f>
        <v>132</v>
      </c>
      <c r="J2185" s="15">
        <f>SUM(J2192,J2199,J2206,J2213,J2220,J2241)</f>
        <v>132</v>
      </c>
      <c r="K2185" s="15">
        <f t="shared" ref="K2185:M2185" si="208">SUM(K2192,K2199,K2206,K2213,K2220,K2241)</f>
        <v>132</v>
      </c>
      <c r="L2185" s="15">
        <f t="shared" si="208"/>
        <v>0</v>
      </c>
      <c r="M2185" s="15">
        <f t="shared" si="208"/>
        <v>0</v>
      </c>
      <c r="N2185" s="15">
        <f>(L2185*100)/I2185</f>
        <v>0</v>
      </c>
      <c r="O2185" s="15">
        <f t="shared" si="207"/>
        <v>0</v>
      </c>
      <c r="P2185" s="15">
        <f t="shared" si="207"/>
        <v>0</v>
      </c>
    </row>
    <row r="2186" spans="3:16" s="83" customFormat="1" ht="30">
      <c r="C2186" s="126"/>
      <c r="D2186" s="152"/>
      <c r="E2186" s="153"/>
      <c r="F2186" s="135"/>
      <c r="G2186" s="135"/>
      <c r="H2186" s="78" t="s">
        <v>22</v>
      </c>
      <c r="I2186" s="15">
        <f t="shared" ref="I2186:M2188" si="209">SUM(I2193,I2200,I2207,I2214,I2221,I2242)</f>
        <v>132</v>
      </c>
      <c r="J2186" s="15">
        <f t="shared" si="209"/>
        <v>132</v>
      </c>
      <c r="K2186" s="15">
        <f t="shared" si="209"/>
        <v>132</v>
      </c>
      <c r="L2186" s="15">
        <f t="shared" si="209"/>
        <v>0</v>
      </c>
      <c r="M2186" s="15">
        <f t="shared" si="209"/>
        <v>0</v>
      </c>
      <c r="N2186" s="15">
        <f>(L2186*100)/I2186</f>
        <v>0</v>
      </c>
      <c r="O2186" s="15">
        <f t="shared" si="207"/>
        <v>0</v>
      </c>
      <c r="P2186" s="15">
        <f t="shared" si="207"/>
        <v>0</v>
      </c>
    </row>
    <row r="2187" spans="3:16" s="83" customFormat="1">
      <c r="C2187" s="126"/>
      <c r="D2187" s="152"/>
      <c r="E2187" s="153"/>
      <c r="F2187" s="135"/>
      <c r="G2187" s="135"/>
      <c r="H2187" s="78" t="s">
        <v>233</v>
      </c>
      <c r="I2187" s="15">
        <f t="shared" si="209"/>
        <v>1068</v>
      </c>
      <c r="J2187" s="15">
        <f t="shared" si="209"/>
        <v>1068</v>
      </c>
      <c r="K2187" s="15">
        <f t="shared" si="209"/>
        <v>1068</v>
      </c>
      <c r="L2187" s="15">
        <f t="shared" si="209"/>
        <v>0</v>
      </c>
      <c r="M2187" s="15">
        <f t="shared" si="209"/>
        <v>0</v>
      </c>
      <c r="N2187" s="15">
        <f>(M2187*100)/I2187</f>
        <v>0</v>
      </c>
      <c r="O2187" s="15">
        <f>(M2187*100)/J2187</f>
        <v>0</v>
      </c>
      <c r="P2187" s="15">
        <f>(L2187*100)/K2187</f>
        <v>0</v>
      </c>
    </row>
    <row r="2188" spans="3:16" s="83" customFormat="1" ht="30">
      <c r="C2188" s="126"/>
      <c r="D2188" s="152"/>
      <c r="E2188" s="153"/>
      <c r="F2188" s="135"/>
      <c r="G2188" s="135"/>
      <c r="H2188" s="78" t="s">
        <v>23</v>
      </c>
      <c r="I2188" s="15">
        <f t="shared" si="209"/>
        <v>1068</v>
      </c>
      <c r="J2188" s="15">
        <f t="shared" si="209"/>
        <v>1068</v>
      </c>
      <c r="K2188" s="15">
        <f t="shared" si="209"/>
        <v>1068</v>
      </c>
      <c r="L2188" s="15">
        <f t="shared" si="209"/>
        <v>0</v>
      </c>
      <c r="M2188" s="15">
        <f t="shared" si="209"/>
        <v>0</v>
      </c>
      <c r="N2188" s="15">
        <f>(M2188*100)/I2188</f>
        <v>0</v>
      </c>
      <c r="O2188" s="15">
        <f>(M2188*100)/J2188</f>
        <v>0</v>
      </c>
      <c r="P2188" s="15">
        <f>(L2188*100)/K2188</f>
        <v>0</v>
      </c>
    </row>
    <row r="2189" spans="3:16" s="83" customFormat="1">
      <c r="C2189" s="126"/>
      <c r="D2189" s="152"/>
      <c r="E2189" s="153"/>
      <c r="F2189" s="135"/>
      <c r="G2189" s="135"/>
      <c r="H2189" s="78" t="s">
        <v>234</v>
      </c>
      <c r="I2189" s="15"/>
      <c r="J2189" s="15" t="s">
        <v>231</v>
      </c>
      <c r="K2189" s="15" t="s">
        <v>231</v>
      </c>
      <c r="L2189" s="15" t="s">
        <v>231</v>
      </c>
      <c r="M2189" s="15">
        <f>M2203+M2210+M2217+M2224+M2231</f>
        <v>0</v>
      </c>
      <c r="N2189" s="15">
        <v>0</v>
      </c>
      <c r="O2189" s="15" t="s">
        <v>231</v>
      </c>
      <c r="P2189" s="15" t="s">
        <v>231</v>
      </c>
    </row>
    <row r="2190" spans="3:16" s="83" customFormat="1">
      <c r="C2190" s="127"/>
      <c r="D2190" s="152"/>
      <c r="E2190" s="153"/>
      <c r="F2190" s="135"/>
      <c r="G2190" s="135"/>
      <c r="H2190" s="78" t="s">
        <v>236</v>
      </c>
      <c r="I2190" s="15"/>
      <c r="J2190" s="15" t="s">
        <v>231</v>
      </c>
      <c r="K2190" s="15" t="s">
        <v>231</v>
      </c>
      <c r="L2190" s="15" t="s">
        <v>231</v>
      </c>
      <c r="M2190" s="15">
        <f>M2204+M2211+M2218+M2225+M2232</f>
        <v>0</v>
      </c>
      <c r="N2190" s="15">
        <v>0</v>
      </c>
      <c r="O2190" s="15" t="s">
        <v>231</v>
      </c>
      <c r="P2190" s="15" t="s">
        <v>231</v>
      </c>
    </row>
    <row r="2191" spans="3:16" s="83" customFormat="1" ht="14.45" customHeight="1">
      <c r="C2191" s="77"/>
      <c r="D2191" s="128" t="s">
        <v>763</v>
      </c>
      <c r="E2191" s="143" t="s">
        <v>513</v>
      </c>
      <c r="F2191" s="79"/>
      <c r="G2191" s="79"/>
      <c r="H2191" s="78" t="s">
        <v>107</v>
      </c>
      <c r="I2191" s="55">
        <f>I2192+I2194+I2196+I2197</f>
        <v>130</v>
      </c>
      <c r="J2191" s="55">
        <f t="shared" ref="J2191:K2191" si="210">J2192+J2194+J2196+J2197</f>
        <v>130</v>
      </c>
      <c r="K2191" s="55">
        <f t="shared" si="210"/>
        <v>130</v>
      </c>
      <c r="L2191" s="55"/>
      <c r="M2191" s="55"/>
      <c r="N2191" s="15"/>
      <c r="O2191" s="15"/>
      <c r="P2191" s="15"/>
    </row>
    <row r="2192" spans="3:16" s="83" customFormat="1">
      <c r="C2192" s="77"/>
      <c r="D2192" s="129"/>
      <c r="E2192" s="144"/>
      <c r="F2192" s="79"/>
      <c r="G2192" s="79"/>
      <c r="H2192" s="78" t="s">
        <v>108</v>
      </c>
      <c r="I2192" s="55">
        <v>14.3</v>
      </c>
      <c r="J2192" s="55">
        <v>14.3</v>
      </c>
      <c r="K2192" s="55">
        <v>14.3</v>
      </c>
      <c r="L2192" s="55"/>
      <c r="M2192" s="55"/>
      <c r="N2192" s="15"/>
      <c r="O2192" s="15"/>
      <c r="P2192" s="15"/>
    </row>
    <row r="2193" spans="3:18" s="83" customFormat="1" ht="30">
      <c r="C2193" s="77"/>
      <c r="D2193" s="129"/>
      <c r="E2193" s="144"/>
      <c r="F2193" s="79"/>
      <c r="G2193" s="79"/>
      <c r="H2193" s="78" t="s">
        <v>22</v>
      </c>
      <c r="I2193" s="55">
        <v>14.3</v>
      </c>
      <c r="J2193" s="55">
        <v>14.3</v>
      </c>
      <c r="K2193" s="55">
        <v>14.3</v>
      </c>
      <c r="L2193" s="55"/>
      <c r="M2193" s="55"/>
      <c r="N2193" s="15"/>
      <c r="O2193" s="15"/>
      <c r="P2193" s="15"/>
    </row>
    <row r="2194" spans="3:18" s="83" customFormat="1">
      <c r="C2194" s="77"/>
      <c r="D2194" s="129"/>
      <c r="E2194" s="144"/>
      <c r="F2194" s="79"/>
      <c r="G2194" s="79"/>
      <c r="H2194" s="78" t="s">
        <v>233</v>
      </c>
      <c r="I2194" s="55">
        <v>115.7</v>
      </c>
      <c r="J2194" s="55">
        <v>115.7</v>
      </c>
      <c r="K2194" s="55">
        <v>115.7</v>
      </c>
      <c r="L2194" s="55"/>
      <c r="M2194" s="55"/>
      <c r="N2194" s="15"/>
      <c r="O2194" s="15"/>
      <c r="P2194" s="15"/>
    </row>
    <row r="2195" spans="3:18" s="83" customFormat="1" ht="30">
      <c r="C2195" s="77"/>
      <c r="D2195" s="129"/>
      <c r="E2195" s="144"/>
      <c r="F2195" s="79"/>
      <c r="G2195" s="79"/>
      <c r="H2195" s="78" t="s">
        <v>23</v>
      </c>
      <c r="I2195" s="55">
        <v>115.7</v>
      </c>
      <c r="J2195" s="55">
        <v>115.7</v>
      </c>
      <c r="K2195" s="55">
        <v>115.7</v>
      </c>
      <c r="L2195" s="55"/>
      <c r="M2195" s="55"/>
      <c r="N2195" s="15"/>
      <c r="O2195" s="15"/>
      <c r="P2195" s="15"/>
    </row>
    <row r="2196" spans="3:18" s="83" customFormat="1">
      <c r="C2196" s="77"/>
      <c r="D2196" s="129"/>
      <c r="E2196" s="144"/>
      <c r="F2196" s="79"/>
      <c r="G2196" s="79"/>
      <c r="H2196" s="78" t="s">
        <v>234</v>
      </c>
      <c r="I2196" s="15">
        <v>0</v>
      </c>
      <c r="J2196" s="15">
        <v>0</v>
      </c>
      <c r="K2196" s="15">
        <v>0</v>
      </c>
      <c r="L2196" s="15" t="s">
        <v>231</v>
      </c>
      <c r="M2196" s="55"/>
      <c r="N2196" s="15"/>
      <c r="O2196" s="15"/>
      <c r="P2196" s="15"/>
    </row>
    <row r="2197" spans="3:18" s="83" customFormat="1">
      <c r="C2197" s="77"/>
      <c r="D2197" s="130"/>
      <c r="E2197" s="145"/>
      <c r="F2197" s="79"/>
      <c r="G2197" s="79"/>
      <c r="H2197" s="78" t="s">
        <v>236</v>
      </c>
      <c r="I2197" s="15">
        <v>0</v>
      </c>
      <c r="J2197" s="15">
        <v>0</v>
      </c>
      <c r="K2197" s="15">
        <v>0</v>
      </c>
      <c r="L2197" s="15" t="s">
        <v>231</v>
      </c>
      <c r="M2197" s="55"/>
      <c r="N2197" s="15"/>
      <c r="O2197" s="15"/>
      <c r="P2197" s="15"/>
    </row>
    <row r="2198" spans="3:18" s="83" customFormat="1" ht="15" customHeight="1">
      <c r="C2198" s="139" t="s">
        <v>96</v>
      </c>
      <c r="D2198" s="152" t="s">
        <v>764</v>
      </c>
      <c r="E2198" s="153" t="s">
        <v>513</v>
      </c>
      <c r="F2198" s="135">
        <v>2015</v>
      </c>
      <c r="G2198" s="135">
        <v>2017</v>
      </c>
      <c r="H2198" s="78" t="s">
        <v>107</v>
      </c>
      <c r="I2198" s="55">
        <f>I2199+I2201+I2203+I2204</f>
        <v>100</v>
      </c>
      <c r="J2198" s="55">
        <f t="shared" ref="J2198:K2198" si="211">J2199+J2201+J2203+J2204</f>
        <v>100</v>
      </c>
      <c r="K2198" s="55">
        <f t="shared" si="211"/>
        <v>100</v>
      </c>
      <c r="L2198" s="55">
        <f>L2199+L2201</f>
        <v>0</v>
      </c>
      <c r="M2198" s="55">
        <f>M2199+M2201</f>
        <v>0</v>
      </c>
      <c r="N2198" s="15">
        <f>(M2198*100)/I2198</f>
        <v>0</v>
      </c>
      <c r="O2198" s="15">
        <f>L2198/J2198*100</f>
        <v>0</v>
      </c>
      <c r="P2198" s="15">
        <f>L2198/K2198*100</f>
        <v>0</v>
      </c>
    </row>
    <row r="2199" spans="3:18" s="83" customFormat="1" ht="14.25" customHeight="1">
      <c r="C2199" s="126"/>
      <c r="D2199" s="152"/>
      <c r="E2199" s="153"/>
      <c r="F2199" s="135"/>
      <c r="G2199" s="135"/>
      <c r="H2199" s="78" t="s">
        <v>108</v>
      </c>
      <c r="I2199" s="109">
        <v>11</v>
      </c>
      <c r="J2199" s="109">
        <v>11</v>
      </c>
      <c r="K2199" s="109">
        <v>11</v>
      </c>
      <c r="L2199" s="15"/>
      <c r="M2199" s="15"/>
      <c r="N2199" s="15">
        <f>(M2199*100)/I2199</f>
        <v>0</v>
      </c>
      <c r="O2199" s="15">
        <f>L2199/J2199*100</f>
        <v>0</v>
      </c>
      <c r="P2199" s="15">
        <f>L2199/K2199*100</f>
        <v>0</v>
      </c>
      <c r="Q2199" s="114"/>
      <c r="R2199" s="80"/>
    </row>
    <row r="2200" spans="3:18" s="83" customFormat="1" ht="34.5" customHeight="1">
      <c r="C2200" s="126"/>
      <c r="D2200" s="152"/>
      <c r="E2200" s="153"/>
      <c r="F2200" s="135"/>
      <c r="G2200" s="135"/>
      <c r="H2200" s="78" t="s">
        <v>22</v>
      </c>
      <c r="I2200" s="15">
        <v>11</v>
      </c>
      <c r="J2200" s="15">
        <v>11</v>
      </c>
      <c r="K2200" s="15">
        <v>11</v>
      </c>
      <c r="L2200" s="15"/>
      <c r="M2200" s="15"/>
      <c r="N2200" s="15">
        <f>(M2200*100)/I2200</f>
        <v>0</v>
      </c>
      <c r="O2200" s="15">
        <f>L2200/J2200*100</f>
        <v>0</v>
      </c>
      <c r="P2200" s="15">
        <f>L2200/K2200*100</f>
        <v>0</v>
      </c>
    </row>
    <row r="2201" spans="3:18" s="83" customFormat="1">
      <c r="C2201" s="126"/>
      <c r="D2201" s="152"/>
      <c r="E2201" s="153"/>
      <c r="F2201" s="135"/>
      <c r="G2201" s="135"/>
      <c r="H2201" s="78" t="s">
        <v>233</v>
      </c>
      <c r="I2201" s="15">
        <v>89</v>
      </c>
      <c r="J2201" s="15">
        <v>89</v>
      </c>
      <c r="K2201" s="15">
        <v>89</v>
      </c>
      <c r="L2201" s="15"/>
      <c r="M2201" s="15"/>
      <c r="N2201" s="15">
        <f>(M2201*100)/I2201</f>
        <v>0</v>
      </c>
      <c r="O2201" s="15">
        <f>L2201/J2201*100</f>
        <v>0</v>
      </c>
      <c r="P2201" s="15">
        <f>L2201/K2201*100</f>
        <v>0</v>
      </c>
    </row>
    <row r="2202" spans="3:18" s="83" customFormat="1" ht="28.5" customHeight="1">
      <c r="C2202" s="126"/>
      <c r="D2202" s="152"/>
      <c r="E2202" s="153"/>
      <c r="F2202" s="135"/>
      <c r="G2202" s="135"/>
      <c r="H2202" s="78" t="s">
        <v>23</v>
      </c>
      <c r="I2202" s="15">
        <v>89</v>
      </c>
      <c r="J2202" s="15">
        <v>89</v>
      </c>
      <c r="K2202" s="15">
        <v>89</v>
      </c>
      <c r="L2202" s="15"/>
      <c r="M2202" s="15"/>
      <c r="N2202" s="15">
        <f>(M2202*100)/I2202</f>
        <v>0</v>
      </c>
      <c r="O2202" s="15">
        <f>L2202/J2202*100</f>
        <v>0</v>
      </c>
      <c r="P2202" s="15">
        <f>L2202/K2202*100</f>
        <v>0</v>
      </c>
    </row>
    <row r="2203" spans="3:18" s="83" customFormat="1">
      <c r="C2203" s="126"/>
      <c r="D2203" s="152"/>
      <c r="E2203" s="153"/>
      <c r="F2203" s="135"/>
      <c r="G2203" s="135"/>
      <c r="H2203" s="78" t="s">
        <v>234</v>
      </c>
      <c r="I2203" s="15">
        <v>0</v>
      </c>
      <c r="J2203" s="15">
        <v>0</v>
      </c>
      <c r="K2203" s="15">
        <v>0</v>
      </c>
      <c r="L2203" s="15" t="s">
        <v>231</v>
      </c>
      <c r="M2203" s="15">
        <v>0</v>
      </c>
      <c r="N2203" s="15">
        <v>0</v>
      </c>
      <c r="O2203" s="15" t="s">
        <v>231</v>
      </c>
      <c r="P2203" s="15" t="s">
        <v>231</v>
      </c>
    </row>
    <row r="2204" spans="3:18" s="83" customFormat="1">
      <c r="C2204" s="127"/>
      <c r="D2204" s="152"/>
      <c r="E2204" s="153"/>
      <c r="F2204" s="135"/>
      <c r="G2204" s="135"/>
      <c r="H2204" s="78" t="s">
        <v>236</v>
      </c>
      <c r="I2204" s="15">
        <v>0</v>
      </c>
      <c r="J2204" s="15">
        <v>0</v>
      </c>
      <c r="K2204" s="15">
        <v>0</v>
      </c>
      <c r="L2204" s="15" t="s">
        <v>231</v>
      </c>
      <c r="M2204" s="15">
        <v>0</v>
      </c>
      <c r="N2204" s="15">
        <v>0</v>
      </c>
      <c r="O2204" s="15" t="s">
        <v>231</v>
      </c>
      <c r="P2204" s="15" t="s">
        <v>231</v>
      </c>
    </row>
    <row r="2205" spans="3:18" s="83" customFormat="1" ht="15" customHeight="1">
      <c r="C2205" s="139" t="s">
        <v>21</v>
      </c>
      <c r="D2205" s="152" t="s">
        <v>765</v>
      </c>
      <c r="E2205" s="153" t="s">
        <v>513</v>
      </c>
      <c r="F2205" s="135">
        <v>2015</v>
      </c>
      <c r="G2205" s="135">
        <v>2017</v>
      </c>
      <c r="H2205" s="78" t="s">
        <v>107</v>
      </c>
      <c r="I2205" s="55">
        <f>I2206+I2208+I2210+I2211</f>
        <v>150</v>
      </c>
      <c r="J2205" s="55">
        <f t="shared" ref="J2205:K2205" si="212">J2206+J2208+J2210+J2211</f>
        <v>150</v>
      </c>
      <c r="K2205" s="55">
        <f t="shared" si="212"/>
        <v>150</v>
      </c>
      <c r="L2205" s="55">
        <f>L2206+L2208</f>
        <v>0</v>
      </c>
      <c r="M2205" s="55">
        <f>M2206+M2208+M2210+M2211</f>
        <v>0</v>
      </c>
      <c r="N2205" s="15">
        <f>(M2205*100)/I2205</f>
        <v>0</v>
      </c>
      <c r="O2205" s="15">
        <f>L2205/J2205*100</f>
        <v>0</v>
      </c>
      <c r="P2205" s="15">
        <f>L2205/K2205*100</f>
        <v>0</v>
      </c>
    </row>
    <row r="2206" spans="3:18" s="83" customFormat="1">
      <c r="C2206" s="126"/>
      <c r="D2206" s="152"/>
      <c r="E2206" s="153"/>
      <c r="F2206" s="135"/>
      <c r="G2206" s="135"/>
      <c r="H2206" s="78" t="s">
        <v>108</v>
      </c>
      <c r="I2206" s="15">
        <v>16.5</v>
      </c>
      <c r="J2206" s="15">
        <v>16.5</v>
      </c>
      <c r="K2206" s="15">
        <v>16.5</v>
      </c>
      <c r="L2206" s="15"/>
      <c r="M2206" s="15"/>
      <c r="N2206" s="15">
        <f>(M2206*100)/I2206</f>
        <v>0</v>
      </c>
      <c r="O2206" s="15">
        <f>(L2206*100)/J2206</f>
        <v>0</v>
      </c>
      <c r="P2206" s="15">
        <f>(M2206*100)/K2206</f>
        <v>0</v>
      </c>
    </row>
    <row r="2207" spans="3:18" s="83" customFormat="1" ht="30">
      <c r="C2207" s="126"/>
      <c r="D2207" s="152"/>
      <c r="E2207" s="153"/>
      <c r="F2207" s="135"/>
      <c r="G2207" s="135"/>
      <c r="H2207" s="78" t="s">
        <v>22</v>
      </c>
      <c r="I2207" s="15">
        <v>16.5</v>
      </c>
      <c r="J2207" s="15">
        <v>16.5</v>
      </c>
      <c r="K2207" s="15">
        <v>16.5</v>
      </c>
      <c r="L2207" s="15"/>
      <c r="M2207" s="15"/>
      <c r="N2207" s="15">
        <f>(M2207*100)/I2207</f>
        <v>0</v>
      </c>
      <c r="O2207" s="15">
        <f>(L2207*100)/J2207</f>
        <v>0</v>
      </c>
      <c r="P2207" s="15">
        <f>(M2207*100)/K2207</f>
        <v>0</v>
      </c>
    </row>
    <row r="2208" spans="3:18" s="83" customFormat="1">
      <c r="C2208" s="126"/>
      <c r="D2208" s="152"/>
      <c r="E2208" s="153"/>
      <c r="F2208" s="135"/>
      <c r="G2208" s="135"/>
      <c r="H2208" s="78" t="s">
        <v>233</v>
      </c>
      <c r="I2208" s="15">
        <v>133.5</v>
      </c>
      <c r="J2208" s="15">
        <v>133.5</v>
      </c>
      <c r="K2208" s="15">
        <v>133.5</v>
      </c>
      <c r="L2208" s="15"/>
      <c r="M2208" s="15"/>
      <c r="N2208" s="15">
        <f>(M2208*100)/I2208</f>
        <v>0</v>
      </c>
      <c r="O2208" s="15">
        <f>(M2208*100)/J2208</f>
        <v>0</v>
      </c>
      <c r="P2208" s="15">
        <f>(L2208*100)/K2208</f>
        <v>0</v>
      </c>
    </row>
    <row r="2209" spans="3:18" s="83" customFormat="1" ht="30">
      <c r="C2209" s="126"/>
      <c r="D2209" s="152"/>
      <c r="E2209" s="153"/>
      <c r="F2209" s="135"/>
      <c r="G2209" s="135"/>
      <c r="H2209" s="78" t="s">
        <v>23</v>
      </c>
      <c r="I2209" s="15">
        <v>133.5</v>
      </c>
      <c r="J2209" s="15">
        <v>133.5</v>
      </c>
      <c r="K2209" s="15">
        <v>133.5</v>
      </c>
      <c r="L2209" s="15"/>
      <c r="M2209" s="15"/>
      <c r="N2209" s="15">
        <f>(M2209*100)/I2209</f>
        <v>0</v>
      </c>
      <c r="O2209" s="15">
        <f>(M2209*100)/J2209</f>
        <v>0</v>
      </c>
      <c r="P2209" s="15">
        <f>(L2209*100)/K2209</f>
        <v>0</v>
      </c>
    </row>
    <row r="2210" spans="3:18" s="83" customFormat="1">
      <c r="C2210" s="126"/>
      <c r="D2210" s="152"/>
      <c r="E2210" s="153"/>
      <c r="F2210" s="135"/>
      <c r="G2210" s="135"/>
      <c r="H2210" s="78" t="s">
        <v>234</v>
      </c>
      <c r="I2210" s="15">
        <v>0</v>
      </c>
      <c r="J2210" s="15">
        <v>0</v>
      </c>
      <c r="K2210" s="15">
        <v>0</v>
      </c>
      <c r="L2210" s="15" t="s">
        <v>231</v>
      </c>
      <c r="M2210" s="15">
        <v>0</v>
      </c>
      <c r="N2210" s="15">
        <v>0</v>
      </c>
      <c r="O2210" s="15" t="s">
        <v>231</v>
      </c>
      <c r="P2210" s="15" t="s">
        <v>231</v>
      </c>
    </row>
    <row r="2211" spans="3:18" s="83" customFormat="1">
      <c r="C2211" s="127"/>
      <c r="D2211" s="152"/>
      <c r="E2211" s="153"/>
      <c r="F2211" s="135"/>
      <c r="G2211" s="135"/>
      <c r="H2211" s="78" t="s">
        <v>236</v>
      </c>
      <c r="I2211" s="15">
        <v>0</v>
      </c>
      <c r="J2211" s="15">
        <v>0</v>
      </c>
      <c r="K2211" s="15">
        <v>0</v>
      </c>
      <c r="L2211" s="15" t="s">
        <v>231</v>
      </c>
      <c r="M2211" s="15">
        <v>0</v>
      </c>
      <c r="N2211" s="15">
        <v>0</v>
      </c>
      <c r="O2211" s="15" t="s">
        <v>231</v>
      </c>
      <c r="P2211" s="15" t="s">
        <v>231</v>
      </c>
    </row>
    <row r="2212" spans="3:18" s="80" customFormat="1" ht="15" customHeight="1">
      <c r="C2212" s="113"/>
      <c r="D2212" s="119" t="s">
        <v>766</v>
      </c>
      <c r="E2212" s="153" t="s">
        <v>513</v>
      </c>
      <c r="F2212" s="11"/>
      <c r="G2212" s="11"/>
      <c r="H2212" s="78" t="s">
        <v>107</v>
      </c>
      <c r="I2212" s="55">
        <f>I2213+I2215+I2217+I2218</f>
        <v>320</v>
      </c>
      <c r="J2212" s="55">
        <f t="shared" ref="J2212:K2212" si="213">J2213+J2215+J2217+J2218</f>
        <v>320</v>
      </c>
      <c r="K2212" s="55">
        <f t="shared" si="213"/>
        <v>320</v>
      </c>
      <c r="L2212" s="55">
        <f>L2213+L2215</f>
        <v>0</v>
      </c>
      <c r="M2212" s="55">
        <f>M2213+M2215</f>
        <v>0</v>
      </c>
      <c r="N2212" s="15">
        <f>(M2212*100)/I2212</f>
        <v>0</v>
      </c>
      <c r="O2212" s="15">
        <f>L2212/J2212*100</f>
        <v>0</v>
      </c>
      <c r="P2212" s="15">
        <f>L2212/K2212*100</f>
        <v>0</v>
      </c>
    </row>
    <row r="2213" spans="3:18" s="80" customFormat="1" ht="24" customHeight="1">
      <c r="C2213" s="113"/>
      <c r="D2213" s="119"/>
      <c r="E2213" s="153"/>
      <c r="F2213" s="11"/>
      <c r="G2213" s="11"/>
      <c r="H2213" s="78" t="s">
        <v>108</v>
      </c>
      <c r="I2213" s="15">
        <v>35.200000000000003</v>
      </c>
      <c r="J2213" s="15">
        <v>35.200000000000003</v>
      </c>
      <c r="K2213" s="15">
        <v>35.200000000000003</v>
      </c>
      <c r="L2213" s="15"/>
      <c r="M2213" s="15"/>
      <c r="N2213" s="15">
        <f>(M2213*100)/I2213</f>
        <v>0</v>
      </c>
      <c r="O2213" s="15">
        <f>(M2213*100)/J2213</f>
        <v>0</v>
      </c>
      <c r="P2213" s="15">
        <f>(M2213*100)/K2213</f>
        <v>0</v>
      </c>
    </row>
    <row r="2214" spans="3:18" s="80" customFormat="1" ht="30">
      <c r="C2214" s="113"/>
      <c r="D2214" s="119"/>
      <c r="E2214" s="153"/>
      <c r="F2214" s="11"/>
      <c r="G2214" s="11"/>
      <c r="H2214" s="78" t="s">
        <v>22</v>
      </c>
      <c r="I2214" s="15">
        <v>35.200000000000003</v>
      </c>
      <c r="J2214" s="15">
        <v>35.200000000000003</v>
      </c>
      <c r="K2214" s="15">
        <v>35.200000000000003</v>
      </c>
      <c r="L2214" s="15"/>
      <c r="M2214" s="15"/>
      <c r="N2214" s="15">
        <f>(M2214*100)/I2214</f>
        <v>0</v>
      </c>
      <c r="O2214" s="15">
        <f>(M2214*100)/J2214</f>
        <v>0</v>
      </c>
      <c r="P2214" s="15">
        <f>(M2214*100)/K2214</f>
        <v>0</v>
      </c>
    </row>
    <row r="2215" spans="3:18" s="80" customFormat="1" ht="30" customHeight="1">
      <c r="C2215" s="113"/>
      <c r="D2215" s="119"/>
      <c r="E2215" s="153"/>
      <c r="F2215" s="11"/>
      <c r="G2215" s="11"/>
      <c r="H2215" s="78" t="s">
        <v>233</v>
      </c>
      <c r="I2215" s="15">
        <v>284.8</v>
      </c>
      <c r="J2215" s="15">
        <v>284.8</v>
      </c>
      <c r="K2215" s="15">
        <v>284.8</v>
      </c>
      <c r="L2215" s="15"/>
      <c r="M2215" s="15"/>
      <c r="N2215" s="15">
        <f>(M2215*100)/I2215</f>
        <v>0</v>
      </c>
      <c r="O2215" s="15">
        <f>(M2215*100)/J2215</f>
        <v>0</v>
      </c>
      <c r="P2215" s="15">
        <f>(M2215*100)/K2215</f>
        <v>0</v>
      </c>
    </row>
    <row r="2216" spans="3:18" s="80" customFormat="1" ht="30">
      <c r="C2216" s="113"/>
      <c r="D2216" s="119"/>
      <c r="E2216" s="153"/>
      <c r="F2216" s="11"/>
      <c r="G2216" s="11"/>
      <c r="H2216" s="78" t="s">
        <v>23</v>
      </c>
      <c r="I2216" s="15">
        <v>284.8</v>
      </c>
      <c r="J2216" s="15">
        <v>284.8</v>
      </c>
      <c r="K2216" s="15">
        <v>284.8</v>
      </c>
      <c r="L2216" s="15"/>
      <c r="M2216" s="15"/>
      <c r="N2216" s="15">
        <f>(M2216*100)/I2216</f>
        <v>0</v>
      </c>
      <c r="O2216" s="15">
        <f>(M2216*100)/J2216</f>
        <v>0</v>
      </c>
      <c r="P2216" s="15">
        <f>(M2216*100)/K2216</f>
        <v>0</v>
      </c>
    </row>
    <row r="2217" spans="3:18" s="80" customFormat="1">
      <c r="C2217" s="113"/>
      <c r="D2217" s="119"/>
      <c r="E2217" s="153"/>
      <c r="F2217" s="11"/>
      <c r="G2217" s="11"/>
      <c r="H2217" s="78" t="s">
        <v>234</v>
      </c>
      <c r="I2217" s="15">
        <v>0</v>
      </c>
      <c r="J2217" s="15">
        <v>0</v>
      </c>
      <c r="K2217" s="15">
        <v>0</v>
      </c>
      <c r="L2217" s="15" t="s">
        <v>231</v>
      </c>
      <c r="M2217" s="15">
        <v>0</v>
      </c>
      <c r="N2217" s="15">
        <v>0</v>
      </c>
      <c r="O2217" s="15" t="s">
        <v>231</v>
      </c>
      <c r="P2217" s="15" t="s">
        <v>231</v>
      </c>
    </row>
    <row r="2218" spans="3:18" s="80" customFormat="1">
      <c r="C2218" s="113"/>
      <c r="D2218" s="119"/>
      <c r="E2218" s="153"/>
      <c r="F2218" s="11"/>
      <c r="G2218" s="11"/>
      <c r="H2218" s="78" t="s">
        <v>236</v>
      </c>
      <c r="I2218" s="15">
        <v>0</v>
      </c>
      <c r="J2218" s="15">
        <v>0</v>
      </c>
      <c r="K2218" s="15">
        <v>0</v>
      </c>
      <c r="L2218" s="15" t="s">
        <v>231</v>
      </c>
      <c r="M2218" s="15">
        <v>0</v>
      </c>
      <c r="N2218" s="15">
        <v>0</v>
      </c>
      <c r="O2218" s="15" t="s">
        <v>231</v>
      </c>
      <c r="P2218" s="15" t="s">
        <v>231</v>
      </c>
    </row>
    <row r="2219" spans="3:18" s="83" customFormat="1" ht="15" customHeight="1">
      <c r="C2219" s="139" t="s">
        <v>96</v>
      </c>
      <c r="D2219" s="152" t="s">
        <v>767</v>
      </c>
      <c r="E2219" s="153" t="s">
        <v>513</v>
      </c>
      <c r="F2219" s="135">
        <v>2015</v>
      </c>
      <c r="G2219" s="135">
        <v>2017</v>
      </c>
      <c r="H2219" s="78" t="s">
        <v>107</v>
      </c>
      <c r="I2219" s="55">
        <f>I2220+I2222+I2224+I2225</f>
        <v>500</v>
      </c>
      <c r="J2219" s="55">
        <f t="shared" ref="J2219:K2219" si="214">J2220+J2222+J2224+J2225</f>
        <v>500</v>
      </c>
      <c r="K2219" s="55">
        <f t="shared" si="214"/>
        <v>500</v>
      </c>
      <c r="L2219" s="55">
        <f>L2220+L2222</f>
        <v>0</v>
      </c>
      <c r="M2219" s="55">
        <f>M2220+M2222+M2224+M2225</f>
        <v>0</v>
      </c>
      <c r="N2219" s="15">
        <f>(M2219*100)/I2219</f>
        <v>0</v>
      </c>
      <c r="O2219" s="15">
        <f>L2219/J2219*100</f>
        <v>0</v>
      </c>
      <c r="P2219" s="15">
        <f>L2219/K2219*100</f>
        <v>0</v>
      </c>
    </row>
    <row r="2220" spans="3:18" s="83" customFormat="1" ht="14.25" customHeight="1">
      <c r="C2220" s="126"/>
      <c r="D2220" s="152"/>
      <c r="E2220" s="153"/>
      <c r="F2220" s="135"/>
      <c r="G2220" s="135"/>
      <c r="H2220" s="78" t="s">
        <v>108</v>
      </c>
      <c r="I2220" s="15">
        <v>55</v>
      </c>
      <c r="J2220" s="15">
        <v>55</v>
      </c>
      <c r="K2220" s="15">
        <v>55</v>
      </c>
      <c r="L2220" s="15"/>
      <c r="M2220" s="15"/>
      <c r="N2220" s="15">
        <f>(M2220*100)/I2220</f>
        <v>0</v>
      </c>
      <c r="O2220" s="15">
        <f>(M2220*100)/J2220</f>
        <v>0</v>
      </c>
      <c r="P2220" s="15">
        <f>(M2220*100)/K2220</f>
        <v>0</v>
      </c>
      <c r="Q2220" s="115"/>
      <c r="R2220" s="80"/>
    </row>
    <row r="2221" spans="3:18" s="83" customFormat="1" ht="30.75" customHeight="1">
      <c r="C2221" s="126"/>
      <c r="D2221" s="152"/>
      <c r="E2221" s="153"/>
      <c r="F2221" s="135"/>
      <c r="G2221" s="135"/>
      <c r="H2221" s="78" t="s">
        <v>22</v>
      </c>
      <c r="I2221" s="15">
        <v>55</v>
      </c>
      <c r="J2221" s="15">
        <v>55</v>
      </c>
      <c r="K2221" s="15">
        <v>55</v>
      </c>
      <c r="L2221" s="15"/>
      <c r="M2221" s="15"/>
      <c r="N2221" s="15">
        <f>(M2221*100)/I2221</f>
        <v>0</v>
      </c>
      <c r="O2221" s="15">
        <f>(M2221*100)/J2221</f>
        <v>0</v>
      </c>
      <c r="P2221" s="15">
        <f>(M2221*100)/K2221</f>
        <v>0</v>
      </c>
      <c r="Q2221" s="80"/>
      <c r="R2221" s="80"/>
    </row>
    <row r="2222" spans="3:18" s="83" customFormat="1">
      <c r="C2222" s="126"/>
      <c r="D2222" s="152"/>
      <c r="E2222" s="153"/>
      <c r="F2222" s="135"/>
      <c r="G2222" s="135"/>
      <c r="H2222" s="78" t="s">
        <v>233</v>
      </c>
      <c r="I2222" s="15">
        <v>445</v>
      </c>
      <c r="J2222" s="15">
        <v>445</v>
      </c>
      <c r="K2222" s="15">
        <v>445</v>
      </c>
      <c r="L2222" s="15"/>
      <c r="M2222" s="15"/>
      <c r="N2222" s="15">
        <f>(M2222*100)/I2222</f>
        <v>0</v>
      </c>
      <c r="O2222" s="15">
        <f>(M2222*100)/J2222</f>
        <v>0</v>
      </c>
      <c r="P2222" s="15">
        <f>(M2222*100)/K2222</f>
        <v>0</v>
      </c>
      <c r="Q2222" s="80"/>
      <c r="R2222" s="80"/>
    </row>
    <row r="2223" spans="3:18" s="83" customFormat="1" ht="28.5" customHeight="1">
      <c r="C2223" s="126"/>
      <c r="D2223" s="152"/>
      <c r="E2223" s="153"/>
      <c r="F2223" s="135"/>
      <c r="G2223" s="135"/>
      <c r="H2223" s="78" t="s">
        <v>23</v>
      </c>
      <c r="I2223" s="15">
        <v>445</v>
      </c>
      <c r="J2223" s="15">
        <v>445</v>
      </c>
      <c r="K2223" s="15">
        <v>445</v>
      </c>
      <c r="L2223" s="15"/>
      <c r="M2223" s="15"/>
      <c r="N2223" s="15">
        <f>(M2223*100)/I2223</f>
        <v>0</v>
      </c>
      <c r="O2223" s="15">
        <f>(M2223*100)/J2223</f>
        <v>0</v>
      </c>
      <c r="P2223" s="15">
        <f>(M2223*100)/K2223</f>
        <v>0</v>
      </c>
      <c r="Q2223" s="80"/>
      <c r="R2223" s="80"/>
    </row>
    <row r="2224" spans="3:18" s="83" customFormat="1">
      <c r="C2224" s="126"/>
      <c r="D2224" s="152"/>
      <c r="E2224" s="153"/>
      <c r="F2224" s="135"/>
      <c r="G2224" s="135"/>
      <c r="H2224" s="78" t="s">
        <v>234</v>
      </c>
      <c r="I2224" s="15">
        <v>0</v>
      </c>
      <c r="J2224" s="15">
        <v>0</v>
      </c>
      <c r="K2224" s="15">
        <v>0</v>
      </c>
      <c r="L2224" s="15" t="s">
        <v>231</v>
      </c>
      <c r="M2224" s="15">
        <v>0</v>
      </c>
      <c r="N2224" s="15">
        <v>0</v>
      </c>
      <c r="O2224" s="15" t="s">
        <v>231</v>
      </c>
      <c r="P2224" s="15" t="s">
        <v>231</v>
      </c>
      <c r="Q2224" s="80"/>
      <c r="R2224" s="80"/>
    </row>
    <row r="2225" spans="3:18" s="83" customFormat="1">
      <c r="C2225" s="127"/>
      <c r="D2225" s="152"/>
      <c r="E2225" s="153"/>
      <c r="F2225" s="135"/>
      <c r="G2225" s="135"/>
      <c r="H2225" s="78" t="s">
        <v>236</v>
      </c>
      <c r="I2225" s="15">
        <v>0</v>
      </c>
      <c r="J2225" s="15">
        <v>0</v>
      </c>
      <c r="K2225" s="15">
        <v>0</v>
      </c>
      <c r="L2225" s="15" t="s">
        <v>231</v>
      </c>
      <c r="M2225" s="15">
        <v>0</v>
      </c>
      <c r="N2225" s="15">
        <v>0</v>
      </c>
      <c r="O2225" s="15" t="s">
        <v>231</v>
      </c>
      <c r="P2225" s="15" t="s">
        <v>231</v>
      </c>
      <c r="Q2225" s="80"/>
      <c r="R2225" s="80"/>
    </row>
    <row r="2226" spans="3:18" s="83" customFormat="1" ht="18.75" hidden="1" customHeight="1">
      <c r="C2226" s="139" t="s">
        <v>97</v>
      </c>
      <c r="D2226" s="152" t="s">
        <v>552</v>
      </c>
      <c r="E2226" s="153" t="s">
        <v>513</v>
      </c>
      <c r="F2226" s="135">
        <v>2015</v>
      </c>
      <c r="G2226" s="135">
        <v>2017</v>
      </c>
      <c r="H2226" s="78" t="s">
        <v>107</v>
      </c>
      <c r="I2226" s="55">
        <f>I2227+I2229+I2231+I2232</f>
        <v>0</v>
      </c>
      <c r="J2226" s="55">
        <f>J2227+J2229</f>
        <v>0</v>
      </c>
      <c r="K2226" s="55">
        <f>K2227+K2229</f>
        <v>100</v>
      </c>
      <c r="L2226" s="55">
        <f>L2227+L2229</f>
        <v>100</v>
      </c>
      <c r="M2226" s="55">
        <f>M2227+M2229+M2231+M2232</f>
        <v>100</v>
      </c>
      <c r="N2226" s="15" t="e">
        <f>(M2226*100)/I2226</f>
        <v>#DIV/0!</v>
      </c>
      <c r="O2226" s="15" t="e">
        <f>L2226/J2226*100</f>
        <v>#DIV/0!</v>
      </c>
      <c r="P2226" s="15">
        <f>L2226/K2226*100</f>
        <v>100</v>
      </c>
    </row>
    <row r="2227" spans="3:18" s="83" customFormat="1" ht="18.75" hidden="1" customHeight="1">
      <c r="C2227" s="126"/>
      <c r="D2227" s="152"/>
      <c r="E2227" s="153"/>
      <c r="F2227" s="135"/>
      <c r="G2227" s="135"/>
      <c r="H2227" s="78" t="s">
        <v>108</v>
      </c>
      <c r="I2227" s="15"/>
      <c r="J2227" s="15"/>
      <c r="K2227" s="15">
        <v>11.7</v>
      </c>
      <c r="L2227" s="15">
        <v>11.7</v>
      </c>
      <c r="M2227" s="15">
        <v>11.7</v>
      </c>
      <c r="N2227" s="15" t="e">
        <f>(M2227*100)/I2227</f>
        <v>#DIV/0!</v>
      </c>
      <c r="O2227" s="15" t="e">
        <f>L2227/J2227*100</f>
        <v>#DIV/0!</v>
      </c>
      <c r="P2227" s="15">
        <f>L2227/K2227*100</f>
        <v>100</v>
      </c>
    </row>
    <row r="2228" spans="3:18" s="83" customFormat="1" ht="36.75" hidden="1" customHeight="1">
      <c r="C2228" s="126"/>
      <c r="D2228" s="152"/>
      <c r="E2228" s="153"/>
      <c r="F2228" s="135"/>
      <c r="G2228" s="135"/>
      <c r="H2228" s="78" t="s">
        <v>22</v>
      </c>
      <c r="I2228" s="15"/>
      <c r="J2228" s="15"/>
      <c r="K2228" s="15">
        <v>11.7</v>
      </c>
      <c r="L2228" s="15">
        <v>11.7</v>
      </c>
      <c r="M2228" s="15">
        <v>11.7</v>
      </c>
      <c r="N2228" s="15" t="e">
        <f>(M2228*100)/I2228</f>
        <v>#DIV/0!</v>
      </c>
      <c r="O2228" s="15" t="e">
        <f>L2228/J2228*100</f>
        <v>#DIV/0!</v>
      </c>
      <c r="P2228" s="15">
        <f>L2228/K2228*100</f>
        <v>100</v>
      </c>
    </row>
    <row r="2229" spans="3:18" s="83" customFormat="1" ht="19.5" hidden="1" customHeight="1">
      <c r="C2229" s="126"/>
      <c r="D2229" s="152"/>
      <c r="E2229" s="153"/>
      <c r="F2229" s="135"/>
      <c r="G2229" s="135"/>
      <c r="H2229" s="78" t="s">
        <v>233</v>
      </c>
      <c r="I2229" s="15"/>
      <c r="J2229" s="15"/>
      <c r="K2229" s="15">
        <v>88.3</v>
      </c>
      <c r="L2229" s="15">
        <v>88.3</v>
      </c>
      <c r="M2229" s="15">
        <v>88.3</v>
      </c>
      <c r="N2229" s="15" t="e">
        <f>(M2229*100)/I2229</f>
        <v>#DIV/0!</v>
      </c>
      <c r="O2229" s="15" t="e">
        <f>L2229/J2229*100</f>
        <v>#DIV/0!</v>
      </c>
      <c r="P2229" s="15">
        <f>L2229/K2229*100</f>
        <v>100</v>
      </c>
    </row>
    <row r="2230" spans="3:18" s="83" customFormat="1" ht="30" hidden="1">
      <c r="C2230" s="126"/>
      <c r="D2230" s="152"/>
      <c r="E2230" s="153"/>
      <c r="F2230" s="135"/>
      <c r="G2230" s="135"/>
      <c r="H2230" s="78" t="s">
        <v>23</v>
      </c>
      <c r="I2230" s="15"/>
      <c r="J2230" s="15"/>
      <c r="K2230" s="15">
        <v>88.3</v>
      </c>
      <c r="L2230" s="15">
        <v>88.3</v>
      </c>
      <c r="M2230" s="15">
        <v>88.3</v>
      </c>
      <c r="N2230" s="15" t="e">
        <f>(M2230*100)/I2230</f>
        <v>#DIV/0!</v>
      </c>
      <c r="O2230" s="15" t="e">
        <f>L2230/J2230*100</f>
        <v>#DIV/0!</v>
      </c>
      <c r="P2230" s="15">
        <f>L2230/K2230*100</f>
        <v>100</v>
      </c>
    </row>
    <row r="2231" spans="3:18" s="83" customFormat="1" ht="19.5" hidden="1" customHeight="1">
      <c r="C2231" s="126"/>
      <c r="D2231" s="152"/>
      <c r="E2231" s="153"/>
      <c r="F2231" s="135"/>
      <c r="G2231" s="135"/>
      <c r="H2231" s="78" t="s">
        <v>234</v>
      </c>
      <c r="I2231" s="15">
        <f>I2238+I2245</f>
        <v>0</v>
      </c>
      <c r="J2231" s="15" t="s">
        <v>231</v>
      </c>
      <c r="K2231" s="15" t="s">
        <v>231</v>
      </c>
      <c r="L2231" s="15" t="s">
        <v>231</v>
      </c>
      <c r="M2231" s="15">
        <f>M2238+M2245</f>
        <v>0</v>
      </c>
      <c r="N2231" s="15">
        <v>0</v>
      </c>
      <c r="O2231" s="15" t="s">
        <v>231</v>
      </c>
      <c r="P2231" s="15" t="s">
        <v>231</v>
      </c>
    </row>
    <row r="2232" spans="3:18" s="83" customFormat="1" hidden="1">
      <c r="C2232" s="127"/>
      <c r="D2232" s="152"/>
      <c r="E2232" s="153"/>
      <c r="F2232" s="135"/>
      <c r="G2232" s="135"/>
      <c r="H2232" s="78" t="s">
        <v>236</v>
      </c>
      <c r="I2232" s="15">
        <v>0</v>
      </c>
      <c r="J2232" s="15" t="s">
        <v>231</v>
      </c>
      <c r="K2232" s="15" t="s">
        <v>231</v>
      </c>
      <c r="L2232" s="15" t="s">
        <v>231</v>
      </c>
      <c r="M2232" s="15">
        <f>M2239+M2246</f>
        <v>0</v>
      </c>
      <c r="N2232" s="15">
        <v>0</v>
      </c>
      <c r="O2232" s="15" t="s">
        <v>231</v>
      </c>
      <c r="P2232" s="15" t="s">
        <v>231</v>
      </c>
    </row>
    <row r="2233" spans="3:18" s="83" customFormat="1" ht="18" hidden="1" customHeight="1">
      <c r="C2233" s="139" t="s">
        <v>97</v>
      </c>
      <c r="D2233" s="152" t="s">
        <v>521</v>
      </c>
      <c r="E2233" s="153" t="s">
        <v>513</v>
      </c>
      <c r="F2233" s="135">
        <v>2015</v>
      </c>
      <c r="G2233" s="135">
        <v>2017</v>
      </c>
      <c r="H2233" s="78" t="s">
        <v>107</v>
      </c>
      <c r="I2233" s="55">
        <f>I2234+I2236+I2238+I2239</f>
        <v>0</v>
      </c>
      <c r="J2233" s="55">
        <f>J2234+J2236</f>
        <v>0</v>
      </c>
      <c r="K2233" s="55">
        <f>K2234+K2236</f>
        <v>487.5</v>
      </c>
      <c r="L2233" s="55">
        <f>L2234+L2236</f>
        <v>487.09999999999997</v>
      </c>
      <c r="M2233" s="55">
        <f>M2234+M2236+M2238+M2239</f>
        <v>487.09999999999997</v>
      </c>
      <c r="N2233" s="15" t="e">
        <f>(M2233*100)/I2233</f>
        <v>#DIV/0!</v>
      </c>
      <c r="O2233" s="15" t="e">
        <f>L2233/J2233*100</f>
        <v>#DIV/0!</v>
      </c>
      <c r="P2233" s="15">
        <f>L2233/K2233*100</f>
        <v>99.917948717948718</v>
      </c>
    </row>
    <row r="2234" spans="3:18" s="83" customFormat="1" ht="22.5" hidden="1" customHeight="1">
      <c r="C2234" s="126"/>
      <c r="D2234" s="152"/>
      <c r="E2234" s="153"/>
      <c r="F2234" s="135"/>
      <c r="G2234" s="135"/>
      <c r="H2234" s="78" t="s">
        <v>108</v>
      </c>
      <c r="I2234" s="15"/>
      <c r="J2234" s="15"/>
      <c r="K2234" s="15">
        <v>56.7</v>
      </c>
      <c r="L2234" s="15">
        <v>56.7</v>
      </c>
      <c r="M2234" s="15">
        <v>56.7</v>
      </c>
      <c r="N2234" s="15" t="e">
        <f>(M2234*100)/I2234</f>
        <v>#DIV/0!</v>
      </c>
      <c r="O2234" s="15" t="e">
        <f>L2234/J2234*100</f>
        <v>#DIV/0!</v>
      </c>
      <c r="P2234" s="15">
        <f>L2234/K2234*100</f>
        <v>100</v>
      </c>
    </row>
    <row r="2235" spans="3:18" s="83" customFormat="1" ht="30" hidden="1">
      <c r="C2235" s="126"/>
      <c r="D2235" s="152"/>
      <c r="E2235" s="153"/>
      <c r="F2235" s="135"/>
      <c r="G2235" s="135"/>
      <c r="H2235" s="78" t="s">
        <v>22</v>
      </c>
      <c r="I2235" s="15"/>
      <c r="J2235" s="15"/>
      <c r="K2235" s="15">
        <v>56.7</v>
      </c>
      <c r="L2235" s="15">
        <v>56.7</v>
      </c>
      <c r="M2235" s="15">
        <v>56.7</v>
      </c>
      <c r="N2235" s="15" t="e">
        <f>(M2235*100)/I2235</f>
        <v>#DIV/0!</v>
      </c>
      <c r="O2235" s="15" t="e">
        <f>L2235/J2235*100</f>
        <v>#DIV/0!</v>
      </c>
      <c r="P2235" s="15">
        <f>L2235/K2235*100</f>
        <v>100</v>
      </c>
    </row>
    <row r="2236" spans="3:18" s="83" customFormat="1" hidden="1">
      <c r="C2236" s="126"/>
      <c r="D2236" s="152"/>
      <c r="E2236" s="153"/>
      <c r="F2236" s="135"/>
      <c r="G2236" s="135"/>
      <c r="H2236" s="78" t="s">
        <v>233</v>
      </c>
      <c r="I2236" s="15"/>
      <c r="J2236" s="15"/>
      <c r="K2236" s="15">
        <v>430.8</v>
      </c>
      <c r="L2236" s="15">
        <v>430.4</v>
      </c>
      <c r="M2236" s="15">
        <v>430.4</v>
      </c>
      <c r="N2236" s="15" t="e">
        <f>(M2236*100)/I2236</f>
        <v>#DIV/0!</v>
      </c>
      <c r="O2236" s="15" t="e">
        <f>L2236/J2236*100</f>
        <v>#DIV/0!</v>
      </c>
      <c r="P2236" s="15">
        <f>L2236/K2236*100</f>
        <v>99.90714948932218</v>
      </c>
    </row>
    <row r="2237" spans="3:18" s="83" customFormat="1" ht="30" hidden="1">
      <c r="C2237" s="126"/>
      <c r="D2237" s="152"/>
      <c r="E2237" s="153"/>
      <c r="F2237" s="135"/>
      <c r="G2237" s="135"/>
      <c r="H2237" s="78" t="s">
        <v>23</v>
      </c>
      <c r="I2237" s="15"/>
      <c r="J2237" s="15"/>
      <c r="K2237" s="15">
        <v>430.8</v>
      </c>
      <c r="L2237" s="15">
        <v>430.4</v>
      </c>
      <c r="M2237" s="15">
        <v>430.4</v>
      </c>
      <c r="N2237" s="15" t="e">
        <f>(M2237*100)/I2237</f>
        <v>#DIV/0!</v>
      </c>
      <c r="O2237" s="15" t="e">
        <f>L2237/J2237*100</f>
        <v>#DIV/0!</v>
      </c>
      <c r="P2237" s="15">
        <f>L2237/K2237*100</f>
        <v>99.90714948932218</v>
      </c>
    </row>
    <row r="2238" spans="3:18" s="83" customFormat="1" hidden="1">
      <c r="C2238" s="126"/>
      <c r="D2238" s="152"/>
      <c r="E2238" s="153"/>
      <c r="F2238" s="135"/>
      <c r="G2238" s="135"/>
      <c r="H2238" s="78" t="s">
        <v>234</v>
      </c>
      <c r="I2238" s="15">
        <v>0</v>
      </c>
      <c r="J2238" s="15" t="s">
        <v>231</v>
      </c>
      <c r="K2238" s="15" t="s">
        <v>231</v>
      </c>
      <c r="L2238" s="15" t="s">
        <v>231</v>
      </c>
      <c r="M2238" s="15">
        <v>0</v>
      </c>
      <c r="N2238" s="15">
        <v>0</v>
      </c>
      <c r="O2238" s="15" t="s">
        <v>231</v>
      </c>
      <c r="P2238" s="15" t="s">
        <v>231</v>
      </c>
    </row>
    <row r="2239" spans="3:18" s="83" customFormat="1" hidden="1">
      <c r="C2239" s="127"/>
      <c r="D2239" s="152"/>
      <c r="E2239" s="153"/>
      <c r="F2239" s="135"/>
      <c r="G2239" s="135"/>
      <c r="H2239" s="78" t="s">
        <v>236</v>
      </c>
      <c r="I2239" s="15">
        <v>0</v>
      </c>
      <c r="J2239" s="15" t="s">
        <v>231</v>
      </c>
      <c r="K2239" s="15" t="s">
        <v>231</v>
      </c>
      <c r="L2239" s="15" t="s">
        <v>231</v>
      </c>
      <c r="M2239" s="15">
        <v>0</v>
      </c>
      <c r="N2239" s="15">
        <v>0</v>
      </c>
      <c r="O2239" s="15" t="s">
        <v>231</v>
      </c>
      <c r="P2239" s="15" t="s">
        <v>231</v>
      </c>
    </row>
    <row r="2240" spans="3:18" s="83" customFormat="1" ht="15" hidden="1" customHeight="1">
      <c r="C2240" s="139" t="s">
        <v>98</v>
      </c>
      <c r="D2240" s="152" t="s">
        <v>768</v>
      </c>
      <c r="E2240" s="153" t="s">
        <v>513</v>
      </c>
      <c r="F2240" s="135">
        <v>2015</v>
      </c>
      <c r="G2240" s="135">
        <v>2017</v>
      </c>
      <c r="H2240" s="78" t="s">
        <v>107</v>
      </c>
      <c r="I2240" s="55">
        <f>I2241+I2243+I2245+I2246</f>
        <v>0</v>
      </c>
      <c r="J2240" s="55">
        <f>J2241+J2243</f>
        <v>0</v>
      </c>
      <c r="K2240" s="55">
        <f>K2241+K2243</f>
        <v>0</v>
      </c>
      <c r="L2240" s="55">
        <f>L2241+L2243</f>
        <v>0</v>
      </c>
      <c r="M2240" s="55">
        <f>M2241+M2243+M2245+M2246</f>
        <v>0</v>
      </c>
      <c r="N2240" s="15" t="e">
        <f>(M2240*100)/I2240</f>
        <v>#DIV/0!</v>
      </c>
      <c r="O2240" s="15" t="e">
        <f>L2240/J2240*100</f>
        <v>#DIV/0!</v>
      </c>
      <c r="P2240" s="15" t="e">
        <f>L2240/K2240*100</f>
        <v>#DIV/0!</v>
      </c>
    </row>
    <row r="2241" spans="3:18" s="83" customFormat="1" hidden="1">
      <c r="C2241" s="126"/>
      <c r="D2241" s="152"/>
      <c r="E2241" s="153"/>
      <c r="F2241" s="135"/>
      <c r="G2241" s="135"/>
      <c r="H2241" s="78" t="s">
        <v>108</v>
      </c>
      <c r="I2241" s="109"/>
      <c r="J2241" s="109"/>
      <c r="K2241" s="109"/>
      <c r="L2241" s="15"/>
      <c r="M2241" s="15"/>
      <c r="N2241" s="15" t="e">
        <f>(M2241*100)/I2241</f>
        <v>#DIV/0!</v>
      </c>
      <c r="O2241" s="15" t="e">
        <f>L2241/J2241*100</f>
        <v>#DIV/0!</v>
      </c>
      <c r="P2241" s="15" t="e">
        <f>L2241/K2241*100</f>
        <v>#DIV/0!</v>
      </c>
    </row>
    <row r="2242" spans="3:18" s="83" customFormat="1" ht="30" hidden="1">
      <c r="C2242" s="126"/>
      <c r="D2242" s="152"/>
      <c r="E2242" s="153"/>
      <c r="F2242" s="135"/>
      <c r="G2242" s="135"/>
      <c r="H2242" s="78" t="s">
        <v>22</v>
      </c>
      <c r="I2242" s="59"/>
      <c r="J2242" s="59"/>
      <c r="K2242" s="59"/>
      <c r="L2242" s="15"/>
      <c r="M2242" s="15"/>
      <c r="N2242" s="15" t="e">
        <f>(M2242*100)/I2242</f>
        <v>#DIV/0!</v>
      </c>
      <c r="O2242" s="15" t="e">
        <f>L2242/J2242*100</f>
        <v>#DIV/0!</v>
      </c>
      <c r="P2242" s="15" t="e">
        <f>L2242/K2242*100</f>
        <v>#DIV/0!</v>
      </c>
    </row>
    <row r="2243" spans="3:18" s="83" customFormat="1" hidden="1">
      <c r="C2243" s="126"/>
      <c r="D2243" s="152"/>
      <c r="E2243" s="153"/>
      <c r="F2243" s="135"/>
      <c r="G2243" s="135"/>
      <c r="H2243" s="78" t="s">
        <v>233</v>
      </c>
      <c r="I2243" s="109"/>
      <c r="J2243" s="109"/>
      <c r="K2243" s="109"/>
      <c r="L2243" s="15"/>
      <c r="M2243" s="15"/>
      <c r="N2243" s="15" t="e">
        <f>(M2243*100)/I2243</f>
        <v>#DIV/0!</v>
      </c>
      <c r="O2243" s="15" t="e">
        <f>L2243/J2243*100</f>
        <v>#DIV/0!</v>
      </c>
      <c r="P2243" s="15" t="e">
        <f>L2243/K2243*100</f>
        <v>#DIV/0!</v>
      </c>
    </row>
    <row r="2244" spans="3:18" s="83" customFormat="1" ht="30" hidden="1">
      <c r="C2244" s="126"/>
      <c r="D2244" s="152"/>
      <c r="E2244" s="153"/>
      <c r="F2244" s="135"/>
      <c r="G2244" s="135"/>
      <c r="H2244" s="78" t="s">
        <v>23</v>
      </c>
      <c r="I2244" s="15"/>
      <c r="J2244" s="15"/>
      <c r="K2244" s="15"/>
      <c r="L2244" s="15"/>
      <c r="M2244" s="15"/>
      <c r="N2244" s="15" t="e">
        <f>(M2244*100)/I2244</f>
        <v>#DIV/0!</v>
      </c>
      <c r="O2244" s="15" t="e">
        <f>L2244/J2244*100</f>
        <v>#DIV/0!</v>
      </c>
      <c r="P2244" s="15" t="e">
        <f>L2244/K2244*100</f>
        <v>#DIV/0!</v>
      </c>
    </row>
    <row r="2245" spans="3:18" s="83" customFormat="1" ht="24" hidden="1" customHeight="1">
      <c r="C2245" s="126"/>
      <c r="D2245" s="152"/>
      <c r="E2245" s="153"/>
      <c r="F2245" s="135"/>
      <c r="G2245" s="135"/>
      <c r="H2245" s="78" t="s">
        <v>234</v>
      </c>
      <c r="I2245" s="15">
        <v>0</v>
      </c>
      <c r="J2245" s="15" t="s">
        <v>231</v>
      </c>
      <c r="K2245" s="15" t="s">
        <v>231</v>
      </c>
      <c r="L2245" s="15" t="s">
        <v>231</v>
      </c>
      <c r="M2245" s="15">
        <v>0</v>
      </c>
      <c r="N2245" s="15">
        <v>0</v>
      </c>
      <c r="O2245" s="15" t="s">
        <v>231</v>
      </c>
      <c r="P2245" s="15" t="s">
        <v>231</v>
      </c>
    </row>
    <row r="2246" spans="3:18" s="83" customFormat="1" ht="29.25" hidden="1" customHeight="1">
      <c r="C2246" s="127"/>
      <c r="D2246" s="152"/>
      <c r="E2246" s="153"/>
      <c r="F2246" s="135"/>
      <c r="G2246" s="135"/>
      <c r="H2246" s="78" t="s">
        <v>236</v>
      </c>
      <c r="I2246" s="15">
        <v>0</v>
      </c>
      <c r="J2246" s="15" t="s">
        <v>231</v>
      </c>
      <c r="K2246" s="15" t="s">
        <v>231</v>
      </c>
      <c r="L2246" s="15" t="s">
        <v>231</v>
      </c>
      <c r="M2246" s="15">
        <v>0</v>
      </c>
      <c r="N2246" s="15">
        <v>0</v>
      </c>
      <c r="O2246" s="15" t="s">
        <v>231</v>
      </c>
      <c r="P2246" s="15" t="s">
        <v>231</v>
      </c>
    </row>
    <row r="2247" spans="3:18" s="83" customFormat="1" ht="15" customHeight="1">
      <c r="C2247" s="139" t="s">
        <v>99</v>
      </c>
      <c r="D2247" s="152" t="s">
        <v>514</v>
      </c>
      <c r="E2247" s="153" t="s">
        <v>513</v>
      </c>
      <c r="F2247" s="135">
        <v>2015</v>
      </c>
      <c r="G2247" s="135">
        <v>2017</v>
      </c>
      <c r="H2247" s="78" t="s">
        <v>107</v>
      </c>
      <c r="I2247" s="15">
        <f>I2248+I2250</f>
        <v>950</v>
      </c>
      <c r="J2247" s="55">
        <f>J2248+J2250</f>
        <v>950</v>
      </c>
      <c r="K2247" s="55">
        <f>K2248+K2250</f>
        <v>950</v>
      </c>
      <c r="L2247" s="15">
        <f>L2248+L2250</f>
        <v>0</v>
      </c>
      <c r="M2247" s="15">
        <f>M2248+M2250</f>
        <v>0</v>
      </c>
      <c r="N2247" s="15">
        <f>L2247/I2247*100</f>
        <v>0</v>
      </c>
      <c r="O2247" s="15">
        <f>(L2247*100)/J2247</f>
        <v>0</v>
      </c>
      <c r="P2247" s="15">
        <f>(M2247*100)/K2247</f>
        <v>0</v>
      </c>
    </row>
    <row r="2248" spans="3:18" s="83" customFormat="1" ht="27" customHeight="1">
      <c r="C2248" s="126"/>
      <c r="D2248" s="152"/>
      <c r="E2248" s="153"/>
      <c r="F2248" s="135"/>
      <c r="G2248" s="135"/>
      <c r="H2248" s="78" t="s">
        <v>108</v>
      </c>
      <c r="I2248" s="15">
        <f>I2255+I2262+I2269+I2276</f>
        <v>104.5</v>
      </c>
      <c r="J2248" s="15">
        <f t="shared" ref="I2248:M2253" si="215">J2255+J2262+J2269+J2276</f>
        <v>104.5</v>
      </c>
      <c r="K2248" s="15">
        <f t="shared" si="215"/>
        <v>104.5</v>
      </c>
      <c r="L2248" s="15">
        <f t="shared" si="215"/>
        <v>0</v>
      </c>
      <c r="M2248" s="15">
        <f t="shared" si="215"/>
        <v>0</v>
      </c>
      <c r="N2248" s="15">
        <f>(M2248*100)/I2248</f>
        <v>0</v>
      </c>
      <c r="O2248" s="15">
        <f>(L2248*100)/J2248</f>
        <v>0</v>
      </c>
      <c r="P2248" s="15">
        <f>(M2248*100)/K2248</f>
        <v>0</v>
      </c>
    </row>
    <row r="2249" spans="3:18" s="83" customFormat="1" ht="30">
      <c r="C2249" s="126"/>
      <c r="D2249" s="152"/>
      <c r="E2249" s="153"/>
      <c r="F2249" s="135"/>
      <c r="G2249" s="135"/>
      <c r="H2249" s="78" t="s">
        <v>22</v>
      </c>
      <c r="I2249" s="15">
        <f>I2256+I2263+I2270+I2277</f>
        <v>104.5</v>
      </c>
      <c r="J2249" s="15">
        <f t="shared" si="215"/>
        <v>104.5</v>
      </c>
      <c r="K2249" s="15">
        <f t="shared" si="215"/>
        <v>104.5</v>
      </c>
      <c r="L2249" s="15">
        <f t="shared" si="215"/>
        <v>0</v>
      </c>
      <c r="M2249" s="15">
        <f t="shared" si="215"/>
        <v>0</v>
      </c>
      <c r="N2249" s="15">
        <f>(M2249*100)/I2249</f>
        <v>0</v>
      </c>
      <c r="O2249" s="15">
        <f>(L2249*100)/J2249</f>
        <v>0</v>
      </c>
      <c r="P2249" s="15">
        <f t="shared" ref="P2249:P2251" si="216">(M2249*100)/K2249</f>
        <v>0</v>
      </c>
    </row>
    <row r="2250" spans="3:18" s="83" customFormat="1">
      <c r="C2250" s="126"/>
      <c r="D2250" s="152"/>
      <c r="E2250" s="153"/>
      <c r="F2250" s="135"/>
      <c r="G2250" s="135"/>
      <c r="H2250" s="78" t="s">
        <v>233</v>
      </c>
      <c r="I2250" s="15">
        <f t="shared" si="215"/>
        <v>845.5</v>
      </c>
      <c r="J2250" s="15">
        <f t="shared" si="215"/>
        <v>845.5</v>
      </c>
      <c r="K2250" s="15">
        <f t="shared" si="215"/>
        <v>845.5</v>
      </c>
      <c r="L2250" s="15">
        <f t="shared" si="215"/>
        <v>0</v>
      </c>
      <c r="M2250" s="15">
        <f t="shared" si="215"/>
        <v>0</v>
      </c>
      <c r="N2250" s="15">
        <f>(M2250*100)/I2250</f>
        <v>0</v>
      </c>
      <c r="O2250" s="15">
        <f>(M2250*100)/J2250</f>
        <v>0</v>
      </c>
      <c r="P2250" s="15">
        <f t="shared" si="216"/>
        <v>0</v>
      </c>
    </row>
    <row r="2251" spans="3:18" s="83" customFormat="1" ht="30">
      <c r="C2251" s="126"/>
      <c r="D2251" s="152"/>
      <c r="E2251" s="153"/>
      <c r="F2251" s="135"/>
      <c r="G2251" s="135"/>
      <c r="H2251" s="78" t="s">
        <v>23</v>
      </c>
      <c r="I2251" s="15">
        <f t="shared" si="215"/>
        <v>845.5</v>
      </c>
      <c r="J2251" s="15">
        <f t="shared" si="215"/>
        <v>725.5</v>
      </c>
      <c r="K2251" s="15">
        <f t="shared" si="215"/>
        <v>725.5</v>
      </c>
      <c r="L2251" s="15">
        <f t="shared" si="215"/>
        <v>0</v>
      </c>
      <c r="M2251" s="15">
        <f t="shared" si="215"/>
        <v>0</v>
      </c>
      <c r="N2251" s="15">
        <f>(M2251*100)/I2251</f>
        <v>0</v>
      </c>
      <c r="O2251" s="15">
        <f>(M2251*100)/J2251</f>
        <v>0</v>
      </c>
      <c r="P2251" s="15">
        <f t="shared" si="216"/>
        <v>0</v>
      </c>
    </row>
    <row r="2252" spans="3:18" s="83" customFormat="1">
      <c r="C2252" s="126"/>
      <c r="D2252" s="152"/>
      <c r="E2252" s="153"/>
      <c r="F2252" s="135"/>
      <c r="G2252" s="135"/>
      <c r="H2252" s="78" t="s">
        <v>234</v>
      </c>
      <c r="I2252" s="15">
        <f t="shared" si="215"/>
        <v>0</v>
      </c>
      <c r="J2252" s="15" t="s">
        <v>231</v>
      </c>
      <c r="K2252" s="15" t="s">
        <v>231</v>
      </c>
      <c r="L2252" s="15" t="s">
        <v>231</v>
      </c>
      <c r="M2252" s="15">
        <f t="shared" si="215"/>
        <v>0</v>
      </c>
      <c r="N2252" s="15">
        <v>0</v>
      </c>
      <c r="O2252" s="15" t="s">
        <v>231</v>
      </c>
      <c r="P2252" s="15" t="s">
        <v>231</v>
      </c>
    </row>
    <row r="2253" spans="3:18" s="83" customFormat="1" ht="24.75" customHeight="1">
      <c r="C2253" s="127"/>
      <c r="D2253" s="152"/>
      <c r="E2253" s="153"/>
      <c r="F2253" s="135"/>
      <c r="G2253" s="135"/>
      <c r="H2253" s="78" t="s">
        <v>236</v>
      </c>
      <c r="I2253" s="15">
        <f t="shared" si="215"/>
        <v>0</v>
      </c>
      <c r="J2253" s="15" t="s">
        <v>231</v>
      </c>
      <c r="K2253" s="15" t="s">
        <v>231</v>
      </c>
      <c r="L2253" s="15" t="s">
        <v>231</v>
      </c>
      <c r="M2253" s="15">
        <f t="shared" si="215"/>
        <v>0</v>
      </c>
      <c r="N2253" s="15">
        <v>0</v>
      </c>
      <c r="O2253" s="15" t="s">
        <v>231</v>
      </c>
      <c r="P2253" s="15" t="s">
        <v>231</v>
      </c>
    </row>
    <row r="2254" spans="3:18" s="83" customFormat="1" ht="15" customHeight="1">
      <c r="C2254" s="139" t="s">
        <v>96</v>
      </c>
      <c r="D2254" s="152" t="s">
        <v>769</v>
      </c>
      <c r="E2254" s="153" t="s">
        <v>513</v>
      </c>
      <c r="F2254" s="135">
        <v>2015</v>
      </c>
      <c r="G2254" s="135">
        <v>2017</v>
      </c>
      <c r="H2254" s="78" t="s">
        <v>107</v>
      </c>
      <c r="I2254" s="55">
        <f>I2255+I2257+I2259+I2260</f>
        <v>150</v>
      </c>
      <c r="J2254" s="55">
        <f>J2255+J2257</f>
        <v>150</v>
      </c>
      <c r="K2254" s="55">
        <f>K2255+K2257</f>
        <v>150</v>
      </c>
      <c r="L2254" s="55">
        <f>L2255+L2257</f>
        <v>0</v>
      </c>
      <c r="M2254" s="55">
        <f>M2255+M2257+M2259+M2260</f>
        <v>0</v>
      </c>
      <c r="N2254" s="15">
        <f>(M2254*100)/I2254</f>
        <v>0</v>
      </c>
      <c r="O2254" s="15">
        <f>L2254/J2254*100</f>
        <v>0</v>
      </c>
      <c r="P2254" s="15">
        <f>L2254/K2254*100</f>
        <v>0</v>
      </c>
    </row>
    <row r="2255" spans="3:18" s="83" customFormat="1" ht="14.25" customHeight="1">
      <c r="C2255" s="126"/>
      <c r="D2255" s="152"/>
      <c r="E2255" s="153"/>
      <c r="F2255" s="135"/>
      <c r="G2255" s="135"/>
      <c r="H2255" s="78" t="s">
        <v>108</v>
      </c>
      <c r="I2255" s="110">
        <v>16.5</v>
      </c>
      <c r="J2255" s="15">
        <v>16.5</v>
      </c>
      <c r="K2255" s="15">
        <v>16.5</v>
      </c>
      <c r="L2255" s="15"/>
      <c r="M2255" s="15"/>
      <c r="N2255" s="15">
        <f>(M2255*100)/I2255</f>
        <v>0</v>
      </c>
      <c r="O2255" s="15">
        <f>(M2255*100)/K2255</f>
        <v>0</v>
      </c>
      <c r="P2255" s="15">
        <f>(M2255*100)/K2255</f>
        <v>0</v>
      </c>
      <c r="Q2255" s="114"/>
      <c r="R2255" s="80"/>
    </row>
    <row r="2256" spans="3:18" s="83" customFormat="1" ht="30.75" customHeight="1">
      <c r="C2256" s="126"/>
      <c r="D2256" s="152"/>
      <c r="E2256" s="153"/>
      <c r="F2256" s="135"/>
      <c r="G2256" s="135"/>
      <c r="H2256" s="78" t="s">
        <v>22</v>
      </c>
      <c r="I2256" s="15">
        <v>16.5</v>
      </c>
      <c r="J2256" s="15">
        <v>16.5</v>
      </c>
      <c r="K2256" s="15">
        <v>16.5</v>
      </c>
      <c r="L2256" s="15"/>
      <c r="M2256" s="15"/>
      <c r="N2256" s="15">
        <f>(M2256*100)/I2256</f>
        <v>0</v>
      </c>
      <c r="O2256" s="15">
        <f t="shared" ref="O2256:O2258" si="217">(M2256*100)/K2256</f>
        <v>0</v>
      </c>
      <c r="P2256" s="15">
        <f t="shared" ref="P2256:P2258" si="218">(M2256*100)/K2256</f>
        <v>0</v>
      </c>
    </row>
    <row r="2257" spans="3:18" s="83" customFormat="1">
      <c r="C2257" s="126"/>
      <c r="D2257" s="152"/>
      <c r="E2257" s="153"/>
      <c r="F2257" s="135"/>
      <c r="G2257" s="135"/>
      <c r="H2257" s="78" t="s">
        <v>233</v>
      </c>
      <c r="I2257" s="110">
        <v>133.5</v>
      </c>
      <c r="J2257" s="15">
        <v>133.5</v>
      </c>
      <c r="K2257" s="15">
        <v>133.5</v>
      </c>
      <c r="L2257" s="15"/>
      <c r="M2257" s="15"/>
      <c r="N2257" s="15">
        <f>(M2257*100)/I2257</f>
        <v>0</v>
      </c>
      <c r="O2257" s="15">
        <f t="shared" si="217"/>
        <v>0</v>
      </c>
      <c r="P2257" s="15">
        <f t="shared" si="218"/>
        <v>0</v>
      </c>
    </row>
    <row r="2258" spans="3:18" s="83" customFormat="1" ht="28.5" customHeight="1">
      <c r="C2258" s="126"/>
      <c r="D2258" s="152"/>
      <c r="E2258" s="153"/>
      <c r="F2258" s="135"/>
      <c r="G2258" s="135"/>
      <c r="H2258" s="78" t="s">
        <v>23</v>
      </c>
      <c r="I2258" s="15">
        <v>133.5</v>
      </c>
      <c r="J2258" s="15">
        <v>13.5</v>
      </c>
      <c r="K2258" s="15">
        <v>13.5</v>
      </c>
      <c r="L2258" s="15"/>
      <c r="M2258" s="15"/>
      <c r="N2258" s="15">
        <f>(M2258*100)/I2258</f>
        <v>0</v>
      </c>
      <c r="O2258" s="15">
        <f t="shared" si="217"/>
        <v>0</v>
      </c>
      <c r="P2258" s="15">
        <f t="shared" si="218"/>
        <v>0</v>
      </c>
    </row>
    <row r="2259" spans="3:18" s="83" customFormat="1">
      <c r="C2259" s="126"/>
      <c r="D2259" s="152"/>
      <c r="E2259" s="153"/>
      <c r="F2259" s="135"/>
      <c r="G2259" s="135"/>
      <c r="H2259" s="78" t="s">
        <v>234</v>
      </c>
      <c r="I2259" s="15">
        <v>0</v>
      </c>
      <c r="J2259" s="15" t="s">
        <v>231</v>
      </c>
      <c r="K2259" s="15" t="s">
        <v>231</v>
      </c>
      <c r="L2259" s="15" t="s">
        <v>231</v>
      </c>
      <c r="M2259" s="15">
        <v>0</v>
      </c>
      <c r="N2259" s="15">
        <v>0</v>
      </c>
      <c r="O2259" s="15" t="s">
        <v>231</v>
      </c>
      <c r="P2259" s="15" t="s">
        <v>231</v>
      </c>
    </row>
    <row r="2260" spans="3:18" s="83" customFormat="1" ht="18.75" customHeight="1">
      <c r="C2260" s="127"/>
      <c r="D2260" s="152"/>
      <c r="E2260" s="153"/>
      <c r="F2260" s="135"/>
      <c r="G2260" s="135"/>
      <c r="H2260" s="78" t="s">
        <v>236</v>
      </c>
      <c r="I2260" s="15">
        <v>0</v>
      </c>
      <c r="J2260" s="15" t="s">
        <v>231</v>
      </c>
      <c r="K2260" s="15" t="s">
        <v>231</v>
      </c>
      <c r="L2260" s="15" t="s">
        <v>231</v>
      </c>
      <c r="M2260" s="15">
        <v>0</v>
      </c>
      <c r="N2260" s="15">
        <v>0</v>
      </c>
      <c r="O2260" s="15" t="s">
        <v>231</v>
      </c>
      <c r="P2260" s="15" t="s">
        <v>231</v>
      </c>
    </row>
    <row r="2261" spans="3:18" s="83" customFormat="1" ht="15" customHeight="1">
      <c r="C2261" s="139" t="s">
        <v>96</v>
      </c>
      <c r="D2261" s="152" t="s">
        <v>712</v>
      </c>
      <c r="E2261" s="153" t="s">
        <v>513</v>
      </c>
      <c r="F2261" s="135">
        <v>2015</v>
      </c>
      <c r="G2261" s="135">
        <v>2017</v>
      </c>
      <c r="H2261" s="78" t="s">
        <v>107</v>
      </c>
      <c r="I2261" s="55">
        <f>I2262+I2264+I2266+I2267</f>
        <v>800</v>
      </c>
      <c r="J2261" s="55">
        <f>J2262+J2264</f>
        <v>800</v>
      </c>
      <c r="K2261" s="55">
        <f>K2262+K2264</f>
        <v>800</v>
      </c>
      <c r="L2261" s="55">
        <f>L2262+L2264</f>
        <v>0</v>
      </c>
      <c r="M2261" s="55">
        <f>M2262+M2264+M2266+M2267</f>
        <v>0</v>
      </c>
      <c r="N2261" s="15">
        <f>(M2261*100)/I2261</f>
        <v>0</v>
      </c>
      <c r="O2261" s="15">
        <f>L2261/J2261*100</f>
        <v>0</v>
      </c>
      <c r="P2261" s="15">
        <f>L2261/K2261*100</f>
        <v>0</v>
      </c>
    </row>
    <row r="2262" spans="3:18" s="83" customFormat="1" ht="14.25" customHeight="1">
      <c r="C2262" s="126"/>
      <c r="D2262" s="152"/>
      <c r="E2262" s="153"/>
      <c r="F2262" s="135"/>
      <c r="G2262" s="135"/>
      <c r="H2262" s="78" t="s">
        <v>108</v>
      </c>
      <c r="I2262" s="15">
        <v>88</v>
      </c>
      <c r="J2262" s="15">
        <v>88</v>
      </c>
      <c r="K2262" s="15">
        <v>88</v>
      </c>
      <c r="L2262" s="15"/>
      <c r="M2262" s="15"/>
      <c r="N2262" s="15">
        <f>(M2262*100)/I2262</f>
        <v>0</v>
      </c>
      <c r="O2262" s="15">
        <f>(M2262*100)/J2262</f>
        <v>0</v>
      </c>
      <c r="P2262" s="15">
        <f>(M2262*100)/K2262</f>
        <v>0</v>
      </c>
      <c r="Q2262" s="114"/>
      <c r="R2262" s="80"/>
    </row>
    <row r="2263" spans="3:18" s="83" customFormat="1" ht="30.75" customHeight="1">
      <c r="C2263" s="126"/>
      <c r="D2263" s="152"/>
      <c r="E2263" s="153"/>
      <c r="F2263" s="135"/>
      <c r="G2263" s="135"/>
      <c r="H2263" s="78" t="s">
        <v>22</v>
      </c>
      <c r="I2263" s="15">
        <v>88</v>
      </c>
      <c r="J2263" s="15">
        <v>88</v>
      </c>
      <c r="K2263" s="15">
        <v>88</v>
      </c>
      <c r="L2263" s="15"/>
      <c r="M2263" s="15"/>
      <c r="N2263" s="15">
        <f>(M2263*100)/I2263</f>
        <v>0</v>
      </c>
      <c r="O2263" s="15">
        <f t="shared" ref="O2263:O2265" si="219">(M2263*100)/J2263</f>
        <v>0</v>
      </c>
      <c r="P2263" s="15">
        <f t="shared" ref="P2263:P2265" si="220">(M2263*100)/K2263</f>
        <v>0</v>
      </c>
    </row>
    <row r="2264" spans="3:18" s="83" customFormat="1">
      <c r="C2264" s="126"/>
      <c r="D2264" s="152"/>
      <c r="E2264" s="153"/>
      <c r="F2264" s="135"/>
      <c r="G2264" s="135"/>
      <c r="H2264" s="78" t="s">
        <v>233</v>
      </c>
      <c r="I2264" s="15">
        <v>712</v>
      </c>
      <c r="J2264" s="15">
        <v>712</v>
      </c>
      <c r="K2264" s="15">
        <v>712</v>
      </c>
      <c r="L2264" s="15"/>
      <c r="M2264" s="15"/>
      <c r="N2264" s="15">
        <f>(M2264*100)/I2264</f>
        <v>0</v>
      </c>
      <c r="O2264" s="15">
        <f t="shared" si="219"/>
        <v>0</v>
      </c>
      <c r="P2264" s="15">
        <f t="shared" si="220"/>
        <v>0</v>
      </c>
    </row>
    <row r="2265" spans="3:18" s="83" customFormat="1" ht="28.5" customHeight="1">
      <c r="C2265" s="126"/>
      <c r="D2265" s="152"/>
      <c r="E2265" s="153"/>
      <c r="F2265" s="135"/>
      <c r="G2265" s="135"/>
      <c r="H2265" s="78" t="s">
        <v>23</v>
      </c>
      <c r="I2265" s="15">
        <v>712</v>
      </c>
      <c r="J2265" s="15">
        <v>712</v>
      </c>
      <c r="K2265" s="15">
        <v>712</v>
      </c>
      <c r="L2265" s="15"/>
      <c r="M2265" s="15"/>
      <c r="N2265" s="15">
        <f>(M2265*100)/I2265</f>
        <v>0</v>
      </c>
      <c r="O2265" s="15">
        <f t="shared" si="219"/>
        <v>0</v>
      </c>
      <c r="P2265" s="15">
        <f t="shared" si="220"/>
        <v>0</v>
      </c>
    </row>
    <row r="2266" spans="3:18" s="83" customFormat="1">
      <c r="C2266" s="126"/>
      <c r="D2266" s="152"/>
      <c r="E2266" s="153"/>
      <c r="F2266" s="135"/>
      <c r="G2266" s="135"/>
      <c r="H2266" s="78" t="s">
        <v>234</v>
      </c>
      <c r="I2266" s="15">
        <v>0</v>
      </c>
      <c r="J2266" s="15" t="s">
        <v>231</v>
      </c>
      <c r="K2266" s="15" t="s">
        <v>231</v>
      </c>
      <c r="L2266" s="15" t="s">
        <v>231</v>
      </c>
      <c r="M2266" s="15">
        <v>0</v>
      </c>
      <c r="N2266" s="15">
        <v>0</v>
      </c>
      <c r="O2266" s="15" t="s">
        <v>231</v>
      </c>
      <c r="P2266" s="15" t="s">
        <v>231</v>
      </c>
    </row>
    <row r="2267" spans="3:18" s="83" customFormat="1">
      <c r="C2267" s="127"/>
      <c r="D2267" s="152"/>
      <c r="E2267" s="153"/>
      <c r="F2267" s="135"/>
      <c r="G2267" s="135"/>
      <c r="H2267" s="78" t="s">
        <v>236</v>
      </c>
      <c r="I2267" s="15">
        <v>0</v>
      </c>
      <c r="J2267" s="15" t="s">
        <v>231</v>
      </c>
      <c r="K2267" s="15" t="s">
        <v>231</v>
      </c>
      <c r="L2267" s="15" t="s">
        <v>231</v>
      </c>
      <c r="M2267" s="15">
        <v>0</v>
      </c>
      <c r="N2267" s="15">
        <v>0</v>
      </c>
      <c r="O2267" s="15" t="s">
        <v>231</v>
      </c>
      <c r="P2267" s="15" t="s">
        <v>231</v>
      </c>
    </row>
    <row r="2268" spans="3:18" s="1" customFormat="1">
      <c r="C2268" s="6"/>
      <c r="D2268" s="80"/>
      <c r="E2268" s="80"/>
      <c r="F2268" s="80"/>
      <c r="G2268" s="80"/>
      <c r="H2268" s="80"/>
      <c r="I2268" s="80"/>
      <c r="J2268" s="80"/>
      <c r="K2268" s="80"/>
      <c r="L2268" s="80"/>
      <c r="M2268" s="80"/>
      <c r="N2268" s="80"/>
      <c r="O2268" s="80"/>
      <c r="P2268" s="80"/>
    </row>
    <row r="2269" spans="3:18" s="1" customFormat="1">
      <c r="C2269" s="6"/>
      <c r="D2269" s="80"/>
      <c r="E2269" s="80"/>
      <c r="F2269" s="80"/>
      <c r="G2269" s="80"/>
      <c r="H2269" s="80"/>
      <c r="I2269" s="80"/>
      <c r="J2269" s="80"/>
      <c r="K2269" s="80"/>
      <c r="L2269" s="80"/>
      <c r="M2269" s="80"/>
      <c r="N2269" s="80"/>
      <c r="O2269" s="80"/>
      <c r="P2269" s="80"/>
    </row>
    <row r="2270" spans="3:18" s="1" customFormat="1">
      <c r="C2270" s="6"/>
      <c r="D2270" s="80"/>
      <c r="E2270" s="80"/>
      <c r="F2270" s="80"/>
      <c r="G2270" s="80"/>
      <c r="H2270" s="80"/>
      <c r="I2270" s="80"/>
      <c r="J2270" s="80"/>
      <c r="K2270" s="80"/>
      <c r="L2270" s="80"/>
      <c r="M2270" s="80"/>
      <c r="N2270" s="80"/>
      <c r="O2270" s="80"/>
      <c r="P2270" s="80"/>
    </row>
    <row r="2271" spans="3:18" s="1" customFormat="1">
      <c r="C2271" s="6"/>
      <c r="D2271" s="80"/>
      <c r="E2271" s="80"/>
      <c r="F2271" s="80"/>
      <c r="G2271" s="80"/>
      <c r="H2271" s="80"/>
      <c r="I2271" s="80"/>
      <c r="J2271" s="80"/>
      <c r="K2271" s="80"/>
      <c r="L2271" s="80"/>
      <c r="M2271" s="80"/>
      <c r="N2271" s="80"/>
      <c r="O2271" s="80"/>
      <c r="P2271" s="80"/>
    </row>
    <row r="2272" spans="3:18" s="1" customFormat="1">
      <c r="C2272" s="6"/>
      <c r="D2272" s="80"/>
      <c r="E2272" s="80"/>
      <c r="F2272" s="80"/>
      <c r="G2272" s="80"/>
      <c r="H2272" s="80"/>
      <c r="I2272" s="80"/>
      <c r="J2272" s="80"/>
      <c r="K2272" s="80"/>
      <c r="L2272" s="80"/>
      <c r="M2272" s="80"/>
      <c r="N2272" s="80"/>
      <c r="O2272" s="80"/>
      <c r="P2272" s="80"/>
    </row>
    <row r="2273" spans="3:16" s="1" customFormat="1">
      <c r="C2273" s="6"/>
      <c r="D2273" s="80"/>
      <c r="E2273" s="80"/>
      <c r="F2273" s="80"/>
      <c r="G2273" s="80"/>
      <c r="H2273" s="80"/>
      <c r="I2273" s="80"/>
      <c r="J2273" s="80"/>
      <c r="K2273" s="80"/>
      <c r="L2273" s="80"/>
      <c r="M2273" s="80"/>
      <c r="N2273" s="80"/>
      <c r="O2273" s="80"/>
      <c r="P2273" s="80"/>
    </row>
    <row r="2274" spans="3:16" s="1" customFormat="1">
      <c r="C2274" s="6"/>
      <c r="D2274" s="80"/>
      <c r="E2274" s="80"/>
      <c r="F2274" s="80"/>
      <c r="G2274" s="80"/>
      <c r="H2274" s="80"/>
      <c r="I2274" s="80"/>
      <c r="J2274" s="80"/>
      <c r="K2274" s="80"/>
      <c r="L2274" s="80"/>
      <c r="M2274" s="80"/>
      <c r="N2274" s="80"/>
      <c r="O2274" s="80"/>
      <c r="P2274" s="80"/>
    </row>
    <row r="2275" spans="3:16" s="1" customFormat="1">
      <c r="C2275" s="6"/>
      <c r="D2275" s="80"/>
      <c r="E2275" s="80"/>
      <c r="F2275" s="80"/>
      <c r="G2275" s="80"/>
      <c r="H2275" s="80"/>
      <c r="I2275" s="80"/>
      <c r="J2275" s="80"/>
      <c r="K2275" s="80"/>
      <c r="L2275" s="80"/>
      <c r="M2275" s="80"/>
      <c r="N2275" s="80"/>
      <c r="O2275" s="80"/>
      <c r="P2275" s="80"/>
    </row>
    <row r="2276" spans="3:16" s="1" customFormat="1">
      <c r="C2276" s="6"/>
      <c r="D2276" s="80"/>
      <c r="E2276" s="80"/>
      <c r="F2276" s="80"/>
      <c r="G2276" s="80"/>
      <c r="H2276" s="80"/>
      <c r="I2276" s="80"/>
      <c r="J2276" s="80"/>
      <c r="K2276" s="80"/>
      <c r="L2276" s="80"/>
      <c r="M2276" s="80"/>
      <c r="N2276" s="80"/>
      <c r="O2276" s="80"/>
      <c r="P2276" s="80"/>
    </row>
    <row r="2277" spans="3:16" s="1" customFormat="1">
      <c r="C2277" s="6"/>
      <c r="D2277" s="80"/>
      <c r="E2277" s="80"/>
      <c r="F2277" s="80"/>
      <c r="G2277" s="80"/>
      <c r="H2277" s="80"/>
      <c r="I2277" s="80"/>
      <c r="J2277" s="80"/>
      <c r="K2277" s="80"/>
      <c r="L2277" s="80"/>
      <c r="M2277" s="80"/>
      <c r="N2277" s="80"/>
      <c r="O2277" s="80"/>
      <c r="P2277" s="80"/>
    </row>
    <row r="2278" spans="3:16" s="1" customFormat="1">
      <c r="C2278" s="6"/>
      <c r="D2278" s="80"/>
      <c r="E2278" s="80"/>
      <c r="F2278" s="80"/>
      <c r="G2278" s="80"/>
      <c r="H2278" s="80"/>
      <c r="I2278" s="80"/>
      <c r="J2278" s="80"/>
      <c r="K2278" s="80"/>
      <c r="L2278" s="80"/>
      <c r="M2278" s="80"/>
      <c r="N2278" s="80"/>
      <c r="O2278" s="80"/>
      <c r="P2278" s="80"/>
    </row>
    <row r="2279" spans="3:16" s="1" customFormat="1">
      <c r="C2279" s="6"/>
      <c r="D2279" s="80"/>
      <c r="E2279" s="80"/>
      <c r="F2279" s="80"/>
      <c r="G2279" s="80"/>
      <c r="H2279" s="80"/>
      <c r="I2279" s="80"/>
      <c r="J2279" s="80"/>
      <c r="K2279" s="80"/>
      <c r="L2279" s="80"/>
      <c r="M2279" s="80"/>
      <c r="N2279" s="80"/>
      <c r="O2279" s="80"/>
      <c r="P2279" s="80"/>
    </row>
    <row r="2280" spans="3:16" s="1" customFormat="1">
      <c r="C2280" s="6"/>
      <c r="D2280" s="80"/>
      <c r="E2280" s="80"/>
      <c r="F2280" s="80"/>
      <c r="G2280" s="80"/>
      <c r="H2280" s="80"/>
      <c r="I2280" s="80"/>
      <c r="J2280" s="80"/>
      <c r="K2280" s="80"/>
      <c r="L2280" s="80"/>
      <c r="M2280" s="80"/>
      <c r="N2280" s="80"/>
      <c r="O2280" s="80"/>
      <c r="P2280" s="80"/>
    </row>
    <row r="2281" spans="3:16" s="1" customFormat="1">
      <c r="C2281" s="6"/>
      <c r="D2281" s="80"/>
      <c r="E2281" s="80"/>
      <c r="F2281" s="80"/>
      <c r="G2281" s="80"/>
      <c r="H2281" s="80"/>
      <c r="I2281" s="80"/>
      <c r="J2281" s="80"/>
      <c r="K2281" s="80"/>
      <c r="L2281" s="80"/>
      <c r="M2281" s="80"/>
      <c r="N2281" s="80"/>
      <c r="O2281" s="80"/>
      <c r="P2281" s="80"/>
    </row>
    <row r="2282" spans="3:16" s="1" customFormat="1">
      <c r="C2282" s="6"/>
      <c r="D2282" s="80"/>
      <c r="E2282" s="80"/>
      <c r="F2282" s="80"/>
      <c r="G2282" s="80"/>
      <c r="H2282" s="80"/>
      <c r="I2282" s="80"/>
      <c r="J2282" s="80"/>
      <c r="K2282" s="80"/>
      <c r="L2282" s="80"/>
      <c r="M2282" s="80"/>
      <c r="N2282" s="80"/>
      <c r="O2282" s="80"/>
      <c r="P2282" s="80"/>
    </row>
    <row r="2283" spans="3:16" s="1" customFormat="1">
      <c r="C2283" s="6"/>
      <c r="D2283" s="80"/>
      <c r="E2283" s="80"/>
      <c r="F2283" s="80"/>
      <c r="G2283" s="80"/>
      <c r="H2283" s="80"/>
      <c r="I2283" s="80"/>
      <c r="J2283" s="80"/>
      <c r="K2283" s="80"/>
      <c r="L2283" s="80"/>
      <c r="M2283" s="80"/>
      <c r="N2283" s="80"/>
      <c r="O2283" s="80"/>
      <c r="P2283" s="80"/>
    </row>
    <row r="2284" spans="3:16" s="1" customFormat="1">
      <c r="C2284" s="6"/>
      <c r="D2284" s="80"/>
      <c r="E2284" s="80"/>
      <c r="F2284" s="80"/>
      <c r="G2284" s="80"/>
      <c r="H2284" s="80"/>
      <c r="I2284" s="80"/>
      <c r="J2284" s="80"/>
      <c r="K2284" s="80"/>
      <c r="L2284" s="80"/>
      <c r="M2284" s="80"/>
      <c r="N2284" s="80"/>
      <c r="O2284" s="80"/>
      <c r="P2284" s="80"/>
    </row>
    <row r="2285" spans="3:16" s="1" customFormat="1">
      <c r="C2285" s="6"/>
      <c r="D2285" s="80"/>
      <c r="E2285" s="80"/>
      <c r="F2285" s="80"/>
      <c r="G2285" s="80"/>
      <c r="H2285" s="80"/>
      <c r="I2285" s="80"/>
      <c r="J2285" s="80"/>
      <c r="K2285" s="80"/>
      <c r="L2285" s="80"/>
      <c r="M2285" s="80"/>
      <c r="N2285" s="80"/>
      <c r="O2285" s="80"/>
      <c r="P2285" s="80"/>
    </row>
    <row r="2286" spans="3:16" s="1" customFormat="1">
      <c r="C2286" s="6"/>
      <c r="D2286" s="80"/>
      <c r="E2286" s="80"/>
      <c r="F2286" s="80"/>
      <c r="G2286" s="80"/>
      <c r="H2286" s="80"/>
      <c r="I2286" s="80"/>
      <c r="J2286" s="80"/>
      <c r="K2286" s="80"/>
      <c r="L2286" s="80"/>
      <c r="M2286" s="80"/>
      <c r="N2286" s="80"/>
      <c r="O2286" s="80"/>
      <c r="P2286" s="80"/>
    </row>
    <row r="2287" spans="3:16" s="1" customFormat="1">
      <c r="C2287" s="6"/>
      <c r="D2287" s="80"/>
      <c r="E2287" s="80"/>
      <c r="F2287" s="80"/>
      <c r="G2287" s="80"/>
      <c r="H2287" s="80"/>
      <c r="I2287" s="80"/>
      <c r="J2287" s="80"/>
      <c r="K2287" s="80"/>
      <c r="L2287" s="80"/>
      <c r="M2287" s="80"/>
      <c r="N2287" s="80"/>
      <c r="O2287" s="80"/>
      <c r="P2287" s="80"/>
    </row>
    <row r="2288" spans="3:16" s="1" customFormat="1">
      <c r="C2288" s="6"/>
      <c r="D2288" s="80"/>
      <c r="E2288" s="80"/>
      <c r="F2288" s="80"/>
      <c r="G2288" s="80"/>
      <c r="H2288" s="80"/>
      <c r="I2288" s="80"/>
      <c r="J2288" s="80"/>
      <c r="K2288" s="80"/>
      <c r="L2288" s="80"/>
      <c r="M2288" s="80"/>
      <c r="N2288" s="80"/>
      <c r="O2288" s="80"/>
      <c r="P2288" s="80"/>
    </row>
    <row r="2289" spans="3:16" s="1" customFormat="1">
      <c r="C2289" s="6"/>
      <c r="D2289" s="80"/>
      <c r="E2289" s="80"/>
      <c r="F2289" s="80"/>
      <c r="G2289" s="80"/>
      <c r="H2289" s="80"/>
      <c r="I2289" s="80"/>
      <c r="J2289" s="80"/>
      <c r="K2289" s="80"/>
      <c r="L2289" s="80"/>
      <c r="M2289" s="80"/>
      <c r="N2289" s="80"/>
      <c r="O2289" s="80"/>
      <c r="P2289" s="80"/>
    </row>
    <row r="2290" spans="3:16" s="1" customFormat="1">
      <c r="C2290" s="6"/>
      <c r="D2290" s="80"/>
      <c r="E2290" s="80"/>
      <c r="F2290" s="80"/>
      <c r="G2290" s="80"/>
      <c r="H2290" s="80"/>
      <c r="I2290" s="80"/>
      <c r="J2290" s="80"/>
      <c r="K2290" s="80"/>
      <c r="L2290" s="80"/>
      <c r="M2290" s="80"/>
      <c r="N2290" s="80"/>
      <c r="O2290" s="80"/>
      <c r="P2290" s="80"/>
    </row>
    <row r="2291" spans="3:16" s="1" customFormat="1">
      <c r="C2291" s="6"/>
      <c r="D2291" s="80"/>
      <c r="E2291" s="80"/>
      <c r="F2291" s="80"/>
      <c r="G2291" s="80"/>
      <c r="H2291" s="80"/>
      <c r="I2291" s="80"/>
      <c r="J2291" s="80"/>
      <c r="K2291" s="80"/>
      <c r="L2291" s="80"/>
      <c r="M2291" s="80"/>
      <c r="N2291" s="80"/>
      <c r="O2291" s="80"/>
      <c r="P2291" s="80"/>
    </row>
    <row r="2292" spans="3:16" s="1" customFormat="1">
      <c r="C2292" s="6"/>
      <c r="D2292" s="80"/>
      <c r="E2292" s="80"/>
      <c r="F2292" s="80"/>
      <c r="G2292" s="80"/>
      <c r="H2292" s="80"/>
      <c r="I2292" s="80"/>
      <c r="J2292" s="80"/>
      <c r="K2292" s="80"/>
      <c r="L2292" s="80"/>
      <c r="M2292" s="80"/>
      <c r="N2292" s="80"/>
      <c r="O2292" s="80"/>
      <c r="P2292" s="80"/>
    </row>
    <row r="2293" spans="3:16" s="1" customFormat="1">
      <c r="C2293" s="6"/>
      <c r="D2293" s="80"/>
      <c r="E2293" s="80"/>
      <c r="F2293" s="80"/>
      <c r="G2293" s="80"/>
      <c r="H2293" s="80"/>
      <c r="I2293" s="80"/>
      <c r="J2293" s="80"/>
      <c r="K2293" s="80"/>
      <c r="L2293" s="80"/>
      <c r="M2293" s="80"/>
      <c r="N2293" s="80"/>
      <c r="O2293" s="80"/>
      <c r="P2293" s="80"/>
    </row>
    <row r="2294" spans="3:16" s="1" customFormat="1">
      <c r="C2294" s="6"/>
      <c r="D2294" s="80"/>
      <c r="E2294" s="80"/>
      <c r="F2294" s="80"/>
      <c r="G2294" s="80"/>
      <c r="H2294" s="80"/>
      <c r="I2294" s="80"/>
      <c r="J2294" s="80"/>
      <c r="K2294" s="80"/>
      <c r="L2294" s="80"/>
      <c r="M2294" s="80"/>
      <c r="N2294" s="80"/>
      <c r="O2294" s="80"/>
      <c r="P2294" s="80"/>
    </row>
    <row r="2295" spans="3:16" s="1" customFormat="1">
      <c r="C2295" s="6"/>
      <c r="D2295" s="80"/>
      <c r="E2295" s="80"/>
      <c r="F2295" s="80"/>
      <c r="G2295" s="80"/>
      <c r="H2295" s="80"/>
      <c r="I2295" s="80"/>
      <c r="J2295" s="80"/>
      <c r="K2295" s="80"/>
      <c r="L2295" s="80"/>
      <c r="M2295" s="80"/>
      <c r="N2295" s="80"/>
      <c r="O2295" s="80"/>
      <c r="P2295" s="80"/>
    </row>
    <row r="2296" spans="3:16" s="1" customFormat="1">
      <c r="C2296" s="6"/>
      <c r="D2296" s="80"/>
      <c r="E2296" s="80"/>
      <c r="F2296" s="80"/>
      <c r="G2296" s="80"/>
      <c r="H2296" s="80"/>
      <c r="I2296" s="80"/>
      <c r="J2296" s="80"/>
      <c r="K2296" s="80"/>
      <c r="L2296" s="80"/>
      <c r="M2296" s="80"/>
      <c r="N2296" s="80"/>
      <c r="O2296" s="80"/>
      <c r="P2296" s="80"/>
    </row>
    <row r="2297" spans="3:16" s="1" customFormat="1">
      <c r="C2297" s="6"/>
      <c r="D2297" s="80"/>
      <c r="E2297" s="80"/>
      <c r="F2297" s="80"/>
      <c r="G2297" s="80"/>
      <c r="H2297" s="80"/>
      <c r="I2297" s="80"/>
      <c r="J2297" s="80"/>
      <c r="K2297" s="80"/>
      <c r="L2297" s="80"/>
      <c r="M2297" s="80"/>
      <c r="N2297" s="80"/>
      <c r="O2297" s="80"/>
      <c r="P2297" s="80"/>
    </row>
    <row r="2298" spans="3:16" s="1" customFormat="1">
      <c r="C2298" s="6"/>
      <c r="D2298" s="80"/>
      <c r="E2298" s="80"/>
      <c r="F2298" s="80"/>
      <c r="G2298" s="80"/>
      <c r="H2298" s="80"/>
      <c r="I2298" s="80"/>
      <c r="J2298" s="80"/>
      <c r="K2298" s="80"/>
      <c r="L2298" s="80"/>
      <c r="M2298" s="80"/>
      <c r="N2298" s="80"/>
      <c r="O2298" s="80"/>
      <c r="P2298" s="80"/>
    </row>
    <row r="2299" spans="3:16" s="1" customFormat="1">
      <c r="C2299" s="6"/>
      <c r="D2299" s="80"/>
      <c r="E2299" s="80"/>
      <c r="F2299" s="80"/>
      <c r="G2299" s="80"/>
      <c r="H2299" s="80"/>
      <c r="I2299" s="80"/>
      <c r="J2299" s="80"/>
      <c r="K2299" s="80"/>
      <c r="L2299" s="80"/>
      <c r="M2299" s="80"/>
      <c r="N2299" s="80"/>
      <c r="O2299" s="80"/>
      <c r="P2299" s="80"/>
    </row>
    <row r="2300" spans="3:16" s="1" customFormat="1">
      <c r="C2300" s="6"/>
      <c r="D2300" s="80"/>
      <c r="E2300" s="80"/>
      <c r="F2300" s="80"/>
      <c r="G2300" s="80"/>
      <c r="H2300" s="80"/>
      <c r="I2300" s="80"/>
      <c r="J2300" s="80"/>
      <c r="K2300" s="80"/>
      <c r="L2300" s="80"/>
      <c r="M2300" s="80"/>
      <c r="N2300" s="80"/>
      <c r="O2300" s="80"/>
      <c r="P2300" s="80"/>
    </row>
    <row r="2301" spans="3:16" s="1" customFormat="1">
      <c r="C2301" s="6"/>
      <c r="D2301" s="80"/>
      <c r="E2301" s="80"/>
      <c r="F2301" s="80"/>
      <c r="G2301" s="80"/>
      <c r="H2301" s="80"/>
      <c r="I2301" s="80"/>
      <c r="J2301" s="80"/>
      <c r="K2301" s="80"/>
      <c r="L2301" s="80"/>
      <c r="M2301" s="80"/>
      <c r="N2301" s="80"/>
      <c r="O2301" s="80"/>
      <c r="P2301" s="80"/>
    </row>
    <row r="2302" spans="3:16" s="1" customFormat="1">
      <c r="C2302" s="6"/>
      <c r="D2302" s="80"/>
      <c r="E2302" s="80"/>
      <c r="F2302" s="80"/>
      <c r="G2302" s="80"/>
      <c r="H2302" s="80"/>
      <c r="I2302" s="80"/>
      <c r="J2302" s="80"/>
      <c r="K2302" s="80"/>
      <c r="L2302" s="80"/>
      <c r="M2302" s="80"/>
      <c r="N2302" s="80"/>
      <c r="O2302" s="80"/>
      <c r="P2302" s="80"/>
    </row>
    <row r="2303" spans="3:16" s="1" customFormat="1">
      <c r="C2303" s="6"/>
      <c r="D2303" s="80"/>
      <c r="E2303" s="80"/>
      <c r="F2303" s="80"/>
      <c r="G2303" s="80"/>
      <c r="H2303" s="80"/>
      <c r="I2303" s="80"/>
      <c r="J2303" s="80"/>
      <c r="K2303" s="80"/>
      <c r="L2303" s="80"/>
      <c r="M2303" s="80"/>
      <c r="N2303" s="80"/>
      <c r="O2303" s="80"/>
      <c r="P2303" s="80"/>
    </row>
    <row r="2304" spans="3:16" s="1" customFormat="1">
      <c r="C2304" s="6"/>
      <c r="D2304" s="80"/>
      <c r="E2304" s="80"/>
      <c r="F2304" s="80"/>
      <c r="G2304" s="80"/>
      <c r="H2304" s="80"/>
      <c r="I2304" s="80"/>
      <c r="J2304" s="80"/>
      <c r="K2304" s="80"/>
      <c r="L2304" s="80"/>
      <c r="M2304" s="80"/>
      <c r="N2304" s="80"/>
      <c r="O2304" s="80"/>
      <c r="P2304" s="80"/>
    </row>
    <row r="2305" spans="3:16" s="1" customFormat="1">
      <c r="C2305" s="6"/>
      <c r="D2305" s="80"/>
      <c r="E2305" s="80"/>
      <c r="F2305" s="80"/>
      <c r="G2305" s="80"/>
      <c r="H2305" s="80"/>
      <c r="I2305" s="80"/>
      <c r="J2305" s="80"/>
      <c r="K2305" s="80"/>
      <c r="L2305" s="80"/>
      <c r="M2305" s="80"/>
      <c r="N2305" s="80"/>
      <c r="O2305" s="80"/>
      <c r="P2305" s="80"/>
    </row>
    <row r="2306" spans="3:16" s="1" customFormat="1">
      <c r="C2306" s="6"/>
      <c r="D2306" s="80"/>
      <c r="E2306" s="80"/>
      <c r="F2306" s="80"/>
      <c r="G2306" s="80"/>
      <c r="H2306" s="80"/>
      <c r="I2306" s="80"/>
      <c r="J2306" s="80"/>
      <c r="K2306" s="80"/>
      <c r="L2306" s="80"/>
      <c r="M2306" s="80"/>
      <c r="N2306" s="80"/>
      <c r="O2306" s="80"/>
      <c r="P2306" s="80"/>
    </row>
    <row r="2307" spans="3:16" s="1" customFormat="1">
      <c r="C2307" s="6"/>
      <c r="D2307" s="80"/>
      <c r="E2307" s="80"/>
      <c r="F2307" s="80"/>
      <c r="G2307" s="80"/>
      <c r="H2307" s="80"/>
      <c r="I2307" s="80"/>
      <c r="J2307" s="80"/>
      <c r="K2307" s="80"/>
      <c r="L2307" s="80"/>
      <c r="M2307" s="80"/>
      <c r="N2307" s="80"/>
      <c r="O2307" s="80"/>
      <c r="P2307" s="80"/>
    </row>
    <row r="2308" spans="3:16" s="1" customFormat="1">
      <c r="C2308" s="6"/>
      <c r="D2308" s="80"/>
      <c r="E2308" s="80"/>
      <c r="F2308" s="80"/>
      <c r="G2308" s="80"/>
      <c r="H2308" s="80"/>
      <c r="I2308" s="80"/>
      <c r="J2308" s="80"/>
      <c r="K2308" s="80"/>
      <c r="L2308" s="80"/>
      <c r="M2308" s="80"/>
      <c r="N2308" s="80"/>
      <c r="O2308" s="80"/>
      <c r="P2308" s="80"/>
    </row>
    <row r="2309" spans="3:16" s="1" customFormat="1">
      <c r="C2309" s="6"/>
      <c r="D2309" s="80"/>
      <c r="E2309" s="80"/>
      <c r="F2309" s="80"/>
      <c r="G2309" s="80"/>
      <c r="H2309" s="80"/>
      <c r="I2309" s="80"/>
      <c r="J2309" s="80"/>
      <c r="K2309" s="80"/>
      <c r="L2309" s="80"/>
      <c r="M2309" s="80"/>
      <c r="N2309" s="80"/>
      <c r="O2309" s="80"/>
      <c r="P2309" s="80"/>
    </row>
    <row r="2310" spans="3:16" s="1" customFormat="1">
      <c r="C2310" s="6"/>
      <c r="D2310" s="80"/>
      <c r="E2310" s="80"/>
      <c r="F2310" s="80"/>
      <c r="G2310" s="80"/>
      <c r="H2310" s="80"/>
      <c r="I2310" s="80"/>
      <c r="J2310" s="80"/>
      <c r="K2310" s="80"/>
      <c r="L2310" s="80"/>
      <c r="M2310" s="80"/>
      <c r="N2310" s="80"/>
      <c r="O2310" s="80"/>
      <c r="P2310" s="80"/>
    </row>
    <row r="2311" spans="3:16" s="1" customFormat="1">
      <c r="C2311" s="6"/>
      <c r="D2311" s="80"/>
      <c r="E2311" s="80"/>
      <c r="F2311" s="80"/>
      <c r="G2311" s="80"/>
      <c r="H2311" s="80"/>
      <c r="I2311" s="80"/>
      <c r="J2311" s="80"/>
      <c r="K2311" s="80"/>
      <c r="L2311" s="80"/>
      <c r="M2311" s="80"/>
      <c r="N2311" s="80"/>
      <c r="O2311" s="80"/>
      <c r="P2311" s="80"/>
    </row>
    <row r="2312" spans="3:16" s="1" customFormat="1">
      <c r="C2312" s="6"/>
      <c r="D2312" s="80"/>
      <c r="E2312" s="80"/>
      <c r="F2312" s="80"/>
      <c r="G2312" s="80"/>
      <c r="H2312" s="80"/>
      <c r="I2312" s="80"/>
      <c r="J2312" s="80"/>
      <c r="K2312" s="80"/>
      <c r="L2312" s="80"/>
      <c r="M2312" s="80"/>
      <c r="N2312" s="80"/>
      <c r="O2312" s="80"/>
      <c r="P2312" s="80"/>
    </row>
    <row r="2313" spans="3:16" s="1" customFormat="1">
      <c r="C2313" s="6"/>
      <c r="D2313" s="80"/>
      <c r="E2313" s="80"/>
      <c r="F2313" s="80"/>
      <c r="G2313" s="80"/>
      <c r="H2313" s="80"/>
      <c r="I2313" s="80"/>
      <c r="J2313" s="80"/>
      <c r="K2313" s="80"/>
      <c r="L2313" s="80"/>
      <c r="M2313" s="80"/>
      <c r="N2313" s="80"/>
      <c r="O2313" s="80"/>
      <c r="P2313" s="80"/>
    </row>
    <row r="2314" spans="3:16" s="1" customFormat="1">
      <c r="C2314" s="6"/>
      <c r="D2314" s="80"/>
      <c r="E2314" s="80"/>
      <c r="F2314" s="80"/>
      <c r="G2314" s="80"/>
      <c r="H2314" s="80"/>
      <c r="I2314" s="80"/>
      <c r="J2314" s="80"/>
      <c r="K2314" s="80"/>
      <c r="L2314" s="80"/>
      <c r="M2314" s="80"/>
      <c r="N2314" s="80"/>
      <c r="O2314" s="80"/>
      <c r="P2314" s="80"/>
    </row>
    <row r="2315" spans="3:16" s="1" customFormat="1">
      <c r="C2315" s="6"/>
      <c r="D2315" s="80"/>
      <c r="E2315" s="80"/>
      <c r="F2315" s="80"/>
      <c r="G2315" s="80"/>
      <c r="H2315" s="80"/>
      <c r="I2315" s="80"/>
      <c r="J2315" s="80"/>
      <c r="K2315" s="80"/>
      <c r="L2315" s="80"/>
      <c r="M2315" s="80"/>
      <c r="N2315" s="80"/>
      <c r="O2315" s="80"/>
      <c r="P2315" s="80"/>
    </row>
    <row r="2316" spans="3:16" s="1" customFormat="1">
      <c r="C2316" s="6"/>
      <c r="D2316" s="80"/>
      <c r="E2316" s="80"/>
      <c r="F2316" s="80"/>
      <c r="G2316" s="80"/>
      <c r="H2316" s="80"/>
      <c r="I2316" s="80"/>
      <c r="J2316" s="80"/>
      <c r="K2316" s="80"/>
      <c r="L2316" s="80"/>
      <c r="M2316" s="80"/>
      <c r="N2316" s="80"/>
      <c r="O2316" s="80"/>
      <c r="P2316" s="80"/>
    </row>
    <row r="2317" spans="3:16" s="1" customFormat="1">
      <c r="C2317" s="6"/>
      <c r="D2317" s="80"/>
      <c r="E2317" s="80"/>
      <c r="F2317" s="80"/>
      <c r="G2317" s="80"/>
      <c r="H2317" s="80"/>
      <c r="I2317" s="80"/>
      <c r="J2317" s="80"/>
      <c r="K2317" s="80"/>
      <c r="L2317" s="80"/>
      <c r="M2317" s="80"/>
      <c r="N2317" s="80"/>
      <c r="O2317" s="80"/>
      <c r="P2317" s="80"/>
    </row>
    <row r="2318" spans="3:16" s="1" customFormat="1">
      <c r="C2318" s="6"/>
      <c r="D2318" s="80"/>
      <c r="E2318" s="80"/>
      <c r="F2318" s="80"/>
      <c r="G2318" s="80"/>
      <c r="H2318" s="80"/>
      <c r="I2318" s="80"/>
      <c r="J2318" s="80"/>
      <c r="K2318" s="80"/>
      <c r="L2318" s="80"/>
      <c r="M2318" s="80"/>
      <c r="N2318" s="80"/>
      <c r="O2318" s="80"/>
      <c r="P2318" s="80"/>
    </row>
    <row r="2319" spans="3:16" s="1" customFormat="1">
      <c r="C2319" s="6"/>
      <c r="D2319" s="80"/>
      <c r="E2319" s="80"/>
      <c r="F2319" s="80"/>
      <c r="G2319" s="80"/>
      <c r="H2319" s="80"/>
      <c r="I2319" s="80"/>
      <c r="J2319" s="80"/>
      <c r="K2319" s="80"/>
      <c r="L2319" s="80"/>
      <c r="M2319" s="80"/>
      <c r="N2319" s="80"/>
      <c r="O2319" s="80"/>
      <c r="P2319" s="80"/>
    </row>
    <row r="2320" spans="3:16" s="1" customFormat="1">
      <c r="C2320" s="6"/>
      <c r="D2320" s="80"/>
      <c r="E2320" s="80"/>
      <c r="F2320" s="80"/>
      <c r="G2320" s="80"/>
      <c r="H2320" s="80"/>
      <c r="I2320" s="80"/>
      <c r="J2320" s="80"/>
      <c r="K2320" s="80"/>
      <c r="L2320" s="80"/>
      <c r="M2320" s="80"/>
      <c r="N2320" s="80"/>
      <c r="O2320" s="80"/>
      <c r="P2320" s="80"/>
    </row>
    <row r="2321" spans="3:16" s="1" customFormat="1">
      <c r="C2321" s="6"/>
      <c r="D2321" s="80"/>
      <c r="E2321" s="80"/>
      <c r="F2321" s="80"/>
      <c r="G2321" s="80"/>
      <c r="H2321" s="80"/>
      <c r="I2321" s="80"/>
      <c r="J2321" s="80"/>
      <c r="K2321" s="80"/>
      <c r="L2321" s="80"/>
      <c r="M2321" s="80"/>
      <c r="N2321" s="80"/>
      <c r="O2321" s="80"/>
      <c r="P2321" s="80"/>
    </row>
    <row r="2322" spans="3:16" s="1" customFormat="1">
      <c r="C2322" s="6"/>
      <c r="D2322" s="80"/>
      <c r="E2322" s="80"/>
      <c r="F2322" s="80"/>
      <c r="G2322" s="80"/>
      <c r="H2322" s="80"/>
      <c r="I2322" s="80"/>
      <c r="J2322" s="80"/>
      <c r="K2322" s="80"/>
      <c r="L2322" s="80"/>
      <c r="M2322" s="80"/>
      <c r="N2322" s="80"/>
      <c r="O2322" s="80"/>
      <c r="P2322" s="80"/>
    </row>
    <row r="2323" spans="3:16" s="1" customFormat="1">
      <c r="C2323" s="6"/>
      <c r="D2323" s="80"/>
      <c r="E2323" s="80"/>
      <c r="F2323" s="80"/>
      <c r="G2323" s="80"/>
      <c r="H2323" s="80"/>
      <c r="I2323" s="80"/>
      <c r="J2323" s="80"/>
      <c r="K2323" s="80"/>
      <c r="L2323" s="80"/>
      <c r="M2323" s="80"/>
      <c r="N2323" s="80"/>
      <c r="O2323" s="80"/>
      <c r="P2323" s="80"/>
    </row>
    <row r="2324" spans="3:16" s="1" customFormat="1">
      <c r="C2324" s="6"/>
      <c r="D2324" s="80"/>
      <c r="E2324" s="80"/>
      <c r="F2324" s="80"/>
      <c r="G2324" s="80"/>
      <c r="H2324" s="80"/>
      <c r="I2324" s="80"/>
      <c r="J2324" s="80"/>
      <c r="K2324" s="80"/>
      <c r="L2324" s="80"/>
      <c r="M2324" s="80"/>
      <c r="N2324" s="80"/>
      <c r="O2324" s="80"/>
      <c r="P2324" s="80"/>
    </row>
    <row r="2325" spans="3:16" s="1" customFormat="1">
      <c r="C2325" s="6"/>
      <c r="D2325" s="80"/>
      <c r="E2325" s="80"/>
      <c r="F2325" s="80"/>
      <c r="G2325" s="80"/>
      <c r="H2325" s="80"/>
      <c r="I2325" s="80"/>
      <c r="J2325" s="80"/>
      <c r="K2325" s="80"/>
      <c r="L2325" s="80"/>
      <c r="M2325" s="80"/>
      <c r="N2325" s="80"/>
      <c r="O2325" s="80"/>
      <c r="P2325" s="80"/>
    </row>
    <row r="2326" spans="3:16" s="1" customFormat="1">
      <c r="C2326" s="6"/>
      <c r="D2326" s="80"/>
      <c r="E2326" s="80"/>
      <c r="F2326" s="80"/>
      <c r="G2326" s="80"/>
      <c r="H2326" s="80"/>
      <c r="I2326" s="80"/>
      <c r="J2326" s="80"/>
      <c r="K2326" s="80"/>
      <c r="L2326" s="80"/>
      <c r="M2326" s="80"/>
      <c r="N2326" s="80"/>
      <c r="O2326" s="80"/>
      <c r="P2326" s="80"/>
    </row>
    <row r="2327" spans="3:16" s="1" customFormat="1">
      <c r="C2327" s="6"/>
      <c r="D2327" s="80"/>
      <c r="E2327" s="80"/>
      <c r="F2327" s="80"/>
      <c r="G2327" s="80"/>
      <c r="H2327" s="80"/>
      <c r="I2327" s="80"/>
      <c r="J2327" s="80"/>
      <c r="K2327" s="80"/>
      <c r="L2327" s="80"/>
      <c r="M2327" s="80"/>
      <c r="N2327" s="80"/>
      <c r="O2327" s="80"/>
      <c r="P2327" s="80"/>
    </row>
    <row r="2328" spans="3:16" s="1" customFormat="1">
      <c r="C2328" s="6"/>
      <c r="D2328" s="80"/>
      <c r="E2328" s="80"/>
      <c r="F2328" s="80"/>
      <c r="G2328" s="80"/>
      <c r="H2328" s="80"/>
      <c r="I2328" s="80"/>
      <c r="J2328" s="80"/>
      <c r="K2328" s="80"/>
      <c r="L2328" s="80"/>
      <c r="M2328" s="80"/>
      <c r="N2328" s="80"/>
      <c r="O2328" s="80"/>
      <c r="P2328" s="80"/>
    </row>
    <row r="2329" spans="3:16" s="1" customFormat="1">
      <c r="C2329" s="6"/>
      <c r="D2329" s="80"/>
      <c r="E2329" s="80"/>
      <c r="F2329" s="80"/>
      <c r="G2329" s="80"/>
      <c r="H2329" s="80"/>
      <c r="I2329" s="80"/>
      <c r="J2329" s="80"/>
      <c r="K2329" s="80"/>
      <c r="L2329" s="80"/>
      <c r="M2329" s="80"/>
      <c r="N2329" s="80"/>
      <c r="O2329" s="80"/>
      <c r="P2329" s="80"/>
    </row>
    <row r="2330" spans="3:16" s="1" customFormat="1">
      <c r="C2330" s="6"/>
      <c r="D2330" s="80"/>
      <c r="E2330" s="80"/>
      <c r="F2330" s="80"/>
      <c r="G2330" s="80"/>
      <c r="H2330" s="80"/>
      <c r="I2330" s="80"/>
      <c r="J2330" s="80"/>
      <c r="K2330" s="80"/>
      <c r="L2330" s="80"/>
      <c r="M2330" s="80"/>
      <c r="N2330" s="80"/>
      <c r="O2330" s="80"/>
      <c r="P2330" s="80"/>
    </row>
    <row r="2331" spans="3:16" s="1" customFormat="1">
      <c r="C2331" s="6"/>
      <c r="D2331" s="80"/>
      <c r="E2331" s="80"/>
      <c r="F2331" s="80"/>
      <c r="G2331" s="80"/>
      <c r="H2331" s="80"/>
      <c r="I2331" s="80"/>
      <c r="J2331" s="80"/>
      <c r="K2331" s="80"/>
      <c r="L2331" s="80"/>
      <c r="M2331" s="80"/>
      <c r="N2331" s="80"/>
      <c r="O2331" s="80"/>
      <c r="P2331" s="80"/>
    </row>
    <row r="2332" spans="3:16" s="1" customFormat="1">
      <c r="C2332" s="6"/>
      <c r="D2332" s="80"/>
      <c r="E2332" s="80"/>
      <c r="F2332" s="80"/>
      <c r="G2332" s="80"/>
      <c r="H2332" s="80"/>
      <c r="I2332" s="80"/>
      <c r="J2332" s="80"/>
      <c r="K2332" s="80"/>
      <c r="L2332" s="80"/>
      <c r="M2332" s="80"/>
      <c r="N2332" s="80"/>
      <c r="O2332" s="80"/>
      <c r="P2332" s="80"/>
    </row>
    <row r="2333" spans="3:16" s="1" customFormat="1">
      <c r="C2333" s="6"/>
      <c r="D2333" s="80"/>
      <c r="E2333" s="80"/>
      <c r="F2333" s="80"/>
      <c r="G2333" s="80"/>
      <c r="H2333" s="80"/>
      <c r="I2333" s="80"/>
      <c r="J2333" s="80"/>
      <c r="K2333" s="80"/>
      <c r="L2333" s="80"/>
      <c r="M2333" s="80"/>
      <c r="N2333" s="80"/>
      <c r="O2333" s="80"/>
      <c r="P2333" s="80"/>
    </row>
    <row r="2334" spans="3:16" s="1" customFormat="1">
      <c r="C2334" s="6"/>
      <c r="D2334" s="80"/>
      <c r="E2334" s="80"/>
      <c r="F2334" s="80"/>
      <c r="G2334" s="80"/>
      <c r="H2334" s="80"/>
      <c r="I2334" s="80"/>
      <c r="J2334" s="80"/>
      <c r="K2334" s="80"/>
      <c r="L2334" s="80"/>
      <c r="M2334" s="80"/>
      <c r="N2334" s="80"/>
      <c r="O2334" s="80"/>
      <c r="P2334" s="80"/>
    </row>
    <row r="2335" spans="3:16" s="1" customFormat="1">
      <c r="C2335" s="6"/>
      <c r="D2335" s="80"/>
      <c r="E2335" s="80"/>
      <c r="F2335" s="80"/>
      <c r="G2335" s="80"/>
      <c r="H2335" s="80"/>
      <c r="I2335" s="80"/>
      <c r="J2335" s="80"/>
      <c r="K2335" s="80"/>
      <c r="L2335" s="80"/>
      <c r="M2335" s="80"/>
      <c r="N2335" s="80"/>
      <c r="O2335" s="80"/>
      <c r="P2335" s="80"/>
    </row>
    <row r="2336" spans="3:16" s="1" customFormat="1">
      <c r="C2336" s="6"/>
      <c r="D2336" s="80"/>
      <c r="E2336" s="80"/>
      <c r="F2336" s="80"/>
      <c r="G2336" s="80"/>
      <c r="H2336" s="80"/>
      <c r="I2336" s="80"/>
      <c r="J2336" s="80"/>
      <c r="K2336" s="80"/>
      <c r="L2336" s="80"/>
      <c r="M2336" s="80"/>
      <c r="N2336" s="80"/>
      <c r="O2336" s="80"/>
      <c r="P2336" s="80"/>
    </row>
    <row r="2337" spans="3:16" s="1" customFormat="1">
      <c r="C2337" s="6"/>
      <c r="D2337" s="80"/>
      <c r="E2337" s="80"/>
      <c r="F2337" s="80"/>
      <c r="G2337" s="80"/>
      <c r="H2337" s="80"/>
      <c r="I2337" s="80"/>
      <c r="J2337" s="80"/>
      <c r="K2337" s="80"/>
      <c r="L2337" s="80"/>
      <c r="M2337" s="80"/>
      <c r="N2337" s="80"/>
      <c r="O2337" s="80"/>
      <c r="P2337" s="80"/>
    </row>
    <row r="2338" spans="3:16" s="1" customFormat="1">
      <c r="C2338" s="6"/>
      <c r="D2338" s="80"/>
      <c r="E2338" s="80"/>
      <c r="F2338" s="80"/>
      <c r="G2338" s="80"/>
      <c r="H2338" s="80"/>
      <c r="I2338" s="80"/>
      <c r="J2338" s="80"/>
      <c r="K2338" s="80"/>
      <c r="L2338" s="80"/>
      <c r="M2338" s="80"/>
      <c r="N2338" s="80"/>
      <c r="O2338" s="80"/>
      <c r="P2338" s="80"/>
    </row>
    <row r="2339" spans="3:16" s="1" customFormat="1">
      <c r="C2339" s="6"/>
      <c r="D2339" s="80"/>
      <c r="E2339" s="80"/>
      <c r="F2339" s="80"/>
      <c r="G2339" s="80"/>
      <c r="H2339" s="80"/>
      <c r="I2339" s="80"/>
      <c r="J2339" s="80"/>
      <c r="K2339" s="80"/>
      <c r="L2339" s="80"/>
      <c r="M2339" s="80"/>
      <c r="N2339" s="80"/>
      <c r="O2339" s="80"/>
      <c r="P2339" s="80"/>
    </row>
    <row r="2340" spans="3:16" s="1" customFormat="1">
      <c r="C2340" s="6"/>
      <c r="D2340" s="80"/>
      <c r="E2340" s="80"/>
      <c r="F2340" s="80"/>
      <c r="G2340" s="80"/>
      <c r="H2340" s="80"/>
      <c r="I2340" s="80"/>
      <c r="J2340" s="80"/>
      <c r="K2340" s="80"/>
      <c r="L2340" s="80"/>
      <c r="M2340" s="80"/>
      <c r="N2340" s="80"/>
      <c r="O2340" s="80"/>
      <c r="P2340" s="80"/>
    </row>
    <row r="2341" spans="3:16" s="1" customFormat="1">
      <c r="C2341" s="6"/>
      <c r="D2341" s="80"/>
      <c r="E2341" s="80"/>
      <c r="F2341" s="80"/>
      <c r="G2341" s="80"/>
      <c r="H2341" s="80"/>
      <c r="I2341" s="80"/>
      <c r="J2341" s="80"/>
      <c r="K2341" s="80"/>
      <c r="L2341" s="80"/>
      <c r="M2341" s="80"/>
      <c r="N2341" s="80"/>
      <c r="O2341" s="80"/>
      <c r="P2341" s="80"/>
    </row>
    <row r="2342" spans="3:16" s="1" customFormat="1">
      <c r="C2342" s="6"/>
      <c r="D2342" s="80"/>
      <c r="E2342" s="80"/>
      <c r="F2342" s="80"/>
      <c r="G2342" s="80"/>
      <c r="H2342" s="80"/>
      <c r="I2342" s="80"/>
      <c r="J2342" s="80"/>
      <c r="K2342" s="80"/>
      <c r="L2342" s="80"/>
      <c r="M2342" s="80"/>
      <c r="N2342" s="80"/>
      <c r="O2342" s="80"/>
      <c r="P2342" s="80"/>
    </row>
    <row r="2343" spans="3:16" s="1" customFormat="1">
      <c r="C2343" s="6"/>
      <c r="D2343" s="80"/>
      <c r="E2343" s="80"/>
      <c r="F2343" s="80"/>
      <c r="G2343" s="80"/>
      <c r="H2343" s="80"/>
      <c r="I2343" s="80"/>
      <c r="J2343" s="80"/>
      <c r="K2343" s="80"/>
      <c r="L2343" s="80"/>
      <c r="M2343" s="80"/>
      <c r="N2343" s="80"/>
      <c r="O2343" s="80"/>
      <c r="P2343" s="80"/>
    </row>
    <row r="2344" spans="3:16" s="1" customFormat="1">
      <c r="C2344" s="6"/>
      <c r="D2344" s="80"/>
      <c r="E2344" s="80"/>
      <c r="F2344" s="80"/>
      <c r="G2344" s="80"/>
      <c r="H2344" s="80"/>
      <c r="I2344" s="80"/>
      <c r="J2344" s="80"/>
      <c r="K2344" s="80"/>
      <c r="L2344" s="80"/>
      <c r="M2344" s="80"/>
      <c r="N2344" s="80"/>
      <c r="O2344" s="80"/>
      <c r="P2344" s="80"/>
    </row>
    <row r="2345" spans="3:16" s="1" customFormat="1">
      <c r="C2345" s="6"/>
      <c r="D2345" s="80"/>
      <c r="E2345" s="80"/>
      <c r="F2345" s="80"/>
      <c r="G2345" s="80"/>
      <c r="H2345" s="80"/>
      <c r="I2345" s="80"/>
      <c r="J2345" s="80"/>
      <c r="K2345" s="80"/>
      <c r="L2345" s="80"/>
      <c r="M2345" s="80"/>
      <c r="N2345" s="80"/>
      <c r="O2345" s="80"/>
      <c r="P2345" s="80"/>
    </row>
    <row r="2346" spans="3:16" s="1" customFormat="1">
      <c r="C2346" s="6"/>
      <c r="D2346" s="80"/>
      <c r="E2346" s="80"/>
      <c r="F2346" s="80"/>
      <c r="G2346" s="80"/>
      <c r="H2346" s="80"/>
      <c r="I2346" s="80"/>
      <c r="J2346" s="80"/>
      <c r="K2346" s="80"/>
      <c r="L2346" s="80"/>
      <c r="M2346" s="80"/>
      <c r="N2346" s="80"/>
      <c r="O2346" s="80"/>
      <c r="P2346" s="80"/>
    </row>
    <row r="2347" spans="3:16" s="1" customFormat="1">
      <c r="C2347" s="6"/>
      <c r="D2347" s="80"/>
      <c r="E2347" s="80"/>
      <c r="F2347" s="80"/>
      <c r="G2347" s="80"/>
      <c r="H2347" s="80"/>
      <c r="I2347" s="80"/>
      <c r="J2347" s="80"/>
      <c r="K2347" s="80"/>
      <c r="L2347" s="80"/>
      <c r="M2347" s="80"/>
      <c r="N2347" s="80"/>
      <c r="O2347" s="80"/>
      <c r="P2347" s="80"/>
    </row>
    <row r="2348" spans="3:16" s="1" customFormat="1">
      <c r="C2348" s="6"/>
      <c r="D2348" s="80"/>
      <c r="E2348" s="80"/>
      <c r="F2348" s="80"/>
      <c r="G2348" s="80"/>
      <c r="H2348" s="80"/>
      <c r="I2348" s="80"/>
      <c r="J2348" s="80"/>
      <c r="K2348" s="80"/>
      <c r="L2348" s="80"/>
      <c r="M2348" s="80"/>
      <c r="N2348" s="80"/>
      <c r="O2348" s="80"/>
      <c r="P2348" s="80"/>
    </row>
    <row r="2349" spans="3:16" s="1" customFormat="1">
      <c r="C2349" s="6"/>
      <c r="D2349" s="80"/>
      <c r="E2349" s="80"/>
      <c r="F2349" s="80"/>
      <c r="G2349" s="80"/>
      <c r="H2349" s="80"/>
      <c r="I2349" s="80"/>
      <c r="J2349" s="80"/>
      <c r="K2349" s="80"/>
      <c r="L2349" s="80"/>
      <c r="M2349" s="80"/>
      <c r="N2349" s="80"/>
      <c r="O2349" s="80"/>
      <c r="P2349" s="80"/>
    </row>
    <row r="2350" spans="3:16" s="1" customFormat="1">
      <c r="C2350" s="6"/>
      <c r="D2350" s="80"/>
      <c r="E2350" s="80"/>
      <c r="F2350" s="80"/>
      <c r="G2350" s="80"/>
      <c r="H2350" s="80"/>
      <c r="I2350" s="80"/>
      <c r="J2350" s="80"/>
      <c r="K2350" s="80"/>
      <c r="L2350" s="80"/>
      <c r="M2350" s="80"/>
      <c r="N2350" s="80"/>
      <c r="O2350" s="80"/>
      <c r="P2350" s="80"/>
    </row>
    <row r="2351" spans="3:16" s="1" customFormat="1">
      <c r="C2351" s="6"/>
      <c r="D2351" s="80"/>
      <c r="E2351" s="80"/>
      <c r="F2351" s="80"/>
      <c r="G2351" s="80"/>
      <c r="H2351" s="80"/>
      <c r="I2351" s="80"/>
      <c r="J2351" s="80"/>
      <c r="K2351" s="80"/>
      <c r="L2351" s="80"/>
      <c r="M2351" s="80"/>
      <c r="N2351" s="80"/>
      <c r="O2351" s="80"/>
      <c r="P2351" s="80"/>
    </row>
    <row r="2352" spans="3:16" s="1" customFormat="1">
      <c r="C2352" s="6"/>
      <c r="D2352" s="80"/>
      <c r="E2352" s="80"/>
      <c r="F2352" s="80"/>
      <c r="G2352" s="80"/>
      <c r="H2352" s="80"/>
      <c r="I2352" s="80"/>
      <c r="J2352" s="80"/>
      <c r="K2352" s="80"/>
      <c r="L2352" s="80"/>
      <c r="M2352" s="80"/>
      <c r="N2352" s="80"/>
      <c r="O2352" s="80"/>
      <c r="P2352" s="80"/>
    </row>
    <row r="2353" spans="3:16" s="1" customFormat="1">
      <c r="C2353" s="6"/>
      <c r="D2353" s="80"/>
      <c r="E2353" s="80"/>
      <c r="F2353" s="80"/>
      <c r="G2353" s="80"/>
      <c r="H2353" s="80"/>
      <c r="I2353" s="80"/>
      <c r="J2353" s="80"/>
      <c r="K2353" s="80"/>
      <c r="L2353" s="80"/>
      <c r="M2353" s="80"/>
      <c r="N2353" s="80"/>
      <c r="O2353" s="80"/>
      <c r="P2353" s="80"/>
    </row>
    <row r="2354" spans="3:16" s="1" customFormat="1">
      <c r="C2354" s="6"/>
      <c r="D2354" s="80"/>
      <c r="E2354" s="80"/>
      <c r="F2354" s="80"/>
      <c r="G2354" s="80"/>
      <c r="H2354" s="80"/>
      <c r="I2354" s="80"/>
      <c r="J2354" s="80"/>
      <c r="K2354" s="80"/>
      <c r="L2354" s="80"/>
      <c r="M2354" s="80"/>
      <c r="N2354" s="80"/>
      <c r="O2354" s="80"/>
      <c r="P2354" s="80"/>
    </row>
    <row r="2355" spans="3:16" s="1" customFormat="1">
      <c r="C2355" s="6"/>
      <c r="D2355" s="80"/>
      <c r="E2355" s="80"/>
      <c r="F2355" s="80"/>
      <c r="G2355" s="80"/>
      <c r="H2355" s="80"/>
      <c r="I2355" s="80"/>
      <c r="J2355" s="80"/>
      <c r="K2355" s="80"/>
      <c r="L2355" s="80"/>
      <c r="M2355" s="80"/>
      <c r="N2355" s="80"/>
      <c r="O2355" s="80"/>
      <c r="P2355" s="80"/>
    </row>
    <row r="2356" spans="3:16" s="1" customFormat="1">
      <c r="C2356" s="6"/>
      <c r="D2356" s="80"/>
      <c r="E2356" s="80"/>
      <c r="F2356" s="80"/>
      <c r="G2356" s="80"/>
      <c r="H2356" s="80"/>
      <c r="I2356" s="80"/>
      <c r="J2356" s="80"/>
      <c r="K2356" s="80"/>
      <c r="L2356" s="80"/>
      <c r="M2356" s="80"/>
      <c r="N2356" s="80"/>
      <c r="O2356" s="80"/>
      <c r="P2356" s="80"/>
    </row>
    <row r="2357" spans="3:16" s="1" customFormat="1">
      <c r="C2357" s="6"/>
      <c r="D2357" s="80"/>
      <c r="E2357" s="80"/>
      <c r="F2357" s="80"/>
      <c r="G2357" s="80"/>
      <c r="H2357" s="80"/>
      <c r="I2357" s="80"/>
      <c r="J2357" s="80"/>
      <c r="K2357" s="80"/>
      <c r="L2357" s="80"/>
      <c r="M2357" s="80"/>
      <c r="N2357" s="80"/>
      <c r="O2357" s="80"/>
      <c r="P2357" s="80"/>
    </row>
    <row r="2358" spans="3:16" s="1" customFormat="1">
      <c r="C2358" s="6"/>
      <c r="D2358" s="80"/>
      <c r="E2358" s="80"/>
      <c r="F2358" s="80"/>
      <c r="G2358" s="80"/>
      <c r="H2358" s="80"/>
      <c r="I2358" s="80"/>
      <c r="J2358" s="80"/>
      <c r="K2358" s="80"/>
      <c r="L2358" s="80"/>
      <c r="M2358" s="80"/>
      <c r="N2358" s="80"/>
      <c r="O2358" s="80"/>
      <c r="P2358" s="80"/>
    </row>
    <row r="2359" spans="3:16" s="1" customFormat="1">
      <c r="C2359" s="6"/>
      <c r="D2359" s="80"/>
      <c r="E2359" s="80"/>
      <c r="F2359" s="80"/>
      <c r="G2359" s="80"/>
      <c r="H2359" s="80"/>
      <c r="I2359" s="80"/>
      <c r="J2359" s="80"/>
      <c r="K2359" s="80"/>
      <c r="L2359" s="80"/>
      <c r="M2359" s="80"/>
      <c r="N2359" s="80"/>
      <c r="O2359" s="80"/>
      <c r="P2359" s="80"/>
    </row>
    <row r="2360" spans="3:16" s="1" customFormat="1">
      <c r="C2360" s="6"/>
      <c r="D2360" s="80"/>
      <c r="E2360" s="80"/>
      <c r="F2360" s="80"/>
      <c r="G2360" s="80"/>
      <c r="H2360" s="80"/>
      <c r="I2360" s="80"/>
      <c r="J2360" s="80"/>
      <c r="K2360" s="80"/>
      <c r="L2360" s="80"/>
      <c r="M2360" s="80"/>
      <c r="N2360" s="80"/>
      <c r="O2360" s="80"/>
      <c r="P2360" s="80"/>
    </row>
    <row r="2361" spans="3:16" s="1" customFormat="1">
      <c r="C2361" s="6"/>
      <c r="D2361" s="80"/>
      <c r="E2361" s="80"/>
      <c r="F2361" s="80"/>
      <c r="G2361" s="80"/>
      <c r="H2361" s="80"/>
      <c r="I2361" s="80"/>
      <c r="J2361" s="80"/>
      <c r="K2361" s="80"/>
      <c r="L2361" s="80"/>
      <c r="M2361" s="80"/>
      <c r="N2361" s="80"/>
      <c r="O2361" s="80"/>
      <c r="P2361" s="80"/>
    </row>
    <row r="2362" spans="3:16" s="1" customFormat="1">
      <c r="C2362" s="6"/>
      <c r="D2362" s="80"/>
      <c r="E2362" s="80"/>
      <c r="F2362" s="80"/>
      <c r="G2362" s="80"/>
      <c r="H2362" s="80"/>
      <c r="I2362" s="80"/>
      <c r="J2362" s="80"/>
      <c r="K2362" s="80"/>
      <c r="L2362" s="80"/>
      <c r="M2362" s="80"/>
      <c r="N2362" s="80"/>
      <c r="O2362" s="80"/>
      <c r="P2362" s="80"/>
    </row>
    <row r="2363" spans="3:16" s="1" customFormat="1">
      <c r="C2363" s="6"/>
      <c r="D2363" s="80"/>
      <c r="E2363" s="80"/>
      <c r="F2363" s="80"/>
      <c r="G2363" s="80"/>
      <c r="H2363" s="80"/>
      <c r="I2363" s="80"/>
      <c r="J2363" s="80"/>
      <c r="K2363" s="80"/>
      <c r="L2363" s="80"/>
      <c r="M2363" s="80"/>
      <c r="N2363" s="80"/>
      <c r="O2363" s="80"/>
      <c r="P2363" s="80"/>
    </row>
    <row r="2364" spans="3:16" s="1" customFormat="1">
      <c r="C2364" s="6"/>
      <c r="D2364" s="80"/>
      <c r="E2364" s="80"/>
      <c r="F2364" s="80"/>
      <c r="G2364" s="80"/>
      <c r="H2364" s="80"/>
      <c r="I2364" s="80"/>
      <c r="J2364" s="80"/>
      <c r="K2364" s="80"/>
      <c r="L2364" s="80"/>
      <c r="M2364" s="80"/>
      <c r="N2364" s="80"/>
      <c r="O2364" s="80"/>
      <c r="P2364" s="80"/>
    </row>
    <row r="2365" spans="3:16" s="1" customFormat="1">
      <c r="C2365" s="6"/>
      <c r="D2365" s="80"/>
      <c r="E2365" s="80"/>
      <c r="F2365" s="80"/>
      <c r="G2365" s="80"/>
      <c r="H2365" s="80"/>
      <c r="I2365" s="80"/>
      <c r="J2365" s="80"/>
      <c r="K2365" s="80"/>
      <c r="L2365" s="80"/>
      <c r="M2365" s="80"/>
      <c r="N2365" s="80"/>
      <c r="O2365" s="80"/>
      <c r="P2365" s="80"/>
    </row>
    <row r="2366" spans="3:16" s="1" customFormat="1">
      <c r="C2366" s="6"/>
      <c r="D2366" s="80"/>
      <c r="E2366" s="80"/>
      <c r="F2366" s="80"/>
      <c r="G2366" s="80"/>
      <c r="H2366" s="80"/>
      <c r="I2366" s="80"/>
      <c r="J2366" s="80"/>
      <c r="K2366" s="80"/>
      <c r="L2366" s="80"/>
      <c r="M2366" s="80"/>
      <c r="N2366" s="80"/>
      <c r="O2366" s="80"/>
      <c r="P2366" s="80"/>
    </row>
    <row r="2367" spans="3:16" s="1" customFormat="1">
      <c r="C2367" s="6"/>
      <c r="D2367" s="80"/>
      <c r="E2367" s="80"/>
      <c r="F2367" s="80"/>
      <c r="G2367" s="80"/>
      <c r="H2367" s="80"/>
      <c r="I2367" s="80"/>
      <c r="J2367" s="80"/>
      <c r="K2367" s="80"/>
      <c r="L2367" s="80"/>
      <c r="M2367" s="80"/>
      <c r="N2367" s="80"/>
      <c r="O2367" s="80"/>
      <c r="P2367" s="80"/>
    </row>
    <row r="2368" spans="3:16" s="1" customFormat="1">
      <c r="C2368" s="6"/>
      <c r="D2368" s="80"/>
      <c r="E2368" s="80"/>
      <c r="F2368" s="80"/>
      <c r="G2368" s="80"/>
      <c r="H2368" s="80"/>
      <c r="I2368" s="80"/>
      <c r="J2368" s="80"/>
      <c r="K2368" s="80"/>
      <c r="L2368" s="80"/>
      <c r="M2368" s="80"/>
      <c r="N2368" s="80"/>
      <c r="O2368" s="80"/>
      <c r="P2368" s="80"/>
    </row>
    <row r="2369" spans="3:16" s="1" customFormat="1">
      <c r="C2369" s="6"/>
      <c r="D2369" s="80"/>
      <c r="E2369" s="80"/>
      <c r="F2369" s="80"/>
      <c r="G2369" s="80"/>
      <c r="H2369" s="80"/>
      <c r="I2369" s="80"/>
      <c r="J2369" s="80"/>
      <c r="K2369" s="80"/>
      <c r="L2369" s="80"/>
      <c r="M2369" s="80"/>
      <c r="N2369" s="80"/>
      <c r="O2369" s="80"/>
      <c r="P2369" s="80"/>
    </row>
    <row r="2370" spans="3:16" s="1" customFormat="1">
      <c r="C2370" s="6"/>
      <c r="D2370" s="80"/>
      <c r="E2370" s="80"/>
      <c r="F2370" s="80"/>
      <c r="G2370" s="80"/>
      <c r="H2370" s="80"/>
      <c r="I2370" s="80"/>
      <c r="J2370" s="80"/>
      <c r="K2370" s="80"/>
      <c r="L2370" s="80"/>
      <c r="M2370" s="80"/>
      <c r="N2370" s="80"/>
      <c r="O2370" s="80"/>
      <c r="P2370" s="80"/>
    </row>
    <row r="2371" spans="3:16" s="1" customFormat="1">
      <c r="C2371" s="6"/>
      <c r="D2371" s="80"/>
      <c r="E2371" s="80"/>
      <c r="F2371" s="80"/>
      <c r="G2371" s="80"/>
      <c r="H2371" s="80"/>
      <c r="I2371" s="80"/>
      <c r="J2371" s="80"/>
      <c r="K2371" s="80"/>
      <c r="L2371" s="80"/>
      <c r="M2371" s="80"/>
      <c r="N2371" s="80"/>
      <c r="O2371" s="80"/>
      <c r="P2371" s="80"/>
    </row>
    <row r="2372" spans="3:16" s="1" customFormat="1">
      <c r="C2372" s="6"/>
      <c r="D2372" s="80"/>
      <c r="E2372" s="80"/>
      <c r="F2372" s="80"/>
      <c r="G2372" s="80"/>
      <c r="H2372" s="80"/>
      <c r="I2372" s="80"/>
      <c r="J2372" s="80"/>
      <c r="K2372" s="80"/>
      <c r="L2372" s="80"/>
      <c r="M2372" s="80"/>
      <c r="N2372" s="80"/>
      <c r="O2372" s="80"/>
      <c r="P2372" s="80"/>
    </row>
    <row r="2373" spans="3:16" s="1" customFormat="1">
      <c r="C2373" s="6"/>
      <c r="D2373" s="80"/>
      <c r="E2373" s="80"/>
      <c r="F2373" s="80"/>
      <c r="G2373" s="80"/>
      <c r="H2373" s="80"/>
      <c r="I2373" s="80"/>
      <c r="J2373" s="80"/>
      <c r="K2373" s="80"/>
      <c r="L2373" s="80"/>
      <c r="M2373" s="80"/>
      <c r="N2373" s="80"/>
      <c r="O2373" s="80"/>
      <c r="P2373" s="80"/>
    </row>
    <row r="2374" spans="3:16" s="1" customFormat="1">
      <c r="C2374" s="6"/>
      <c r="D2374" s="80"/>
      <c r="E2374" s="80"/>
      <c r="F2374" s="80"/>
      <c r="G2374" s="80"/>
      <c r="H2374" s="80"/>
      <c r="I2374" s="80"/>
      <c r="J2374" s="80"/>
      <c r="K2374" s="80"/>
      <c r="L2374" s="80"/>
      <c r="M2374" s="80"/>
      <c r="N2374" s="80"/>
      <c r="O2374" s="80"/>
      <c r="P2374" s="80"/>
    </row>
    <row r="2375" spans="3:16" s="1" customFormat="1">
      <c r="C2375" s="6"/>
      <c r="D2375" s="80"/>
      <c r="E2375" s="80"/>
      <c r="F2375" s="80"/>
      <c r="G2375" s="80"/>
      <c r="H2375" s="80"/>
      <c r="I2375" s="80"/>
      <c r="J2375" s="80"/>
      <c r="K2375" s="80"/>
      <c r="L2375" s="80"/>
      <c r="M2375" s="80"/>
      <c r="N2375" s="80"/>
      <c r="O2375" s="80"/>
      <c r="P2375" s="80"/>
    </row>
    <row r="2376" spans="3:16" s="1" customFormat="1">
      <c r="C2376" s="6"/>
      <c r="D2376" s="80"/>
      <c r="E2376" s="80"/>
      <c r="F2376" s="80"/>
      <c r="G2376" s="80"/>
      <c r="H2376" s="80"/>
      <c r="I2376" s="80"/>
      <c r="J2376" s="80"/>
      <c r="K2376" s="80"/>
      <c r="L2376" s="80"/>
      <c r="M2376" s="80"/>
      <c r="N2376" s="80"/>
      <c r="O2376" s="80"/>
      <c r="P2376" s="80"/>
    </row>
    <row r="2377" spans="3:16" s="1" customFormat="1">
      <c r="C2377" s="6"/>
      <c r="D2377" s="80"/>
      <c r="E2377" s="80"/>
      <c r="F2377" s="80"/>
      <c r="G2377" s="80"/>
      <c r="H2377" s="80"/>
      <c r="I2377" s="80"/>
      <c r="J2377" s="80"/>
      <c r="K2377" s="80"/>
      <c r="L2377" s="80"/>
      <c r="M2377" s="80"/>
      <c r="N2377" s="80"/>
      <c r="O2377" s="80"/>
      <c r="P2377" s="80"/>
    </row>
    <row r="2378" spans="3:16" s="1" customFormat="1">
      <c r="C2378" s="6"/>
      <c r="D2378" s="80"/>
      <c r="E2378" s="80"/>
      <c r="F2378" s="80"/>
      <c r="G2378" s="80"/>
      <c r="H2378" s="80"/>
      <c r="I2378" s="80"/>
      <c r="J2378" s="80"/>
      <c r="K2378" s="80"/>
      <c r="L2378" s="80"/>
      <c r="M2378" s="80"/>
      <c r="N2378" s="80"/>
      <c r="O2378" s="80"/>
      <c r="P2378" s="80"/>
    </row>
    <row r="2379" spans="3:16" s="1" customFormat="1">
      <c r="C2379" s="6"/>
      <c r="D2379" s="80"/>
      <c r="E2379" s="80"/>
      <c r="F2379" s="80"/>
      <c r="G2379" s="80"/>
      <c r="H2379" s="80"/>
      <c r="I2379" s="80"/>
      <c r="J2379" s="80"/>
      <c r="K2379" s="80"/>
      <c r="L2379" s="80"/>
      <c r="M2379" s="80"/>
      <c r="N2379" s="80"/>
      <c r="O2379" s="80"/>
      <c r="P2379" s="80"/>
    </row>
    <row r="2380" spans="3:16" s="1" customFormat="1">
      <c r="C2380" s="6"/>
      <c r="D2380" s="80"/>
      <c r="E2380" s="80"/>
      <c r="F2380" s="80"/>
      <c r="G2380" s="80"/>
      <c r="H2380" s="80"/>
      <c r="I2380" s="80"/>
      <c r="J2380" s="80"/>
      <c r="K2380" s="80"/>
      <c r="L2380" s="80"/>
      <c r="M2380" s="80"/>
      <c r="N2380" s="80"/>
      <c r="O2380" s="80"/>
      <c r="P2380" s="80"/>
    </row>
    <row r="2381" spans="3:16" s="1" customFormat="1">
      <c r="C2381" s="6"/>
      <c r="D2381" s="80"/>
      <c r="E2381" s="80"/>
      <c r="F2381" s="80"/>
      <c r="G2381" s="80"/>
      <c r="H2381" s="80"/>
      <c r="I2381" s="80"/>
      <c r="J2381" s="80"/>
      <c r="K2381" s="80"/>
      <c r="L2381" s="80"/>
      <c r="M2381" s="80"/>
      <c r="N2381" s="80"/>
      <c r="O2381" s="80"/>
      <c r="P2381" s="80"/>
    </row>
    <row r="2382" spans="3:16" s="1" customFormat="1">
      <c r="C2382" s="6"/>
      <c r="D2382" s="80"/>
      <c r="E2382" s="80"/>
      <c r="F2382" s="80"/>
      <c r="G2382" s="80"/>
      <c r="H2382" s="80"/>
      <c r="I2382" s="80"/>
      <c r="J2382" s="80"/>
      <c r="K2382" s="80"/>
      <c r="L2382" s="80"/>
      <c r="M2382" s="80"/>
      <c r="N2382" s="80"/>
      <c r="O2382" s="80"/>
      <c r="P2382" s="80"/>
    </row>
    <row r="2383" spans="3:16" s="1" customFormat="1">
      <c r="C2383" s="6"/>
      <c r="D2383" s="80"/>
      <c r="E2383" s="80"/>
      <c r="F2383" s="80"/>
      <c r="G2383" s="80"/>
      <c r="H2383" s="80"/>
      <c r="I2383" s="80"/>
      <c r="J2383" s="80"/>
      <c r="K2383" s="80"/>
      <c r="L2383" s="80"/>
      <c r="M2383" s="80"/>
      <c r="N2383" s="80"/>
      <c r="O2383" s="80"/>
      <c r="P2383" s="80"/>
    </row>
    <row r="2384" spans="3:16" s="1" customFormat="1">
      <c r="C2384" s="6"/>
      <c r="D2384" s="80"/>
      <c r="E2384" s="80"/>
      <c r="F2384" s="80"/>
      <c r="G2384" s="80"/>
      <c r="H2384" s="80"/>
      <c r="I2384" s="80"/>
      <c r="J2384" s="80"/>
      <c r="K2384" s="80"/>
      <c r="L2384" s="80"/>
      <c r="M2384" s="80"/>
      <c r="N2384" s="80"/>
      <c r="O2384" s="80"/>
      <c r="P2384" s="80"/>
    </row>
    <row r="2385" spans="3:16" s="1" customFormat="1">
      <c r="C2385" s="6"/>
      <c r="D2385" s="80"/>
      <c r="E2385" s="80"/>
      <c r="F2385" s="80"/>
      <c r="G2385" s="80"/>
      <c r="H2385" s="80"/>
      <c r="I2385" s="80"/>
      <c r="J2385" s="80"/>
      <c r="K2385" s="80"/>
      <c r="L2385" s="80"/>
      <c r="M2385" s="80"/>
      <c r="N2385" s="80"/>
      <c r="O2385" s="80"/>
      <c r="P2385" s="80"/>
    </row>
    <row r="2386" spans="3:16" s="1" customFormat="1">
      <c r="C2386" s="6"/>
      <c r="D2386" s="80"/>
      <c r="E2386" s="80"/>
      <c r="F2386" s="80"/>
      <c r="G2386" s="80"/>
      <c r="H2386" s="80"/>
      <c r="I2386" s="80"/>
      <c r="J2386" s="80"/>
      <c r="K2386" s="80"/>
      <c r="L2386" s="80"/>
      <c r="M2386" s="80"/>
      <c r="N2386" s="80"/>
      <c r="O2386" s="80"/>
      <c r="P2386" s="80"/>
    </row>
    <row r="2387" spans="3:16" s="1" customFormat="1">
      <c r="C2387" s="6"/>
      <c r="D2387" s="80"/>
      <c r="E2387" s="80"/>
      <c r="F2387" s="80"/>
      <c r="G2387" s="80"/>
      <c r="H2387" s="80"/>
      <c r="I2387" s="80"/>
      <c r="J2387" s="80"/>
      <c r="K2387" s="80"/>
      <c r="L2387" s="80"/>
      <c r="M2387" s="80"/>
      <c r="N2387" s="80"/>
      <c r="O2387" s="80"/>
      <c r="P2387" s="80"/>
    </row>
    <row r="2388" spans="3:16" s="1" customFormat="1">
      <c r="C2388" s="6"/>
      <c r="D2388" s="80"/>
      <c r="E2388" s="80"/>
      <c r="F2388" s="80"/>
      <c r="G2388" s="80"/>
      <c r="H2388" s="80"/>
      <c r="I2388" s="80"/>
      <c r="J2388" s="80"/>
      <c r="K2388" s="80"/>
      <c r="L2388" s="80"/>
      <c r="M2388" s="80"/>
      <c r="N2388" s="80"/>
      <c r="O2388" s="80"/>
      <c r="P2388" s="80"/>
    </row>
    <row r="2389" spans="3:16" s="1" customFormat="1">
      <c r="C2389" s="6"/>
      <c r="D2389" s="80"/>
      <c r="E2389" s="80"/>
      <c r="F2389" s="80"/>
      <c r="G2389" s="80"/>
      <c r="H2389" s="80"/>
      <c r="I2389" s="80"/>
      <c r="J2389" s="80"/>
      <c r="K2389" s="80"/>
      <c r="L2389" s="80"/>
      <c r="M2389" s="80"/>
      <c r="N2389" s="80"/>
      <c r="O2389" s="80"/>
      <c r="P2389" s="80"/>
    </row>
    <row r="2390" spans="3:16" s="1" customFormat="1">
      <c r="C2390" s="6"/>
      <c r="D2390" s="80"/>
      <c r="E2390" s="80"/>
      <c r="F2390" s="80"/>
      <c r="G2390" s="80"/>
      <c r="H2390" s="80"/>
      <c r="I2390" s="80"/>
      <c r="J2390" s="80"/>
      <c r="K2390" s="80"/>
      <c r="L2390" s="80"/>
      <c r="M2390" s="80"/>
      <c r="N2390" s="80"/>
      <c r="O2390" s="80"/>
      <c r="P2390" s="80"/>
    </row>
    <row r="2391" spans="3:16" s="1" customFormat="1">
      <c r="C2391" s="6"/>
      <c r="D2391" s="80"/>
      <c r="E2391" s="80"/>
      <c r="F2391" s="80"/>
      <c r="G2391" s="80"/>
      <c r="H2391" s="80"/>
      <c r="I2391" s="80"/>
      <c r="J2391" s="80"/>
      <c r="K2391" s="80"/>
      <c r="L2391" s="80"/>
      <c r="M2391" s="80"/>
      <c r="N2391" s="80"/>
      <c r="O2391" s="80"/>
      <c r="P2391" s="80"/>
    </row>
    <row r="2392" spans="3:16" s="1" customFormat="1">
      <c r="C2392" s="6"/>
      <c r="D2392" s="80"/>
      <c r="E2392" s="80"/>
      <c r="F2392" s="80"/>
      <c r="G2392" s="80"/>
      <c r="H2392" s="80"/>
      <c r="I2392" s="80"/>
      <c r="J2392" s="80"/>
      <c r="K2392" s="80"/>
      <c r="L2392" s="80"/>
      <c r="M2392" s="80"/>
      <c r="N2392" s="80"/>
      <c r="O2392" s="80"/>
      <c r="P2392" s="80"/>
    </row>
    <row r="2393" spans="3:16" s="1" customFormat="1">
      <c r="C2393" s="6"/>
      <c r="D2393" s="80"/>
      <c r="E2393" s="80"/>
      <c r="F2393" s="80"/>
      <c r="G2393" s="80"/>
      <c r="H2393" s="80"/>
      <c r="I2393" s="80"/>
      <c r="J2393" s="80"/>
      <c r="K2393" s="80"/>
      <c r="L2393" s="80"/>
      <c r="M2393" s="80"/>
      <c r="N2393" s="80"/>
      <c r="O2393" s="80"/>
      <c r="P2393" s="80"/>
    </row>
    <row r="2394" spans="3:16" s="1" customFormat="1">
      <c r="C2394" s="6"/>
      <c r="D2394" s="80"/>
      <c r="E2394" s="80"/>
      <c r="F2394" s="80"/>
      <c r="G2394" s="80"/>
      <c r="H2394" s="80"/>
      <c r="I2394" s="80"/>
      <c r="J2394" s="80"/>
      <c r="K2394" s="80"/>
      <c r="L2394" s="80"/>
      <c r="M2394" s="80"/>
      <c r="N2394" s="80"/>
      <c r="O2394" s="80"/>
      <c r="P2394" s="80"/>
    </row>
    <row r="2395" spans="3:16" s="1" customFormat="1">
      <c r="C2395" s="6"/>
      <c r="D2395" s="80"/>
      <c r="E2395" s="80"/>
      <c r="F2395" s="80"/>
      <c r="G2395" s="80"/>
      <c r="H2395" s="80"/>
      <c r="I2395" s="80"/>
      <c r="J2395" s="80"/>
      <c r="K2395" s="80"/>
      <c r="L2395" s="80"/>
      <c r="M2395" s="80"/>
      <c r="N2395" s="80"/>
      <c r="O2395" s="80"/>
      <c r="P2395" s="80"/>
    </row>
    <row r="2396" spans="3:16" s="1" customFormat="1">
      <c r="C2396" s="6"/>
      <c r="D2396" s="80"/>
      <c r="E2396" s="80"/>
      <c r="F2396" s="80"/>
      <c r="G2396" s="80"/>
      <c r="H2396" s="80"/>
      <c r="I2396" s="80"/>
      <c r="J2396" s="80"/>
      <c r="K2396" s="80"/>
      <c r="L2396" s="80"/>
      <c r="M2396" s="80"/>
      <c r="N2396" s="80"/>
      <c r="O2396" s="80"/>
      <c r="P2396" s="80"/>
    </row>
    <row r="2397" spans="3:16" s="1" customFormat="1">
      <c r="C2397" s="6"/>
      <c r="D2397" s="80"/>
      <c r="E2397" s="80"/>
      <c r="F2397" s="80"/>
      <c r="G2397" s="80"/>
      <c r="H2397" s="80"/>
      <c r="I2397" s="80"/>
      <c r="J2397" s="80"/>
      <c r="K2397" s="80"/>
      <c r="L2397" s="80"/>
      <c r="M2397" s="80"/>
      <c r="N2397" s="80"/>
      <c r="O2397" s="80"/>
      <c r="P2397" s="80"/>
    </row>
    <row r="2398" spans="3:16" s="1" customFormat="1">
      <c r="C2398" s="6"/>
      <c r="D2398" s="80"/>
      <c r="E2398" s="80"/>
      <c r="F2398" s="80"/>
      <c r="G2398" s="80"/>
      <c r="H2398" s="80"/>
      <c r="I2398" s="80"/>
      <c r="J2398" s="80"/>
      <c r="K2398" s="80"/>
      <c r="L2398" s="80"/>
      <c r="M2398" s="80"/>
      <c r="N2398" s="80"/>
      <c r="O2398" s="80"/>
      <c r="P2398" s="80"/>
    </row>
    <row r="2399" spans="3:16" s="1" customFormat="1">
      <c r="C2399" s="6"/>
      <c r="D2399" s="80"/>
      <c r="E2399" s="80"/>
      <c r="F2399" s="80"/>
      <c r="G2399" s="80"/>
      <c r="H2399" s="80"/>
      <c r="I2399" s="80"/>
      <c r="J2399" s="80"/>
      <c r="K2399" s="80"/>
      <c r="L2399" s="80"/>
      <c r="M2399" s="80"/>
      <c r="N2399" s="80"/>
      <c r="O2399" s="80"/>
      <c r="P2399" s="80"/>
    </row>
    <row r="2400" spans="3:16" s="1" customFormat="1">
      <c r="C2400" s="6"/>
      <c r="D2400" s="80"/>
      <c r="E2400" s="80"/>
      <c r="F2400" s="80"/>
      <c r="G2400" s="80"/>
      <c r="H2400" s="80"/>
      <c r="I2400" s="80"/>
      <c r="J2400" s="80"/>
      <c r="K2400" s="80"/>
      <c r="L2400" s="80"/>
      <c r="M2400" s="80"/>
      <c r="N2400" s="80"/>
      <c r="O2400" s="80"/>
      <c r="P2400" s="80"/>
    </row>
    <row r="2401" spans="3:16" s="1" customFormat="1">
      <c r="C2401" s="6"/>
      <c r="D2401" s="80"/>
      <c r="E2401" s="80"/>
      <c r="F2401" s="80"/>
      <c r="G2401" s="80"/>
      <c r="H2401" s="80"/>
      <c r="I2401" s="80"/>
      <c r="J2401" s="80"/>
      <c r="K2401" s="80"/>
      <c r="L2401" s="80"/>
      <c r="M2401" s="80"/>
      <c r="N2401" s="80"/>
      <c r="O2401" s="80"/>
      <c r="P2401" s="80"/>
    </row>
    <row r="2402" spans="3:16" s="1" customFormat="1">
      <c r="C2402" s="6"/>
      <c r="D2402" s="80"/>
      <c r="E2402" s="80"/>
      <c r="F2402" s="80"/>
      <c r="G2402" s="80"/>
      <c r="H2402" s="80"/>
      <c r="I2402" s="80"/>
      <c r="J2402" s="80"/>
      <c r="K2402" s="80"/>
      <c r="L2402" s="80"/>
      <c r="M2402" s="80"/>
      <c r="N2402" s="80"/>
      <c r="O2402" s="80"/>
      <c r="P2402" s="80"/>
    </row>
    <row r="2403" spans="3:16" s="1" customFormat="1">
      <c r="C2403" s="6"/>
      <c r="D2403" s="80"/>
      <c r="E2403" s="80"/>
      <c r="F2403" s="80"/>
      <c r="G2403" s="80"/>
      <c r="H2403" s="80"/>
      <c r="I2403" s="80"/>
      <c r="J2403" s="80"/>
      <c r="K2403" s="80"/>
      <c r="L2403" s="80"/>
      <c r="M2403" s="80"/>
      <c r="N2403" s="80"/>
      <c r="O2403" s="80"/>
      <c r="P2403" s="80"/>
    </row>
    <row r="2404" spans="3:16" s="1" customFormat="1">
      <c r="C2404" s="6"/>
      <c r="D2404" s="80"/>
      <c r="E2404" s="80"/>
      <c r="F2404" s="80"/>
      <c r="G2404" s="80"/>
      <c r="H2404" s="80"/>
      <c r="I2404" s="80"/>
      <c r="J2404" s="80"/>
      <c r="K2404" s="80"/>
      <c r="L2404" s="80"/>
      <c r="M2404" s="80"/>
      <c r="N2404" s="80"/>
      <c r="O2404" s="80"/>
      <c r="P2404" s="80"/>
    </row>
    <row r="2405" spans="3:16" s="1" customFormat="1">
      <c r="C2405" s="6"/>
      <c r="D2405" s="80"/>
      <c r="E2405" s="80"/>
      <c r="F2405" s="80"/>
      <c r="G2405" s="80"/>
      <c r="H2405" s="80"/>
      <c r="I2405" s="80"/>
      <c r="J2405" s="80"/>
      <c r="K2405" s="80"/>
      <c r="L2405" s="80"/>
      <c r="M2405" s="80"/>
      <c r="N2405" s="80"/>
      <c r="O2405" s="80"/>
      <c r="P2405" s="80"/>
    </row>
    <row r="2406" spans="3:16" s="1" customFormat="1">
      <c r="C2406" s="6"/>
      <c r="D2406" s="80"/>
      <c r="E2406" s="80"/>
      <c r="F2406" s="80"/>
      <c r="G2406" s="80"/>
      <c r="H2406" s="80"/>
      <c r="I2406" s="80"/>
      <c r="J2406" s="80"/>
      <c r="K2406" s="80"/>
      <c r="L2406" s="80"/>
      <c r="M2406" s="80"/>
      <c r="N2406" s="80"/>
      <c r="O2406" s="80"/>
      <c r="P2406" s="80"/>
    </row>
    <row r="2407" spans="3:16" s="1" customFormat="1">
      <c r="C2407" s="6"/>
      <c r="D2407" s="80"/>
      <c r="E2407" s="80"/>
      <c r="F2407" s="80"/>
      <c r="G2407" s="80"/>
      <c r="H2407" s="80"/>
      <c r="I2407" s="80"/>
      <c r="J2407" s="80"/>
      <c r="K2407" s="80"/>
      <c r="L2407" s="80"/>
      <c r="M2407" s="80"/>
      <c r="N2407" s="80"/>
      <c r="O2407" s="80"/>
      <c r="P2407" s="80"/>
    </row>
    <row r="2408" spans="3:16" s="1" customFormat="1">
      <c r="C2408" s="6"/>
      <c r="D2408" s="80"/>
      <c r="E2408" s="80"/>
      <c r="F2408" s="80"/>
      <c r="G2408" s="80"/>
      <c r="H2408" s="80"/>
      <c r="I2408" s="80"/>
      <c r="J2408" s="80"/>
      <c r="K2408" s="80"/>
      <c r="L2408" s="80"/>
      <c r="M2408" s="80"/>
      <c r="N2408" s="80"/>
      <c r="O2408" s="80"/>
      <c r="P2408" s="80"/>
    </row>
    <row r="2409" spans="3:16" s="1" customFormat="1">
      <c r="C2409" s="6"/>
      <c r="D2409" s="80"/>
      <c r="E2409" s="80"/>
      <c r="F2409" s="80"/>
      <c r="G2409" s="80"/>
      <c r="H2409" s="80"/>
      <c r="I2409" s="80"/>
      <c r="J2409" s="80"/>
      <c r="K2409" s="80"/>
      <c r="L2409" s="80"/>
      <c r="M2409" s="80"/>
      <c r="N2409" s="80"/>
      <c r="O2409" s="80"/>
      <c r="P2409" s="80"/>
    </row>
    <row r="2410" spans="3:16" s="1" customFormat="1">
      <c r="C2410" s="6"/>
      <c r="D2410" s="80"/>
      <c r="E2410" s="80"/>
      <c r="F2410" s="80"/>
      <c r="G2410" s="80"/>
      <c r="H2410" s="80"/>
      <c r="I2410" s="80"/>
      <c r="J2410" s="80"/>
      <c r="K2410" s="80"/>
      <c r="L2410" s="80"/>
      <c r="M2410" s="80"/>
      <c r="N2410" s="80"/>
      <c r="O2410" s="80"/>
      <c r="P2410" s="80"/>
    </row>
    <row r="2411" spans="3:16" s="1" customFormat="1">
      <c r="C2411" s="6"/>
      <c r="D2411" s="80"/>
      <c r="E2411" s="80"/>
      <c r="F2411" s="80"/>
      <c r="G2411" s="80"/>
      <c r="H2411" s="80"/>
      <c r="I2411" s="80"/>
      <c r="J2411" s="80"/>
      <c r="K2411" s="80"/>
      <c r="L2411" s="80"/>
      <c r="M2411" s="80"/>
      <c r="N2411" s="80"/>
      <c r="O2411" s="80"/>
      <c r="P2411" s="80"/>
    </row>
    <row r="2412" spans="3:16" s="1" customFormat="1">
      <c r="C2412" s="6"/>
      <c r="D2412" s="80"/>
      <c r="E2412" s="80"/>
      <c r="F2412" s="80"/>
      <c r="G2412" s="80"/>
      <c r="H2412" s="80"/>
      <c r="I2412" s="80"/>
      <c r="J2412" s="80"/>
      <c r="K2412" s="80"/>
      <c r="L2412" s="80"/>
      <c r="M2412" s="80"/>
      <c r="N2412" s="80"/>
      <c r="O2412" s="80"/>
      <c r="P2412" s="80"/>
    </row>
    <row r="2413" spans="3:16" s="1" customFormat="1">
      <c r="C2413" s="6"/>
      <c r="D2413" s="80"/>
      <c r="E2413" s="80"/>
      <c r="F2413" s="80"/>
      <c r="G2413" s="80"/>
      <c r="H2413" s="80"/>
      <c r="I2413" s="80"/>
      <c r="J2413" s="80"/>
      <c r="K2413" s="80"/>
      <c r="L2413" s="80"/>
      <c r="M2413" s="80"/>
      <c r="N2413" s="80"/>
      <c r="O2413" s="80"/>
      <c r="P2413" s="80"/>
    </row>
    <row r="2414" spans="3:16" s="1" customFormat="1">
      <c r="C2414" s="6"/>
      <c r="D2414" s="80"/>
      <c r="E2414" s="80"/>
      <c r="F2414" s="80"/>
      <c r="G2414" s="80"/>
      <c r="H2414" s="80"/>
      <c r="I2414" s="80"/>
      <c r="J2414" s="80"/>
      <c r="K2414" s="80"/>
      <c r="L2414" s="80"/>
      <c r="M2414" s="80"/>
      <c r="N2414" s="80"/>
      <c r="O2414" s="80"/>
      <c r="P2414" s="80"/>
    </row>
    <row r="2415" spans="3:16" s="1" customFormat="1">
      <c r="C2415" s="6"/>
      <c r="D2415" s="80"/>
      <c r="E2415" s="80"/>
      <c r="F2415" s="80"/>
      <c r="G2415" s="80"/>
      <c r="H2415" s="80"/>
      <c r="I2415" s="80"/>
      <c r="J2415" s="80"/>
      <c r="K2415" s="80"/>
      <c r="L2415" s="80"/>
      <c r="M2415" s="80"/>
      <c r="N2415" s="80"/>
      <c r="O2415" s="80"/>
      <c r="P2415" s="80"/>
    </row>
    <row r="2416" spans="3:16" s="1" customFormat="1">
      <c r="C2416" s="6"/>
      <c r="D2416" s="80"/>
      <c r="E2416" s="80"/>
      <c r="F2416" s="80"/>
      <c r="G2416" s="80"/>
      <c r="H2416" s="80"/>
      <c r="I2416" s="80"/>
      <c r="J2416" s="80"/>
      <c r="K2416" s="80"/>
      <c r="L2416" s="80"/>
      <c r="M2416" s="80"/>
      <c r="N2416" s="80"/>
      <c r="O2416" s="80"/>
      <c r="P2416" s="80"/>
    </row>
    <row r="2417" spans="3:16" s="1" customFormat="1">
      <c r="C2417" s="6"/>
      <c r="D2417" s="80"/>
      <c r="E2417" s="80"/>
      <c r="F2417" s="80"/>
      <c r="G2417" s="80"/>
      <c r="H2417" s="80"/>
      <c r="I2417" s="80"/>
      <c r="J2417" s="80"/>
      <c r="K2417" s="80"/>
      <c r="L2417" s="80"/>
      <c r="M2417" s="80"/>
      <c r="N2417" s="80"/>
      <c r="O2417" s="80"/>
      <c r="P2417" s="80"/>
    </row>
    <row r="2418" spans="3:16" s="1" customFormat="1">
      <c r="C2418" s="6"/>
      <c r="D2418" s="80"/>
      <c r="E2418" s="80"/>
      <c r="F2418" s="80"/>
      <c r="G2418" s="80"/>
      <c r="H2418" s="80"/>
      <c r="I2418" s="80"/>
      <c r="J2418" s="80"/>
      <c r="K2418" s="80"/>
      <c r="L2418" s="80"/>
      <c r="M2418" s="80"/>
      <c r="N2418" s="80"/>
      <c r="O2418" s="80"/>
      <c r="P2418" s="80"/>
    </row>
    <row r="2419" spans="3:16" s="1" customFormat="1">
      <c r="C2419" s="6"/>
      <c r="D2419" s="80"/>
      <c r="E2419" s="80"/>
      <c r="F2419" s="80"/>
      <c r="G2419" s="80"/>
      <c r="H2419" s="80"/>
      <c r="I2419" s="80"/>
      <c r="J2419" s="80"/>
      <c r="K2419" s="80"/>
      <c r="L2419" s="80"/>
      <c r="M2419" s="80"/>
      <c r="N2419" s="80"/>
      <c r="O2419" s="80"/>
      <c r="P2419" s="80"/>
    </row>
    <row r="2420" spans="3:16" s="1" customFormat="1">
      <c r="C2420" s="6"/>
      <c r="D2420" s="80"/>
      <c r="E2420" s="80"/>
      <c r="F2420" s="80"/>
      <c r="G2420" s="80"/>
      <c r="H2420" s="80"/>
      <c r="I2420" s="80"/>
      <c r="J2420" s="80"/>
      <c r="K2420" s="80"/>
      <c r="L2420" s="80"/>
      <c r="M2420" s="80"/>
      <c r="N2420" s="80"/>
      <c r="O2420" s="80"/>
      <c r="P2420" s="80"/>
    </row>
    <row r="2421" spans="3:16" s="1" customFormat="1">
      <c r="C2421" s="6"/>
      <c r="D2421" s="80"/>
      <c r="E2421" s="80"/>
      <c r="F2421" s="80"/>
      <c r="G2421" s="80"/>
      <c r="H2421" s="80"/>
      <c r="I2421" s="80"/>
      <c r="J2421" s="80"/>
      <c r="K2421" s="80"/>
      <c r="L2421" s="80"/>
      <c r="M2421" s="80"/>
      <c r="N2421" s="80"/>
      <c r="O2421" s="80"/>
      <c r="P2421" s="80"/>
    </row>
    <row r="2422" spans="3:16" s="1" customFormat="1">
      <c r="C2422" s="6"/>
      <c r="D2422" s="80"/>
      <c r="E2422" s="80"/>
      <c r="F2422" s="80"/>
      <c r="G2422" s="80"/>
      <c r="H2422" s="80"/>
      <c r="I2422" s="80"/>
      <c r="J2422" s="80"/>
      <c r="K2422" s="80"/>
      <c r="L2422" s="80"/>
      <c r="M2422" s="80"/>
      <c r="N2422" s="80"/>
      <c r="O2422" s="80"/>
      <c r="P2422" s="80"/>
    </row>
    <row r="2423" spans="3:16" s="1" customFormat="1">
      <c r="C2423" s="6"/>
      <c r="D2423" s="80"/>
      <c r="E2423" s="80"/>
      <c r="F2423" s="80"/>
      <c r="G2423" s="80"/>
      <c r="H2423" s="80"/>
      <c r="I2423" s="80"/>
      <c r="J2423" s="80"/>
      <c r="K2423" s="80"/>
      <c r="L2423" s="80"/>
      <c r="M2423" s="80"/>
      <c r="N2423" s="80"/>
      <c r="O2423" s="80"/>
      <c r="P2423" s="80"/>
    </row>
    <row r="2424" spans="3:16" s="1" customFormat="1">
      <c r="C2424" s="6"/>
      <c r="D2424" s="80"/>
      <c r="E2424" s="80"/>
      <c r="F2424" s="80"/>
      <c r="G2424" s="80"/>
      <c r="H2424" s="80"/>
      <c r="I2424" s="80"/>
      <c r="J2424" s="80"/>
      <c r="K2424" s="80"/>
      <c r="L2424" s="80"/>
      <c r="M2424" s="80"/>
      <c r="N2424" s="80"/>
      <c r="O2424" s="80"/>
      <c r="P2424" s="80"/>
    </row>
    <row r="2425" spans="3:16" s="1" customFormat="1">
      <c r="C2425" s="6"/>
      <c r="D2425" s="80"/>
      <c r="E2425" s="80"/>
      <c r="F2425" s="80"/>
      <c r="G2425" s="80"/>
      <c r="H2425" s="80"/>
      <c r="I2425" s="80"/>
      <c r="J2425" s="80"/>
      <c r="K2425" s="80"/>
      <c r="L2425" s="80"/>
      <c r="M2425" s="80"/>
      <c r="N2425" s="80"/>
      <c r="O2425" s="80"/>
      <c r="P2425" s="80"/>
    </row>
    <row r="2426" spans="3:16" s="1" customFormat="1">
      <c r="C2426" s="6"/>
      <c r="D2426" s="80"/>
      <c r="E2426" s="80"/>
      <c r="F2426" s="80"/>
      <c r="G2426" s="80"/>
      <c r="H2426" s="80"/>
      <c r="I2426" s="80"/>
      <c r="J2426" s="80"/>
      <c r="K2426" s="80"/>
      <c r="L2426" s="80"/>
      <c r="M2426" s="80"/>
      <c r="N2426" s="80"/>
      <c r="O2426" s="80"/>
      <c r="P2426" s="80"/>
    </row>
    <row r="2427" spans="3:16" s="1" customFormat="1">
      <c r="C2427" s="6"/>
      <c r="D2427" s="80"/>
      <c r="E2427" s="80"/>
      <c r="F2427" s="80"/>
      <c r="G2427" s="80"/>
      <c r="H2427" s="80"/>
      <c r="I2427" s="80"/>
      <c r="J2427" s="80"/>
      <c r="K2427" s="80"/>
      <c r="L2427" s="80"/>
      <c r="M2427" s="80"/>
      <c r="N2427" s="80"/>
      <c r="O2427" s="80"/>
      <c r="P2427" s="80"/>
    </row>
    <row r="2428" spans="3:16" s="1" customFormat="1">
      <c r="C2428" s="6"/>
      <c r="D2428" s="80"/>
      <c r="E2428" s="80"/>
      <c r="F2428" s="80"/>
      <c r="G2428" s="80"/>
      <c r="H2428" s="80"/>
      <c r="I2428" s="80"/>
      <c r="J2428" s="80"/>
      <c r="K2428" s="80"/>
      <c r="L2428" s="80"/>
      <c r="M2428" s="80"/>
      <c r="N2428" s="80"/>
      <c r="O2428" s="80"/>
      <c r="P2428" s="80"/>
    </row>
    <row r="2429" spans="3:16" s="1" customFormat="1">
      <c r="C2429" s="6"/>
      <c r="D2429" s="80"/>
      <c r="E2429" s="80"/>
      <c r="F2429" s="80"/>
      <c r="G2429" s="80"/>
      <c r="H2429" s="80"/>
      <c r="I2429" s="80"/>
      <c r="J2429" s="80"/>
      <c r="K2429" s="80"/>
      <c r="L2429" s="80"/>
      <c r="M2429" s="80"/>
      <c r="N2429" s="80"/>
      <c r="O2429" s="80"/>
      <c r="P2429" s="80"/>
    </row>
    <row r="2430" spans="3:16" s="1" customFormat="1">
      <c r="C2430" s="6"/>
      <c r="D2430" s="80"/>
      <c r="E2430" s="80"/>
      <c r="F2430" s="80"/>
      <c r="G2430" s="80"/>
      <c r="H2430" s="80"/>
      <c r="I2430" s="80"/>
      <c r="J2430" s="80"/>
      <c r="K2430" s="80"/>
      <c r="L2430" s="80"/>
      <c r="M2430" s="80"/>
      <c r="N2430" s="80"/>
      <c r="O2430" s="80"/>
      <c r="P2430" s="80"/>
    </row>
    <row r="2431" spans="3:16" s="1" customFormat="1">
      <c r="C2431" s="6"/>
      <c r="D2431" s="80"/>
      <c r="E2431" s="80"/>
      <c r="F2431" s="80"/>
      <c r="G2431" s="80"/>
      <c r="H2431" s="80"/>
      <c r="I2431" s="80"/>
      <c r="J2431" s="80"/>
      <c r="K2431" s="80"/>
      <c r="L2431" s="80"/>
      <c r="M2431" s="80"/>
      <c r="N2431" s="80"/>
      <c r="O2431" s="80"/>
      <c r="P2431" s="80"/>
    </row>
    <row r="2432" spans="3:16" s="1" customFormat="1">
      <c r="C2432" s="6"/>
      <c r="D2432" s="80"/>
      <c r="E2432" s="80"/>
      <c r="F2432" s="80"/>
      <c r="G2432" s="80"/>
      <c r="H2432" s="80"/>
      <c r="I2432" s="80"/>
      <c r="J2432" s="80"/>
      <c r="K2432" s="80"/>
      <c r="L2432" s="80"/>
      <c r="M2432" s="80"/>
      <c r="N2432" s="80"/>
      <c r="O2432" s="80"/>
      <c r="P2432" s="80"/>
    </row>
    <row r="2433" spans="3:16" s="1" customFormat="1">
      <c r="C2433" s="6"/>
      <c r="D2433" s="80"/>
      <c r="E2433" s="80"/>
      <c r="F2433" s="80"/>
      <c r="G2433" s="80"/>
      <c r="H2433" s="80"/>
      <c r="I2433" s="80"/>
      <c r="J2433" s="80"/>
      <c r="K2433" s="80"/>
      <c r="L2433" s="80"/>
      <c r="M2433" s="80"/>
      <c r="N2433" s="80"/>
      <c r="O2433" s="80"/>
      <c r="P2433" s="80"/>
    </row>
    <row r="2434" spans="3:16" s="1" customFormat="1">
      <c r="C2434" s="6"/>
      <c r="D2434" s="80"/>
      <c r="E2434" s="80"/>
      <c r="F2434" s="80"/>
      <c r="G2434" s="80"/>
      <c r="H2434" s="80"/>
      <c r="I2434" s="80"/>
      <c r="J2434" s="80"/>
      <c r="K2434" s="80"/>
      <c r="L2434" s="80"/>
      <c r="M2434" s="80"/>
      <c r="N2434" s="80"/>
      <c r="O2434" s="80"/>
      <c r="P2434" s="80"/>
    </row>
    <row r="2435" spans="3:16" s="1" customFormat="1">
      <c r="C2435" s="6"/>
      <c r="D2435" s="80"/>
      <c r="E2435" s="80"/>
      <c r="F2435" s="80"/>
      <c r="G2435" s="80"/>
      <c r="H2435" s="80"/>
      <c r="I2435" s="80"/>
      <c r="J2435" s="80"/>
      <c r="K2435" s="80"/>
      <c r="L2435" s="80"/>
      <c r="M2435" s="80"/>
      <c r="N2435" s="80"/>
      <c r="O2435" s="80"/>
      <c r="P2435" s="80"/>
    </row>
    <row r="2436" spans="3:16" s="1" customFormat="1">
      <c r="C2436" s="6"/>
      <c r="D2436" s="80"/>
      <c r="E2436" s="80"/>
      <c r="F2436" s="80"/>
      <c r="G2436" s="80"/>
      <c r="H2436" s="80"/>
      <c r="I2436" s="80"/>
      <c r="J2436" s="80"/>
      <c r="K2436" s="80"/>
      <c r="L2436" s="80"/>
      <c r="M2436" s="80"/>
      <c r="N2436" s="80"/>
      <c r="O2436" s="80"/>
      <c r="P2436" s="80"/>
    </row>
    <row r="2437" spans="3:16" s="1" customFormat="1">
      <c r="C2437" s="6"/>
      <c r="D2437" s="80"/>
      <c r="E2437" s="80"/>
      <c r="F2437" s="80"/>
      <c r="G2437" s="80"/>
      <c r="H2437" s="80"/>
      <c r="I2437" s="80"/>
      <c r="J2437" s="80"/>
      <c r="K2437" s="80"/>
      <c r="L2437" s="80"/>
      <c r="M2437" s="80"/>
      <c r="N2437" s="80"/>
      <c r="O2437" s="80"/>
      <c r="P2437" s="80"/>
    </row>
    <row r="2438" spans="3:16" s="1" customFormat="1">
      <c r="C2438" s="6"/>
      <c r="D2438" s="80"/>
      <c r="E2438" s="80"/>
      <c r="F2438" s="80"/>
      <c r="G2438" s="80"/>
      <c r="H2438" s="80"/>
      <c r="I2438" s="80"/>
      <c r="J2438" s="80"/>
      <c r="K2438" s="80"/>
      <c r="L2438" s="80"/>
      <c r="M2438" s="80"/>
      <c r="N2438" s="80"/>
      <c r="O2438" s="80"/>
      <c r="P2438" s="80"/>
    </row>
    <row r="2439" spans="3:16" s="1" customFormat="1">
      <c r="C2439" s="6"/>
      <c r="D2439" s="80"/>
      <c r="E2439" s="80"/>
      <c r="F2439" s="80"/>
      <c r="G2439" s="80"/>
      <c r="H2439" s="80"/>
      <c r="I2439" s="80"/>
      <c r="J2439" s="80"/>
      <c r="K2439" s="80"/>
      <c r="L2439" s="80"/>
      <c r="M2439" s="80"/>
      <c r="N2439" s="80"/>
      <c r="O2439" s="80"/>
      <c r="P2439" s="80"/>
    </row>
    <row r="2440" spans="3:16" s="1" customFormat="1">
      <c r="C2440" s="6"/>
      <c r="D2440" s="80"/>
      <c r="E2440" s="80"/>
      <c r="F2440" s="80"/>
      <c r="G2440" s="80"/>
      <c r="H2440" s="80"/>
      <c r="I2440" s="80"/>
      <c r="J2440" s="80"/>
      <c r="K2440" s="80"/>
      <c r="L2440" s="80"/>
      <c r="M2440" s="80"/>
      <c r="N2440" s="80"/>
      <c r="O2440" s="80"/>
      <c r="P2440" s="80"/>
    </row>
    <row r="2441" spans="3:16" s="1" customFormat="1">
      <c r="C2441" s="6"/>
      <c r="D2441" s="80"/>
      <c r="E2441" s="80"/>
      <c r="F2441" s="80"/>
      <c r="G2441" s="80"/>
      <c r="H2441" s="80"/>
      <c r="I2441" s="80"/>
      <c r="J2441" s="80"/>
      <c r="K2441" s="80"/>
      <c r="L2441" s="80"/>
      <c r="M2441" s="80"/>
      <c r="N2441" s="80"/>
      <c r="O2441" s="80"/>
      <c r="P2441" s="80"/>
    </row>
    <row r="2442" spans="3:16" s="1" customFormat="1">
      <c r="C2442" s="6"/>
      <c r="D2442" s="80"/>
      <c r="E2442" s="80"/>
      <c r="F2442" s="80"/>
      <c r="G2442" s="80"/>
      <c r="H2442" s="80"/>
      <c r="I2442" s="80"/>
      <c r="J2442" s="80"/>
      <c r="K2442" s="80"/>
      <c r="L2442" s="80"/>
      <c r="M2442" s="80"/>
      <c r="N2442" s="80"/>
      <c r="O2442" s="80"/>
      <c r="P2442" s="80"/>
    </row>
    <row r="2443" spans="3:16" s="1" customFormat="1">
      <c r="C2443" s="6"/>
      <c r="D2443" s="80"/>
      <c r="E2443" s="80"/>
      <c r="F2443" s="80"/>
      <c r="G2443" s="80"/>
      <c r="H2443" s="80"/>
      <c r="I2443" s="80"/>
      <c r="J2443" s="80"/>
      <c r="K2443" s="80"/>
      <c r="L2443" s="80"/>
      <c r="M2443" s="80"/>
      <c r="N2443" s="80"/>
      <c r="O2443" s="80"/>
      <c r="P2443" s="80"/>
    </row>
    <row r="2444" spans="3:16" s="1" customFormat="1">
      <c r="C2444" s="6"/>
      <c r="D2444" s="80"/>
      <c r="E2444" s="80"/>
      <c r="F2444" s="80"/>
      <c r="G2444" s="80"/>
      <c r="H2444" s="80"/>
      <c r="I2444" s="80"/>
      <c r="J2444" s="80"/>
      <c r="K2444" s="80"/>
      <c r="L2444" s="80"/>
      <c r="M2444" s="80"/>
      <c r="N2444" s="80"/>
      <c r="O2444" s="80"/>
      <c r="P2444" s="80"/>
    </row>
    <row r="2445" spans="3:16" s="1" customFormat="1">
      <c r="C2445" s="6"/>
      <c r="D2445" s="80"/>
      <c r="E2445" s="80"/>
      <c r="F2445" s="80"/>
      <c r="G2445" s="80"/>
      <c r="H2445" s="80"/>
      <c r="I2445" s="80"/>
      <c r="J2445" s="80"/>
      <c r="K2445" s="80"/>
      <c r="L2445" s="80"/>
      <c r="M2445" s="80"/>
      <c r="N2445" s="80"/>
      <c r="O2445" s="80"/>
      <c r="P2445" s="80"/>
    </row>
    <row r="2446" spans="3:16" s="1" customFormat="1">
      <c r="C2446" s="6"/>
      <c r="D2446" s="80"/>
      <c r="E2446" s="80"/>
      <c r="F2446" s="80"/>
      <c r="G2446" s="80"/>
      <c r="H2446" s="80"/>
      <c r="I2446" s="80"/>
      <c r="J2446" s="80"/>
      <c r="K2446" s="80"/>
      <c r="L2446" s="80"/>
      <c r="M2446" s="80"/>
      <c r="N2446" s="80"/>
      <c r="O2446" s="80"/>
      <c r="P2446" s="80"/>
    </row>
    <row r="2447" spans="3:16" s="1" customFormat="1">
      <c r="C2447" s="6"/>
      <c r="D2447" s="80"/>
      <c r="E2447" s="80"/>
      <c r="F2447" s="80"/>
      <c r="G2447" s="80"/>
      <c r="H2447" s="80"/>
      <c r="I2447" s="80"/>
      <c r="J2447" s="80"/>
      <c r="K2447" s="80"/>
      <c r="L2447" s="80"/>
      <c r="M2447" s="80"/>
      <c r="N2447" s="80"/>
      <c r="O2447" s="80"/>
      <c r="P2447" s="80"/>
    </row>
    <row r="2448" spans="3:16" s="1" customFormat="1">
      <c r="C2448" s="6"/>
      <c r="D2448" s="80"/>
      <c r="E2448" s="80"/>
      <c r="F2448" s="80"/>
      <c r="G2448" s="80"/>
      <c r="H2448" s="80"/>
      <c r="I2448" s="80"/>
      <c r="J2448" s="80"/>
      <c r="K2448" s="80"/>
      <c r="L2448" s="80"/>
      <c r="M2448" s="80"/>
      <c r="N2448" s="80"/>
      <c r="O2448" s="80"/>
      <c r="P2448" s="80"/>
    </row>
    <row r="2449" spans="3:16" s="1" customFormat="1">
      <c r="C2449" s="6"/>
      <c r="D2449" s="80"/>
      <c r="E2449" s="80"/>
      <c r="F2449" s="80"/>
      <c r="G2449" s="80"/>
      <c r="H2449" s="80"/>
      <c r="I2449" s="80"/>
      <c r="J2449" s="80"/>
      <c r="K2449" s="80"/>
      <c r="L2449" s="80"/>
      <c r="M2449" s="80"/>
      <c r="N2449" s="80"/>
      <c r="O2449" s="80"/>
      <c r="P2449" s="80"/>
    </row>
    <row r="2450" spans="3:16" s="1" customFormat="1">
      <c r="C2450" s="6"/>
      <c r="D2450" s="80"/>
      <c r="E2450" s="80"/>
      <c r="F2450" s="80"/>
      <c r="G2450" s="80"/>
      <c r="H2450" s="80"/>
      <c r="I2450" s="80"/>
      <c r="J2450" s="80"/>
      <c r="K2450" s="80"/>
      <c r="L2450" s="80"/>
      <c r="M2450" s="80"/>
      <c r="N2450" s="80"/>
      <c r="O2450" s="80"/>
      <c r="P2450" s="80"/>
    </row>
    <row r="2451" spans="3:16" s="1" customFormat="1">
      <c r="C2451" s="6"/>
      <c r="D2451" s="80"/>
      <c r="E2451" s="80"/>
      <c r="F2451" s="80"/>
      <c r="G2451" s="80"/>
      <c r="H2451" s="80"/>
      <c r="I2451" s="80"/>
      <c r="J2451" s="80"/>
      <c r="K2451" s="80"/>
      <c r="L2451" s="80"/>
      <c r="M2451" s="80"/>
      <c r="N2451" s="80"/>
      <c r="O2451" s="80"/>
      <c r="P2451" s="80"/>
    </row>
    <row r="2452" spans="3:16" s="1" customFormat="1">
      <c r="C2452" s="6"/>
      <c r="D2452" s="80"/>
      <c r="E2452" s="80"/>
      <c r="F2452" s="80"/>
      <c r="G2452" s="80"/>
      <c r="H2452" s="80"/>
      <c r="I2452" s="80"/>
      <c r="J2452" s="80"/>
      <c r="K2452" s="80"/>
      <c r="L2452" s="80"/>
      <c r="M2452" s="80"/>
      <c r="N2452" s="80"/>
      <c r="O2452" s="80"/>
      <c r="P2452" s="80"/>
    </row>
    <row r="2453" spans="3:16" s="1" customFormat="1">
      <c r="C2453" s="6"/>
      <c r="D2453" s="80"/>
      <c r="E2453" s="80"/>
      <c r="F2453" s="80"/>
      <c r="G2453" s="80"/>
      <c r="H2453" s="80"/>
      <c r="I2453" s="80"/>
      <c r="J2453" s="80"/>
      <c r="K2453" s="80"/>
      <c r="L2453" s="80"/>
      <c r="M2453" s="80"/>
      <c r="N2453" s="80"/>
      <c r="O2453" s="80"/>
      <c r="P2453" s="80"/>
    </row>
    <row r="2454" spans="3:16" s="1" customFormat="1">
      <c r="C2454" s="6"/>
      <c r="D2454" s="80"/>
      <c r="E2454" s="80"/>
      <c r="F2454" s="80"/>
      <c r="G2454" s="80"/>
      <c r="H2454" s="80"/>
      <c r="I2454" s="80"/>
      <c r="J2454" s="80"/>
      <c r="K2454" s="80"/>
      <c r="L2454" s="80"/>
      <c r="M2454" s="80"/>
      <c r="N2454" s="80"/>
      <c r="O2454" s="80"/>
      <c r="P2454" s="80"/>
    </row>
    <row r="2455" spans="3:16" s="1" customFormat="1">
      <c r="C2455" s="6"/>
      <c r="D2455" s="80"/>
      <c r="E2455" s="80"/>
      <c r="F2455" s="80"/>
      <c r="G2455" s="80"/>
      <c r="H2455" s="80"/>
      <c r="I2455" s="80"/>
      <c r="J2455" s="80"/>
      <c r="K2455" s="80"/>
      <c r="L2455" s="80"/>
      <c r="M2455" s="80"/>
      <c r="N2455" s="80"/>
      <c r="O2455" s="80"/>
      <c r="P2455" s="80"/>
    </row>
    <row r="2456" spans="3:16" s="1" customFormat="1">
      <c r="C2456" s="6"/>
      <c r="D2456" s="80"/>
      <c r="E2456" s="80"/>
      <c r="F2456" s="80"/>
      <c r="G2456" s="80"/>
      <c r="H2456" s="80"/>
      <c r="I2456" s="80"/>
      <c r="J2456" s="80"/>
      <c r="K2456" s="80"/>
      <c r="L2456" s="80"/>
      <c r="M2456" s="80"/>
      <c r="N2456" s="80"/>
      <c r="O2456" s="80"/>
      <c r="P2456" s="80"/>
    </row>
    <row r="2457" spans="3:16" s="1" customFormat="1">
      <c r="C2457" s="6"/>
      <c r="D2457" s="80"/>
      <c r="E2457" s="80"/>
      <c r="F2457" s="80"/>
      <c r="G2457" s="80"/>
      <c r="H2457" s="80"/>
      <c r="I2457" s="80"/>
      <c r="J2457" s="80"/>
      <c r="K2457" s="80"/>
      <c r="L2457" s="80"/>
      <c r="M2457" s="80"/>
      <c r="N2457" s="80"/>
      <c r="O2457" s="80"/>
      <c r="P2457" s="80"/>
    </row>
    <row r="2458" spans="3:16" s="1" customFormat="1">
      <c r="C2458" s="6"/>
      <c r="D2458" s="80"/>
      <c r="E2458" s="80"/>
      <c r="F2458" s="80"/>
      <c r="G2458" s="80"/>
      <c r="H2458" s="80"/>
      <c r="I2458" s="80"/>
      <c r="J2458" s="80"/>
      <c r="K2458" s="80"/>
      <c r="L2458" s="80"/>
      <c r="M2458" s="80"/>
      <c r="N2458" s="80"/>
      <c r="O2458" s="80"/>
      <c r="P2458" s="80"/>
    </row>
    <row r="2459" spans="3:16" s="1" customFormat="1">
      <c r="C2459" s="6"/>
      <c r="D2459" s="80"/>
      <c r="E2459" s="80"/>
      <c r="F2459" s="80"/>
      <c r="G2459" s="80"/>
      <c r="H2459" s="80"/>
      <c r="I2459" s="80"/>
      <c r="J2459" s="80"/>
      <c r="K2459" s="80"/>
      <c r="L2459" s="80"/>
      <c r="M2459" s="80"/>
      <c r="N2459" s="80"/>
      <c r="O2459" s="80"/>
      <c r="P2459" s="80"/>
    </row>
    <row r="2460" spans="3:16" s="1" customFormat="1">
      <c r="C2460" s="6"/>
      <c r="D2460" s="80"/>
      <c r="E2460" s="80"/>
      <c r="F2460" s="80"/>
      <c r="G2460" s="80"/>
      <c r="H2460" s="80"/>
      <c r="I2460" s="80"/>
      <c r="J2460" s="80"/>
      <c r="K2460" s="80"/>
      <c r="L2460" s="80"/>
      <c r="M2460" s="80"/>
      <c r="N2460" s="80"/>
      <c r="O2460" s="80"/>
      <c r="P2460" s="80"/>
    </row>
    <row r="2461" spans="3:16" s="1" customFormat="1">
      <c r="C2461" s="6"/>
      <c r="D2461" s="80"/>
      <c r="E2461" s="80"/>
      <c r="F2461" s="80"/>
      <c r="G2461" s="80"/>
      <c r="H2461" s="80"/>
      <c r="I2461" s="80"/>
      <c r="J2461" s="80"/>
      <c r="K2461" s="80"/>
      <c r="L2461" s="80"/>
      <c r="M2461" s="80"/>
      <c r="N2461" s="80"/>
      <c r="O2461" s="80"/>
      <c r="P2461" s="80"/>
    </row>
    <row r="2462" spans="3:16" s="1" customFormat="1">
      <c r="C2462" s="6"/>
      <c r="D2462" s="80"/>
      <c r="E2462" s="80"/>
      <c r="F2462" s="80"/>
      <c r="G2462" s="80"/>
      <c r="H2462" s="80"/>
      <c r="I2462" s="80"/>
      <c r="J2462" s="80"/>
      <c r="K2462" s="80"/>
      <c r="L2462" s="80"/>
      <c r="M2462" s="80"/>
      <c r="N2462" s="80"/>
      <c r="O2462" s="80"/>
      <c r="P2462" s="80"/>
    </row>
    <row r="2463" spans="3:16" s="1" customFormat="1">
      <c r="C2463" s="6"/>
      <c r="D2463" s="80"/>
      <c r="E2463" s="80"/>
      <c r="F2463" s="80"/>
      <c r="G2463" s="80"/>
      <c r="H2463" s="80"/>
      <c r="I2463" s="80"/>
      <c r="J2463" s="80"/>
      <c r="K2463" s="80"/>
      <c r="L2463" s="80"/>
      <c r="M2463" s="80"/>
      <c r="N2463" s="80"/>
      <c r="O2463" s="80"/>
      <c r="P2463" s="80"/>
    </row>
    <row r="2464" spans="3:16" s="1" customFormat="1">
      <c r="C2464" s="6"/>
      <c r="D2464" s="80"/>
      <c r="E2464" s="80"/>
      <c r="F2464" s="80"/>
      <c r="G2464" s="80"/>
      <c r="H2464" s="80"/>
      <c r="I2464" s="80"/>
      <c r="J2464" s="80"/>
      <c r="K2464" s="80"/>
      <c r="L2464" s="80"/>
      <c r="M2464" s="80"/>
      <c r="N2464" s="80"/>
      <c r="O2464" s="80"/>
      <c r="P2464" s="80"/>
    </row>
    <row r="2465" spans="3:16" s="1" customFormat="1">
      <c r="C2465" s="6"/>
      <c r="D2465" s="80"/>
      <c r="E2465" s="80"/>
      <c r="F2465" s="80"/>
      <c r="G2465" s="80"/>
      <c r="H2465" s="80"/>
      <c r="I2465" s="80"/>
      <c r="J2465" s="80"/>
      <c r="K2465" s="80"/>
      <c r="L2465" s="80"/>
      <c r="M2465" s="80"/>
      <c r="N2465" s="80"/>
      <c r="O2465" s="80"/>
      <c r="P2465" s="80"/>
    </row>
    <row r="2466" spans="3:16" s="1" customFormat="1">
      <c r="C2466" s="6"/>
      <c r="D2466" s="80"/>
      <c r="E2466" s="80"/>
      <c r="F2466" s="80"/>
      <c r="G2466" s="80"/>
      <c r="H2466" s="80"/>
      <c r="I2466" s="80"/>
      <c r="J2466" s="80"/>
      <c r="K2466" s="80"/>
      <c r="L2466" s="80"/>
      <c r="M2466" s="80"/>
      <c r="N2466" s="80"/>
      <c r="O2466" s="80"/>
      <c r="P2466" s="80"/>
    </row>
    <row r="2467" spans="3:16" s="1" customFormat="1">
      <c r="C2467" s="6"/>
      <c r="D2467" s="80"/>
      <c r="E2467" s="80"/>
      <c r="F2467" s="80"/>
      <c r="G2467" s="80"/>
      <c r="H2467" s="80"/>
      <c r="I2467" s="80"/>
      <c r="J2467" s="80"/>
      <c r="K2467" s="80"/>
      <c r="L2467" s="80"/>
      <c r="M2467" s="80"/>
      <c r="N2467" s="80"/>
      <c r="O2467" s="80"/>
      <c r="P2467" s="80"/>
    </row>
    <row r="2468" spans="3:16" s="1" customFormat="1">
      <c r="C2468" s="6"/>
      <c r="D2468" s="80"/>
      <c r="E2468" s="80"/>
      <c r="F2468" s="80"/>
      <c r="G2468" s="80"/>
      <c r="H2468" s="80"/>
      <c r="I2468" s="80"/>
      <c r="J2468" s="80"/>
      <c r="K2468" s="80"/>
      <c r="L2468" s="80"/>
      <c r="M2468" s="80"/>
      <c r="N2468" s="80"/>
      <c r="O2468" s="80"/>
      <c r="P2468" s="80"/>
    </row>
    <row r="2469" spans="3:16" s="1" customFormat="1">
      <c r="C2469" s="6"/>
      <c r="D2469" s="80"/>
      <c r="E2469" s="80"/>
      <c r="F2469" s="80"/>
      <c r="G2469" s="80"/>
      <c r="H2469" s="80"/>
      <c r="I2469" s="80"/>
      <c r="J2469" s="80"/>
      <c r="K2469" s="80"/>
      <c r="L2469" s="80"/>
      <c r="M2469" s="80"/>
      <c r="N2469" s="80"/>
      <c r="O2469" s="80"/>
      <c r="P2469" s="80"/>
    </row>
    <row r="2470" spans="3:16" s="1" customFormat="1">
      <c r="C2470" s="6"/>
      <c r="D2470" s="80"/>
      <c r="E2470" s="80"/>
      <c r="F2470" s="80"/>
      <c r="G2470" s="80"/>
      <c r="H2470" s="80"/>
      <c r="I2470" s="80"/>
      <c r="J2470" s="80"/>
      <c r="K2470" s="80"/>
      <c r="L2470" s="80"/>
      <c r="M2470" s="80"/>
      <c r="N2470" s="80"/>
      <c r="O2470" s="80"/>
      <c r="P2470" s="80"/>
    </row>
    <row r="2471" spans="3:16" s="1" customFormat="1">
      <c r="C2471" s="6"/>
      <c r="D2471" s="80"/>
      <c r="E2471" s="80"/>
      <c r="F2471" s="80"/>
      <c r="G2471" s="80"/>
      <c r="H2471" s="80"/>
      <c r="I2471" s="80"/>
      <c r="J2471" s="80"/>
      <c r="K2471" s="80"/>
      <c r="L2471" s="80"/>
      <c r="M2471" s="80"/>
      <c r="N2471" s="80"/>
      <c r="O2471" s="80"/>
      <c r="P2471" s="80"/>
    </row>
    <row r="2472" spans="3:16" s="1" customFormat="1">
      <c r="C2472" s="6"/>
      <c r="D2472" s="80"/>
      <c r="E2472" s="80"/>
      <c r="F2472" s="80"/>
      <c r="G2472" s="80"/>
      <c r="H2472" s="80"/>
      <c r="I2472" s="80"/>
      <c r="J2472" s="80"/>
      <c r="K2472" s="80"/>
      <c r="L2472" s="80"/>
      <c r="M2472" s="80"/>
      <c r="N2472" s="80"/>
      <c r="O2472" s="80"/>
      <c r="P2472" s="80"/>
    </row>
    <row r="2473" spans="3:16" s="1" customFormat="1">
      <c r="C2473" s="6"/>
      <c r="D2473" s="80"/>
      <c r="E2473" s="80"/>
      <c r="F2473" s="80"/>
      <c r="G2473" s="80"/>
      <c r="H2473" s="80"/>
      <c r="I2473" s="80"/>
      <c r="J2473" s="80"/>
      <c r="K2473" s="80"/>
      <c r="L2473" s="80"/>
      <c r="M2473" s="80"/>
      <c r="N2473" s="80"/>
      <c r="O2473" s="80"/>
      <c r="P2473" s="80"/>
    </row>
    <row r="2474" spans="3:16" s="1" customFormat="1">
      <c r="C2474" s="6"/>
      <c r="D2474" s="80"/>
      <c r="E2474" s="80"/>
      <c r="F2474" s="80"/>
      <c r="G2474" s="80"/>
      <c r="H2474" s="80"/>
      <c r="I2474" s="80"/>
      <c r="J2474" s="80"/>
      <c r="K2474" s="80"/>
      <c r="L2474" s="80"/>
      <c r="M2474" s="80"/>
      <c r="N2474" s="80"/>
      <c r="O2474" s="80"/>
      <c r="P2474" s="80"/>
    </row>
    <row r="2475" spans="3:16" s="1" customFormat="1">
      <c r="C2475" s="6"/>
      <c r="D2475" s="80"/>
      <c r="E2475" s="80"/>
      <c r="F2475" s="80"/>
      <c r="G2475" s="80"/>
      <c r="H2475" s="80"/>
      <c r="I2475" s="80"/>
      <c r="J2475" s="80"/>
      <c r="K2475" s="80"/>
      <c r="L2475" s="80"/>
      <c r="M2475" s="80"/>
      <c r="N2475" s="80"/>
      <c r="O2475" s="80"/>
      <c r="P2475" s="80"/>
    </row>
    <row r="2476" spans="3:16" s="1" customFormat="1">
      <c r="C2476" s="6"/>
      <c r="D2476" s="80"/>
      <c r="E2476" s="80"/>
      <c r="F2476" s="80"/>
      <c r="G2476" s="80"/>
      <c r="H2476" s="80"/>
      <c r="I2476" s="80"/>
      <c r="J2476" s="80"/>
      <c r="K2476" s="80"/>
      <c r="L2476" s="80"/>
      <c r="M2476" s="80"/>
      <c r="N2476" s="80"/>
      <c r="O2476" s="80"/>
      <c r="P2476" s="80"/>
    </row>
    <row r="2477" spans="3:16" s="1" customFormat="1">
      <c r="C2477" s="6"/>
      <c r="D2477" s="80"/>
      <c r="E2477" s="80"/>
      <c r="F2477" s="80"/>
      <c r="G2477" s="80"/>
      <c r="H2477" s="80"/>
      <c r="I2477" s="80"/>
      <c r="J2477" s="80"/>
      <c r="K2477" s="80"/>
      <c r="L2477" s="80"/>
      <c r="M2477" s="80"/>
      <c r="N2477" s="80"/>
      <c r="O2477" s="80"/>
      <c r="P2477" s="80"/>
    </row>
    <row r="2478" spans="3:16" s="1" customFormat="1">
      <c r="C2478" s="6"/>
      <c r="D2478" s="80"/>
      <c r="E2478" s="80"/>
      <c r="F2478" s="80"/>
      <c r="G2478" s="80"/>
      <c r="H2478" s="80"/>
      <c r="I2478" s="80"/>
      <c r="J2478" s="80"/>
      <c r="K2478" s="80"/>
      <c r="L2478" s="80"/>
      <c r="M2478" s="80"/>
      <c r="N2478" s="80"/>
      <c r="O2478" s="80"/>
      <c r="P2478" s="80"/>
    </row>
    <row r="2479" spans="3:16" s="1" customFormat="1">
      <c r="C2479" s="6"/>
      <c r="D2479" s="80"/>
      <c r="E2479" s="80"/>
      <c r="F2479" s="80"/>
      <c r="G2479" s="80"/>
      <c r="H2479" s="80"/>
      <c r="I2479" s="80"/>
      <c r="J2479" s="80"/>
      <c r="K2479" s="80"/>
      <c r="L2479" s="80"/>
      <c r="M2479" s="80"/>
      <c r="N2479" s="80"/>
      <c r="O2479" s="80"/>
      <c r="P2479" s="80"/>
    </row>
    <row r="2480" spans="3:16" s="1" customFormat="1">
      <c r="C2480" s="6"/>
      <c r="D2480" s="80"/>
      <c r="E2480" s="80"/>
      <c r="F2480" s="80"/>
      <c r="G2480" s="80"/>
      <c r="H2480" s="80"/>
      <c r="I2480" s="80"/>
      <c r="J2480" s="80"/>
      <c r="K2480" s="80"/>
      <c r="L2480" s="80"/>
      <c r="M2480" s="80"/>
      <c r="N2480" s="80"/>
      <c r="O2480" s="80"/>
      <c r="P2480" s="80"/>
    </row>
    <row r="2481" spans="3:16" s="1" customFormat="1">
      <c r="C2481" s="6"/>
      <c r="D2481" s="80"/>
      <c r="E2481" s="80"/>
      <c r="F2481" s="80"/>
      <c r="G2481" s="80"/>
      <c r="H2481" s="80"/>
      <c r="I2481" s="80"/>
      <c r="J2481" s="80"/>
      <c r="K2481" s="80"/>
      <c r="L2481" s="80"/>
      <c r="M2481" s="80"/>
      <c r="N2481" s="80"/>
      <c r="O2481" s="80"/>
      <c r="P2481" s="80"/>
    </row>
    <row r="2482" spans="3:16" s="1" customFormat="1">
      <c r="C2482" s="6"/>
      <c r="D2482" s="80"/>
      <c r="E2482" s="80"/>
      <c r="F2482" s="80"/>
      <c r="G2482" s="80"/>
      <c r="H2482" s="80"/>
      <c r="I2482" s="80"/>
      <c r="J2482" s="80"/>
      <c r="K2482" s="80"/>
      <c r="L2482" s="80"/>
      <c r="M2482" s="80"/>
      <c r="N2482" s="80"/>
      <c r="O2482" s="80"/>
      <c r="P2482" s="80"/>
    </row>
    <row r="2483" spans="3:16" s="1" customFormat="1">
      <c r="C2483" s="6"/>
      <c r="D2483" s="80"/>
      <c r="E2483" s="80"/>
      <c r="F2483" s="80"/>
      <c r="G2483" s="80"/>
      <c r="H2483" s="80"/>
      <c r="I2483" s="80"/>
      <c r="J2483" s="80"/>
      <c r="K2483" s="80"/>
      <c r="L2483" s="80"/>
      <c r="M2483" s="80"/>
      <c r="N2483" s="80"/>
      <c r="O2483" s="80"/>
      <c r="P2483" s="80"/>
    </row>
    <row r="2484" spans="3:16" s="1" customFormat="1">
      <c r="C2484" s="6"/>
      <c r="D2484" s="80"/>
      <c r="E2484" s="80"/>
      <c r="F2484" s="80"/>
      <c r="G2484" s="80"/>
      <c r="H2484" s="80"/>
      <c r="I2484" s="80"/>
      <c r="J2484" s="80"/>
      <c r="K2484" s="80"/>
      <c r="L2484" s="80"/>
      <c r="M2484" s="80"/>
      <c r="N2484" s="80"/>
      <c r="O2484" s="80"/>
      <c r="P2484" s="80"/>
    </row>
    <row r="2485" spans="3:16" s="1" customFormat="1">
      <c r="C2485" s="6"/>
      <c r="D2485" s="80"/>
      <c r="E2485" s="80"/>
      <c r="F2485" s="80"/>
      <c r="G2485" s="80"/>
      <c r="H2485" s="80"/>
      <c r="I2485" s="80"/>
      <c r="J2485" s="80"/>
      <c r="K2485" s="80"/>
      <c r="L2485" s="80"/>
      <c r="M2485" s="80"/>
      <c r="N2485" s="80"/>
      <c r="O2485" s="80"/>
      <c r="P2485" s="80"/>
    </row>
    <row r="2486" spans="3:16" s="1" customFormat="1">
      <c r="C2486" s="6"/>
      <c r="D2486" s="80"/>
      <c r="E2486" s="80"/>
      <c r="F2486" s="80"/>
      <c r="G2486" s="80"/>
      <c r="H2486" s="80"/>
      <c r="I2486" s="80"/>
      <c r="J2486" s="80"/>
      <c r="K2486" s="80"/>
      <c r="L2486" s="80"/>
      <c r="M2486" s="80"/>
      <c r="N2486" s="80"/>
      <c r="O2486" s="80"/>
      <c r="P2486" s="80"/>
    </row>
    <row r="2487" spans="3:16" s="1" customFormat="1">
      <c r="C2487" s="6"/>
      <c r="D2487" s="80"/>
      <c r="E2487" s="80"/>
      <c r="F2487" s="80"/>
      <c r="G2487" s="80"/>
      <c r="H2487" s="80"/>
      <c r="I2487" s="80"/>
      <c r="J2487" s="80"/>
      <c r="K2487" s="80"/>
      <c r="L2487" s="80"/>
      <c r="M2487" s="80"/>
      <c r="N2487" s="80"/>
      <c r="O2487" s="80"/>
      <c r="P2487" s="80"/>
    </row>
    <row r="2488" spans="3:16" s="1" customFormat="1">
      <c r="C2488" s="6"/>
      <c r="D2488" s="80"/>
      <c r="E2488" s="80"/>
      <c r="F2488" s="80"/>
      <c r="G2488" s="80"/>
      <c r="H2488" s="80"/>
      <c r="I2488" s="80"/>
      <c r="J2488" s="80"/>
      <c r="K2488" s="80"/>
      <c r="L2488" s="80"/>
      <c r="M2488" s="80"/>
      <c r="N2488" s="80"/>
      <c r="O2488" s="80"/>
      <c r="P2488" s="80"/>
    </row>
    <row r="2489" spans="3:16" s="1" customFormat="1">
      <c r="C2489" s="6"/>
      <c r="D2489" s="80"/>
      <c r="E2489" s="80"/>
      <c r="F2489" s="80"/>
      <c r="G2489" s="80"/>
      <c r="H2489" s="80"/>
      <c r="I2489" s="80"/>
      <c r="J2489" s="80"/>
      <c r="K2489" s="80"/>
      <c r="L2489" s="80"/>
      <c r="M2489" s="80"/>
      <c r="N2489" s="80"/>
      <c r="O2489" s="80"/>
      <c r="P2489" s="80"/>
    </row>
    <row r="2490" spans="3:16" s="1" customFormat="1">
      <c r="C2490" s="6"/>
      <c r="D2490" s="80"/>
      <c r="E2490" s="80"/>
      <c r="F2490" s="80"/>
      <c r="G2490" s="80"/>
      <c r="H2490" s="80"/>
      <c r="I2490" s="80"/>
      <c r="J2490" s="80"/>
      <c r="K2490" s="80"/>
      <c r="L2490" s="80"/>
      <c r="M2490" s="80"/>
      <c r="N2490" s="80"/>
      <c r="O2490" s="80"/>
      <c r="P2490" s="80"/>
    </row>
    <row r="2491" spans="3:16" s="1" customFormat="1">
      <c r="C2491" s="6"/>
      <c r="D2491" s="80"/>
      <c r="E2491" s="80"/>
      <c r="F2491" s="80"/>
      <c r="G2491" s="80"/>
      <c r="H2491" s="80"/>
      <c r="I2491" s="80"/>
      <c r="J2491" s="80"/>
      <c r="K2491" s="80"/>
      <c r="L2491" s="80"/>
      <c r="M2491" s="80"/>
      <c r="N2491" s="80"/>
      <c r="O2491" s="80"/>
      <c r="P2491" s="80"/>
    </row>
    <row r="2492" spans="3:16" s="1" customFormat="1">
      <c r="C2492" s="6"/>
      <c r="D2492" s="80"/>
      <c r="E2492" s="80"/>
      <c r="F2492" s="80"/>
      <c r="G2492" s="80"/>
      <c r="H2492" s="80"/>
      <c r="I2492" s="80"/>
      <c r="J2492" s="80"/>
      <c r="K2492" s="80"/>
      <c r="L2492" s="80"/>
      <c r="M2492" s="80"/>
      <c r="N2492" s="80"/>
      <c r="O2492" s="80"/>
      <c r="P2492" s="80"/>
    </row>
    <row r="2493" spans="3:16" s="1" customFormat="1">
      <c r="C2493" s="6"/>
      <c r="D2493" s="80"/>
      <c r="E2493" s="80"/>
      <c r="F2493" s="80"/>
      <c r="G2493" s="80"/>
      <c r="H2493" s="80"/>
      <c r="I2493" s="80"/>
      <c r="J2493" s="80"/>
      <c r="K2493" s="80"/>
      <c r="L2493" s="80"/>
      <c r="M2493" s="80"/>
      <c r="N2493" s="80"/>
      <c r="O2493" s="80"/>
      <c r="P2493" s="80"/>
    </row>
    <row r="2494" spans="3:16" s="1" customFormat="1">
      <c r="C2494" s="6"/>
      <c r="D2494" s="80"/>
      <c r="E2494" s="80"/>
      <c r="F2494" s="80"/>
      <c r="G2494" s="80"/>
      <c r="H2494" s="80"/>
      <c r="I2494" s="80"/>
      <c r="J2494" s="80"/>
      <c r="K2494" s="80"/>
      <c r="L2494" s="80"/>
      <c r="M2494" s="80"/>
      <c r="N2494" s="80"/>
      <c r="O2494" s="80"/>
      <c r="P2494" s="80"/>
    </row>
    <row r="2495" spans="3:16" s="1" customFormat="1">
      <c r="C2495" s="6"/>
      <c r="D2495" s="80"/>
      <c r="E2495" s="80"/>
      <c r="F2495" s="80"/>
      <c r="G2495" s="80"/>
      <c r="H2495" s="80"/>
      <c r="I2495" s="80"/>
      <c r="J2495" s="80"/>
      <c r="K2495" s="80"/>
      <c r="L2495" s="80"/>
      <c r="M2495" s="80"/>
      <c r="N2495" s="80"/>
      <c r="O2495" s="80"/>
      <c r="P2495" s="80"/>
    </row>
    <row r="2496" spans="3:16" s="1" customFormat="1">
      <c r="C2496" s="6"/>
      <c r="D2496" s="80"/>
      <c r="E2496" s="80"/>
      <c r="F2496" s="80"/>
      <c r="G2496" s="80"/>
      <c r="H2496" s="80"/>
      <c r="I2496" s="80"/>
      <c r="J2496" s="80"/>
      <c r="K2496" s="80"/>
      <c r="L2496" s="80"/>
      <c r="M2496" s="80"/>
      <c r="N2496" s="80"/>
      <c r="O2496" s="80"/>
      <c r="P2496" s="80"/>
    </row>
    <row r="2497" spans="3:16" s="1" customFormat="1">
      <c r="C2497" s="6"/>
      <c r="D2497" s="80"/>
      <c r="E2497" s="80"/>
      <c r="F2497" s="80"/>
      <c r="G2497" s="80"/>
      <c r="H2497" s="80"/>
      <c r="I2497" s="80"/>
      <c r="J2497" s="80"/>
      <c r="K2497" s="80"/>
      <c r="L2497" s="80"/>
      <c r="M2497" s="80"/>
      <c r="N2497" s="80"/>
      <c r="O2497" s="80"/>
      <c r="P2497" s="80"/>
    </row>
    <row r="2498" spans="3:16" s="1" customFormat="1">
      <c r="C2498" s="6"/>
      <c r="D2498" s="80"/>
      <c r="E2498" s="80"/>
      <c r="F2498" s="80"/>
      <c r="G2498" s="80"/>
      <c r="H2498" s="80"/>
      <c r="I2498" s="80"/>
      <c r="J2498" s="80"/>
      <c r="K2498" s="80"/>
      <c r="L2498" s="80"/>
      <c r="M2498" s="80"/>
      <c r="N2498" s="80"/>
      <c r="O2498" s="80"/>
      <c r="P2498" s="80"/>
    </row>
    <row r="2499" spans="3:16" s="1" customFormat="1">
      <c r="C2499" s="6"/>
      <c r="D2499" s="80"/>
      <c r="E2499" s="80"/>
      <c r="F2499" s="80"/>
      <c r="G2499" s="80"/>
      <c r="H2499" s="80"/>
      <c r="I2499" s="80"/>
      <c r="J2499" s="80"/>
      <c r="K2499" s="80"/>
      <c r="L2499" s="80"/>
      <c r="M2499" s="80"/>
      <c r="N2499" s="80"/>
      <c r="O2499" s="80"/>
      <c r="P2499" s="80"/>
    </row>
    <row r="2500" spans="3:16" s="1" customFormat="1">
      <c r="C2500" s="6"/>
      <c r="D2500" s="80"/>
      <c r="E2500" s="80"/>
      <c r="F2500" s="80"/>
      <c r="G2500" s="80"/>
      <c r="H2500" s="80"/>
      <c r="I2500" s="80"/>
      <c r="J2500" s="80"/>
      <c r="K2500" s="80"/>
      <c r="L2500" s="80"/>
      <c r="M2500" s="80"/>
      <c r="N2500" s="80"/>
      <c r="O2500" s="80"/>
      <c r="P2500" s="80"/>
    </row>
    <row r="2501" spans="3:16" s="1" customFormat="1">
      <c r="C2501" s="6"/>
      <c r="D2501" s="80"/>
      <c r="E2501" s="80"/>
      <c r="F2501" s="80"/>
      <c r="G2501" s="80"/>
      <c r="H2501" s="80"/>
      <c r="I2501" s="80"/>
      <c r="J2501" s="80"/>
      <c r="K2501" s="80"/>
      <c r="L2501" s="80"/>
      <c r="M2501" s="80"/>
      <c r="N2501" s="80"/>
      <c r="O2501" s="80"/>
      <c r="P2501" s="80"/>
    </row>
    <row r="2502" spans="3:16" s="1" customFormat="1">
      <c r="C2502" s="6"/>
      <c r="D2502" s="80"/>
      <c r="E2502" s="80"/>
      <c r="F2502" s="80"/>
      <c r="G2502" s="80"/>
      <c r="H2502" s="80"/>
      <c r="I2502" s="80"/>
      <c r="J2502" s="80"/>
      <c r="K2502" s="80"/>
      <c r="L2502" s="80"/>
      <c r="M2502" s="80"/>
      <c r="N2502" s="80"/>
      <c r="O2502" s="80"/>
      <c r="P2502" s="80"/>
    </row>
    <row r="2503" spans="3:16" s="1" customFormat="1">
      <c r="C2503" s="6"/>
      <c r="D2503" s="80"/>
      <c r="E2503" s="80"/>
      <c r="F2503" s="80"/>
      <c r="G2503" s="80"/>
      <c r="H2503" s="80"/>
      <c r="I2503" s="80"/>
      <c r="J2503" s="80"/>
      <c r="K2503" s="80"/>
      <c r="L2503" s="80"/>
      <c r="M2503" s="80"/>
      <c r="N2503" s="80"/>
      <c r="O2503" s="80"/>
      <c r="P2503" s="80"/>
    </row>
    <row r="2504" spans="3:16" s="1" customFormat="1">
      <c r="C2504" s="6"/>
      <c r="D2504" s="80"/>
      <c r="E2504" s="80"/>
      <c r="F2504" s="80"/>
      <c r="G2504" s="80"/>
      <c r="H2504" s="80"/>
      <c r="I2504" s="80"/>
      <c r="J2504" s="80"/>
      <c r="K2504" s="80"/>
      <c r="L2504" s="80"/>
      <c r="M2504" s="80"/>
      <c r="N2504" s="80"/>
      <c r="O2504" s="80"/>
      <c r="P2504" s="80"/>
    </row>
    <row r="2505" spans="3:16" s="1" customFormat="1">
      <c r="C2505" s="6"/>
      <c r="D2505" s="80"/>
      <c r="E2505" s="80"/>
      <c r="F2505" s="80"/>
      <c r="G2505" s="80"/>
      <c r="H2505" s="80"/>
      <c r="I2505" s="80"/>
      <c r="J2505" s="80"/>
      <c r="K2505" s="80"/>
      <c r="L2505" s="80"/>
      <c r="M2505" s="80"/>
      <c r="N2505" s="80"/>
      <c r="O2505" s="80"/>
      <c r="P2505" s="80"/>
    </row>
    <row r="2506" spans="3:16" s="1" customFormat="1">
      <c r="C2506" s="6"/>
      <c r="D2506" s="80"/>
      <c r="E2506" s="80"/>
      <c r="F2506" s="80"/>
      <c r="G2506" s="80"/>
      <c r="H2506" s="80"/>
      <c r="I2506" s="80"/>
      <c r="J2506" s="80"/>
      <c r="K2506" s="80"/>
      <c r="L2506" s="80"/>
      <c r="M2506" s="80"/>
      <c r="N2506" s="80"/>
      <c r="O2506" s="80"/>
      <c r="P2506" s="80"/>
    </row>
    <row r="2507" spans="3:16" s="1" customFormat="1">
      <c r="C2507" s="6"/>
      <c r="D2507" s="80"/>
      <c r="E2507" s="80"/>
      <c r="F2507" s="80"/>
      <c r="G2507" s="80"/>
      <c r="H2507" s="80"/>
      <c r="I2507" s="80"/>
      <c r="J2507" s="80"/>
      <c r="K2507" s="80"/>
      <c r="L2507" s="80"/>
      <c r="M2507" s="80"/>
      <c r="N2507" s="80"/>
      <c r="O2507" s="80"/>
      <c r="P2507" s="80"/>
    </row>
    <row r="2508" spans="3:16" s="1" customFormat="1">
      <c r="C2508" s="6"/>
      <c r="D2508" s="80"/>
      <c r="E2508" s="80"/>
      <c r="F2508" s="80"/>
      <c r="G2508" s="80"/>
      <c r="H2508" s="80"/>
      <c r="I2508" s="80"/>
      <c r="J2508" s="80"/>
      <c r="K2508" s="80"/>
      <c r="L2508" s="80"/>
      <c r="M2508" s="80"/>
      <c r="N2508" s="80"/>
      <c r="O2508" s="80"/>
      <c r="P2508" s="80"/>
    </row>
    <row r="2509" spans="3:16" s="1" customFormat="1">
      <c r="C2509" s="6"/>
      <c r="D2509" s="80"/>
      <c r="E2509" s="80"/>
      <c r="F2509" s="80"/>
      <c r="G2509" s="80"/>
      <c r="H2509" s="80"/>
      <c r="I2509" s="80"/>
      <c r="J2509" s="80"/>
      <c r="K2509" s="80"/>
      <c r="L2509" s="80"/>
      <c r="M2509" s="80"/>
      <c r="N2509" s="80"/>
      <c r="O2509" s="80"/>
      <c r="P2509" s="80"/>
    </row>
    <row r="2510" spans="3:16" s="1" customFormat="1">
      <c r="C2510" s="6"/>
      <c r="D2510" s="80"/>
      <c r="E2510" s="80"/>
      <c r="F2510" s="80"/>
      <c r="G2510" s="80"/>
      <c r="H2510" s="80"/>
      <c r="I2510" s="80"/>
      <c r="J2510" s="80"/>
      <c r="K2510" s="80"/>
      <c r="L2510" s="80"/>
      <c r="M2510" s="80"/>
      <c r="N2510" s="80"/>
      <c r="O2510" s="80"/>
      <c r="P2510" s="80"/>
    </row>
    <row r="2511" spans="3:16" s="1" customFormat="1">
      <c r="C2511" s="6"/>
      <c r="D2511" s="80"/>
      <c r="E2511" s="80"/>
      <c r="F2511" s="80"/>
      <c r="G2511" s="80"/>
      <c r="H2511" s="80"/>
      <c r="I2511" s="80"/>
      <c r="J2511" s="80"/>
      <c r="K2511" s="80"/>
      <c r="L2511" s="80"/>
      <c r="M2511" s="80"/>
      <c r="N2511" s="80"/>
      <c r="O2511" s="80"/>
      <c r="P2511" s="80"/>
    </row>
    <row r="2512" spans="3:16" s="1" customFormat="1">
      <c r="C2512" s="6"/>
      <c r="D2512" s="80"/>
      <c r="E2512" s="80"/>
      <c r="F2512" s="80"/>
      <c r="G2512" s="80"/>
      <c r="H2512" s="80"/>
      <c r="I2512" s="80"/>
      <c r="J2512" s="80"/>
      <c r="K2512" s="80"/>
      <c r="L2512" s="80"/>
      <c r="M2512" s="80"/>
      <c r="N2512" s="80"/>
      <c r="O2512" s="80"/>
      <c r="P2512" s="80"/>
    </row>
    <row r="2513" spans="3:16" s="1" customFormat="1">
      <c r="C2513" s="6"/>
      <c r="D2513" s="80"/>
      <c r="E2513" s="80"/>
      <c r="F2513" s="80"/>
      <c r="G2513" s="80"/>
      <c r="H2513" s="80"/>
      <c r="I2513" s="80"/>
      <c r="J2513" s="80"/>
      <c r="K2513" s="80"/>
      <c r="L2513" s="80"/>
      <c r="M2513" s="80"/>
      <c r="N2513" s="80"/>
      <c r="O2513" s="80"/>
      <c r="P2513" s="80"/>
    </row>
    <row r="2514" spans="3:16" s="1" customFormat="1">
      <c r="C2514" s="6"/>
      <c r="D2514" s="80"/>
      <c r="E2514" s="80"/>
      <c r="F2514" s="80"/>
      <c r="G2514" s="80"/>
      <c r="H2514" s="80"/>
      <c r="I2514" s="80"/>
      <c r="J2514" s="80"/>
      <c r="K2514" s="80"/>
      <c r="L2514" s="80"/>
      <c r="M2514" s="80"/>
      <c r="N2514" s="80"/>
      <c r="O2514" s="80"/>
      <c r="P2514" s="80"/>
    </row>
    <row r="2515" spans="3:16" s="1" customFormat="1">
      <c r="C2515" s="6"/>
      <c r="D2515" s="80"/>
      <c r="E2515" s="80"/>
      <c r="F2515" s="80"/>
      <c r="G2515" s="80"/>
      <c r="H2515" s="80"/>
      <c r="I2515" s="80"/>
      <c r="J2515" s="80"/>
      <c r="K2515" s="80"/>
      <c r="L2515" s="80"/>
      <c r="M2515" s="80"/>
      <c r="N2515" s="80"/>
      <c r="O2515" s="80"/>
      <c r="P2515" s="80"/>
    </row>
    <row r="2516" spans="3:16" s="1" customFormat="1">
      <c r="C2516" s="6"/>
      <c r="D2516" s="80"/>
      <c r="E2516" s="80"/>
      <c r="F2516" s="80"/>
      <c r="G2516" s="80"/>
      <c r="H2516" s="80"/>
      <c r="I2516" s="80"/>
      <c r="J2516" s="80"/>
      <c r="K2516" s="80"/>
      <c r="L2516" s="80"/>
      <c r="M2516" s="80"/>
      <c r="N2516" s="80"/>
      <c r="O2516" s="80"/>
      <c r="P2516" s="80"/>
    </row>
    <row r="2517" spans="3:16" s="1" customFormat="1">
      <c r="C2517" s="6"/>
      <c r="D2517" s="80"/>
      <c r="E2517" s="80"/>
      <c r="F2517" s="80"/>
      <c r="G2517" s="80"/>
      <c r="H2517" s="80"/>
      <c r="I2517" s="80"/>
      <c r="J2517" s="80"/>
      <c r="K2517" s="80"/>
      <c r="L2517" s="80"/>
      <c r="M2517" s="80"/>
      <c r="N2517" s="80"/>
      <c r="O2517" s="80"/>
      <c r="P2517" s="80"/>
    </row>
    <row r="2518" spans="3:16" s="1" customFormat="1">
      <c r="C2518" s="6"/>
      <c r="D2518" s="80"/>
      <c r="E2518" s="80"/>
      <c r="F2518" s="80"/>
      <c r="G2518" s="80"/>
      <c r="H2518" s="80"/>
      <c r="I2518" s="80"/>
      <c r="J2518" s="80"/>
      <c r="K2518" s="80"/>
      <c r="L2518" s="80"/>
      <c r="M2518" s="80"/>
      <c r="N2518" s="80"/>
      <c r="O2518" s="80"/>
      <c r="P2518" s="80"/>
    </row>
    <row r="2519" spans="3:16" s="1" customFormat="1">
      <c r="C2519" s="6"/>
      <c r="D2519" s="80"/>
      <c r="E2519" s="80"/>
      <c r="F2519" s="80"/>
      <c r="G2519" s="80"/>
      <c r="H2519" s="80"/>
      <c r="I2519" s="80"/>
      <c r="J2519" s="80"/>
      <c r="K2519" s="80"/>
      <c r="L2519" s="80"/>
      <c r="M2519" s="80"/>
      <c r="N2519" s="80"/>
      <c r="O2519" s="80"/>
      <c r="P2519" s="80"/>
    </row>
    <row r="2520" spans="3:16" s="1" customFormat="1">
      <c r="C2520" s="6"/>
      <c r="D2520" s="80"/>
      <c r="E2520" s="80"/>
      <c r="F2520" s="80"/>
      <c r="G2520" s="80"/>
      <c r="H2520" s="80"/>
      <c r="I2520" s="80"/>
      <c r="J2520" s="80"/>
      <c r="K2520" s="80"/>
      <c r="L2520" s="80"/>
      <c r="M2520" s="80"/>
      <c r="N2520" s="80"/>
      <c r="O2520" s="80"/>
      <c r="P2520" s="80"/>
    </row>
    <row r="2521" spans="3:16" s="1" customFormat="1">
      <c r="C2521" s="6"/>
      <c r="D2521" s="80"/>
      <c r="E2521" s="80"/>
      <c r="F2521" s="80"/>
      <c r="G2521" s="80"/>
      <c r="H2521" s="80"/>
      <c r="I2521" s="80"/>
      <c r="J2521" s="80"/>
      <c r="K2521" s="80"/>
      <c r="L2521" s="80"/>
      <c r="M2521" s="80"/>
      <c r="N2521" s="80"/>
      <c r="O2521" s="80"/>
      <c r="P2521" s="80"/>
    </row>
    <row r="2522" spans="3:16" s="1" customFormat="1">
      <c r="C2522" s="6"/>
      <c r="D2522" s="80"/>
      <c r="E2522" s="80"/>
      <c r="F2522" s="80"/>
      <c r="G2522" s="80"/>
      <c r="H2522" s="80"/>
      <c r="I2522" s="80"/>
      <c r="J2522" s="80"/>
      <c r="K2522" s="80"/>
      <c r="L2522" s="80"/>
      <c r="M2522" s="80"/>
      <c r="N2522" s="80"/>
      <c r="O2522" s="80"/>
      <c r="P2522" s="80"/>
    </row>
    <row r="2523" spans="3:16" s="1" customFormat="1">
      <c r="C2523" s="6"/>
      <c r="D2523" s="80"/>
      <c r="E2523" s="80"/>
      <c r="F2523" s="80"/>
      <c r="G2523" s="80"/>
      <c r="H2523" s="80"/>
      <c r="I2523" s="80"/>
      <c r="J2523" s="80"/>
      <c r="K2523" s="80"/>
      <c r="L2523" s="80"/>
      <c r="M2523" s="80"/>
      <c r="N2523" s="80"/>
      <c r="O2523" s="80"/>
      <c r="P2523" s="80"/>
    </row>
    <row r="2524" spans="3:16" s="1" customFormat="1">
      <c r="C2524" s="6"/>
      <c r="D2524" s="80"/>
      <c r="E2524" s="80"/>
      <c r="F2524" s="80"/>
      <c r="G2524" s="80"/>
      <c r="H2524" s="80"/>
      <c r="I2524" s="80"/>
      <c r="J2524" s="80"/>
      <c r="K2524" s="80"/>
      <c r="L2524" s="80"/>
      <c r="M2524" s="80"/>
      <c r="N2524" s="80"/>
      <c r="O2524" s="80"/>
      <c r="P2524" s="80"/>
    </row>
    <row r="2525" spans="3:16" s="1" customFormat="1">
      <c r="C2525" s="6"/>
      <c r="D2525" s="80"/>
      <c r="E2525" s="80"/>
      <c r="F2525" s="80"/>
      <c r="G2525" s="80"/>
      <c r="H2525" s="80"/>
      <c r="I2525" s="80"/>
      <c r="J2525" s="80"/>
      <c r="K2525" s="80"/>
      <c r="L2525" s="80"/>
      <c r="M2525" s="80"/>
      <c r="N2525" s="80"/>
      <c r="O2525" s="80"/>
      <c r="P2525" s="80"/>
    </row>
    <row r="2526" spans="3:16" s="1" customFormat="1">
      <c r="C2526" s="6"/>
      <c r="D2526" s="80"/>
      <c r="E2526" s="80"/>
      <c r="F2526" s="80"/>
      <c r="G2526" s="80"/>
      <c r="H2526" s="80"/>
      <c r="I2526" s="80"/>
      <c r="J2526" s="80"/>
      <c r="K2526" s="80"/>
      <c r="L2526" s="80"/>
      <c r="M2526" s="80"/>
      <c r="N2526" s="80"/>
      <c r="O2526" s="80"/>
      <c r="P2526" s="80"/>
    </row>
    <row r="2527" spans="3:16" s="1" customFormat="1">
      <c r="C2527" s="6"/>
      <c r="D2527" s="80"/>
      <c r="E2527" s="80"/>
      <c r="F2527" s="80"/>
      <c r="G2527" s="80"/>
      <c r="H2527" s="80"/>
      <c r="I2527" s="80"/>
      <c r="J2527" s="80"/>
      <c r="K2527" s="80"/>
      <c r="L2527" s="80"/>
      <c r="M2527" s="80"/>
      <c r="N2527" s="80"/>
      <c r="O2527" s="80"/>
      <c r="P2527" s="80"/>
    </row>
    <row r="2528" spans="3:16" s="1" customFormat="1">
      <c r="C2528" s="6"/>
      <c r="D2528" s="80"/>
      <c r="E2528" s="80"/>
      <c r="F2528" s="80"/>
      <c r="G2528" s="80"/>
      <c r="H2528" s="80"/>
      <c r="I2528" s="80"/>
      <c r="J2528" s="80"/>
      <c r="K2528" s="80"/>
      <c r="L2528" s="80"/>
      <c r="M2528" s="80"/>
      <c r="N2528" s="80"/>
      <c r="O2528" s="80"/>
      <c r="P2528" s="80"/>
    </row>
    <row r="2529" spans="3:16" s="1" customFormat="1">
      <c r="C2529" s="6"/>
      <c r="D2529" s="80"/>
      <c r="E2529" s="80"/>
      <c r="F2529" s="80"/>
      <c r="G2529" s="80"/>
      <c r="H2529" s="80"/>
      <c r="I2529" s="80"/>
      <c r="J2529" s="80"/>
      <c r="K2529" s="80"/>
      <c r="L2529" s="80"/>
      <c r="M2529" s="80"/>
      <c r="N2529" s="80"/>
      <c r="O2529" s="80"/>
      <c r="P2529" s="80"/>
    </row>
    <row r="2530" spans="3:16" s="1" customFormat="1">
      <c r="C2530" s="6"/>
      <c r="D2530" s="80"/>
      <c r="E2530" s="80"/>
      <c r="F2530" s="80"/>
      <c r="G2530" s="80"/>
      <c r="H2530" s="80"/>
      <c r="I2530" s="80"/>
      <c r="J2530" s="80"/>
      <c r="K2530" s="80"/>
      <c r="L2530" s="80"/>
      <c r="M2530" s="80"/>
      <c r="N2530" s="80"/>
      <c r="O2530" s="80"/>
      <c r="P2530" s="80"/>
    </row>
    <row r="2531" spans="3:16" s="1" customFormat="1">
      <c r="C2531" s="6"/>
      <c r="D2531" s="80"/>
      <c r="E2531" s="80"/>
      <c r="F2531" s="80"/>
      <c r="G2531" s="80"/>
      <c r="H2531" s="80"/>
      <c r="I2531" s="80"/>
      <c r="J2531" s="80"/>
      <c r="K2531" s="80"/>
      <c r="L2531" s="80"/>
      <c r="M2531" s="80"/>
      <c r="N2531" s="80"/>
      <c r="O2531" s="80"/>
      <c r="P2531" s="80"/>
    </row>
    <row r="2532" spans="3:16" s="1" customFormat="1">
      <c r="C2532" s="6"/>
      <c r="D2532" s="80"/>
      <c r="E2532" s="80"/>
      <c r="F2532" s="80"/>
      <c r="G2532" s="80"/>
      <c r="H2532" s="80"/>
      <c r="I2532" s="80"/>
      <c r="J2532" s="80"/>
      <c r="K2532" s="80"/>
      <c r="L2532" s="80"/>
      <c r="M2532" s="80"/>
      <c r="N2532" s="80"/>
      <c r="O2532" s="80"/>
      <c r="P2532" s="80"/>
    </row>
    <row r="2533" spans="3:16" s="1" customFormat="1">
      <c r="C2533" s="6"/>
      <c r="D2533" s="80"/>
      <c r="E2533" s="80"/>
      <c r="F2533" s="80"/>
      <c r="G2533" s="80"/>
      <c r="H2533" s="80"/>
      <c r="I2533" s="80"/>
      <c r="J2533" s="80"/>
      <c r="K2533" s="80"/>
      <c r="L2533" s="80"/>
      <c r="M2533" s="80"/>
      <c r="N2533" s="80"/>
      <c r="O2533" s="80"/>
      <c r="P2533" s="80"/>
    </row>
    <row r="2534" spans="3:16" s="1" customFormat="1">
      <c r="C2534" s="6"/>
      <c r="D2534" s="80"/>
      <c r="E2534" s="80"/>
      <c r="F2534" s="80"/>
      <c r="G2534" s="80"/>
      <c r="H2534" s="80"/>
      <c r="I2534" s="80"/>
      <c r="J2534" s="80"/>
      <c r="K2534" s="80"/>
      <c r="L2534" s="80"/>
      <c r="M2534" s="80"/>
      <c r="N2534" s="80"/>
      <c r="O2534" s="80"/>
      <c r="P2534" s="80"/>
    </row>
    <row r="2535" spans="3:16" s="1" customFormat="1">
      <c r="C2535" s="6"/>
      <c r="D2535" s="80"/>
      <c r="E2535" s="80"/>
      <c r="F2535" s="80"/>
      <c r="G2535" s="80"/>
      <c r="H2535" s="80"/>
      <c r="I2535" s="80"/>
      <c r="J2535" s="80"/>
      <c r="K2535" s="80"/>
      <c r="L2535" s="80"/>
      <c r="M2535" s="80"/>
      <c r="N2535" s="80"/>
      <c r="O2535" s="80"/>
      <c r="P2535" s="80"/>
    </row>
    <row r="2536" spans="3:16" s="1" customFormat="1">
      <c r="C2536" s="6"/>
      <c r="D2536" s="80"/>
      <c r="E2536" s="80"/>
      <c r="F2536" s="80"/>
      <c r="G2536" s="80"/>
      <c r="H2536" s="80"/>
      <c r="I2536" s="80"/>
      <c r="J2536" s="80"/>
      <c r="K2536" s="80"/>
      <c r="L2536" s="80"/>
      <c r="M2536" s="80"/>
      <c r="N2536" s="80"/>
      <c r="O2536" s="80"/>
      <c r="P2536" s="80"/>
    </row>
    <row r="2537" spans="3:16" s="1" customFormat="1">
      <c r="C2537" s="6"/>
      <c r="D2537" s="80"/>
      <c r="E2537" s="80"/>
      <c r="F2537" s="80"/>
      <c r="G2537" s="80"/>
      <c r="H2537" s="80"/>
      <c r="I2537" s="80"/>
      <c r="J2537" s="80"/>
      <c r="K2537" s="80"/>
      <c r="L2537" s="80"/>
      <c r="M2537" s="80"/>
      <c r="N2537" s="80"/>
      <c r="O2537" s="80"/>
      <c r="P2537" s="80"/>
    </row>
    <row r="2538" spans="3:16" s="1" customFormat="1">
      <c r="C2538" s="6"/>
      <c r="D2538" s="80"/>
      <c r="E2538" s="80"/>
      <c r="F2538" s="80"/>
      <c r="G2538" s="80"/>
      <c r="H2538" s="80"/>
      <c r="I2538" s="80"/>
      <c r="J2538" s="80"/>
      <c r="K2538" s="80"/>
      <c r="L2538" s="80"/>
      <c r="M2538" s="80"/>
      <c r="N2538" s="80"/>
      <c r="O2538" s="80"/>
      <c r="P2538" s="80"/>
    </row>
    <row r="2539" spans="3:16" s="1" customFormat="1">
      <c r="C2539" s="6"/>
      <c r="D2539" s="80"/>
      <c r="E2539" s="80"/>
      <c r="F2539" s="80"/>
      <c r="G2539" s="80"/>
      <c r="H2539" s="80"/>
      <c r="I2539" s="80"/>
      <c r="J2539" s="80"/>
      <c r="K2539" s="80"/>
      <c r="L2539" s="80"/>
      <c r="M2539" s="80"/>
      <c r="N2539" s="80"/>
      <c r="O2539" s="80"/>
      <c r="P2539" s="80"/>
    </row>
    <row r="2540" spans="3:16" s="1" customFormat="1">
      <c r="C2540" s="6"/>
      <c r="D2540" s="80"/>
      <c r="E2540" s="80"/>
      <c r="F2540" s="80"/>
      <c r="G2540" s="80"/>
      <c r="H2540" s="80"/>
      <c r="I2540" s="80"/>
      <c r="J2540" s="80"/>
      <c r="K2540" s="80"/>
      <c r="L2540" s="80"/>
      <c r="M2540" s="80"/>
      <c r="N2540" s="80"/>
      <c r="O2540" s="80"/>
      <c r="P2540" s="80"/>
    </row>
    <row r="2541" spans="3:16" s="1" customFormat="1">
      <c r="C2541" s="6"/>
      <c r="D2541" s="80"/>
      <c r="E2541" s="80"/>
      <c r="F2541" s="80"/>
      <c r="G2541" s="80"/>
      <c r="H2541" s="80"/>
      <c r="I2541" s="80"/>
      <c r="J2541" s="80"/>
      <c r="K2541" s="80"/>
      <c r="L2541" s="80"/>
      <c r="M2541" s="80"/>
      <c r="N2541" s="80"/>
      <c r="O2541" s="80"/>
      <c r="P2541" s="80"/>
    </row>
    <row r="2542" spans="3:16" s="1" customFormat="1">
      <c r="C2542" s="6"/>
      <c r="D2542" s="80"/>
      <c r="E2542" s="80"/>
      <c r="F2542" s="80"/>
      <c r="G2542" s="80"/>
      <c r="H2542" s="80"/>
      <c r="I2542" s="80"/>
      <c r="J2542" s="80"/>
      <c r="K2542" s="80"/>
      <c r="L2542" s="80"/>
      <c r="M2542" s="80"/>
      <c r="N2542" s="80"/>
      <c r="O2542" s="80"/>
      <c r="P2542" s="80"/>
    </row>
    <row r="2543" spans="3:16" s="1" customFormat="1">
      <c r="C2543" s="6"/>
      <c r="D2543" s="80"/>
      <c r="E2543" s="80"/>
      <c r="F2543" s="80"/>
      <c r="G2543" s="80"/>
      <c r="H2543" s="80"/>
      <c r="I2543" s="80"/>
      <c r="J2543" s="80"/>
      <c r="K2543" s="80"/>
      <c r="L2543" s="80"/>
      <c r="M2543" s="80"/>
      <c r="N2543" s="80"/>
      <c r="O2543" s="80"/>
      <c r="P2543" s="80"/>
    </row>
    <row r="2544" spans="3:16" s="1" customFormat="1">
      <c r="C2544" s="6"/>
      <c r="D2544" s="80"/>
      <c r="E2544" s="80"/>
      <c r="F2544" s="80"/>
      <c r="G2544" s="80"/>
      <c r="H2544" s="80"/>
      <c r="I2544" s="80"/>
      <c r="J2544" s="80"/>
      <c r="K2544" s="80"/>
      <c r="L2544" s="80"/>
      <c r="M2544" s="80"/>
      <c r="N2544" s="80"/>
      <c r="O2544" s="80"/>
      <c r="P2544" s="80"/>
    </row>
    <row r="2545" spans="3:16" s="1" customFormat="1">
      <c r="C2545" s="6"/>
      <c r="D2545" s="80"/>
      <c r="E2545" s="80"/>
      <c r="F2545" s="80"/>
      <c r="G2545" s="80"/>
      <c r="H2545" s="80"/>
      <c r="I2545" s="80"/>
      <c r="J2545" s="80"/>
      <c r="K2545" s="80"/>
      <c r="L2545" s="80"/>
      <c r="M2545" s="80"/>
      <c r="N2545" s="80"/>
      <c r="O2545" s="80"/>
      <c r="P2545" s="80"/>
    </row>
    <row r="2546" spans="3:16" s="1" customFormat="1">
      <c r="C2546" s="6"/>
      <c r="D2546" s="80"/>
      <c r="E2546" s="80"/>
      <c r="F2546" s="80"/>
      <c r="G2546" s="80"/>
      <c r="H2546" s="80"/>
      <c r="I2546" s="80"/>
      <c r="J2546" s="80"/>
      <c r="K2546" s="80"/>
      <c r="L2546" s="80"/>
      <c r="M2546" s="80"/>
      <c r="N2546" s="80"/>
      <c r="O2546" s="80"/>
      <c r="P2546" s="80"/>
    </row>
    <row r="2547" spans="3:16" s="1" customFormat="1">
      <c r="C2547" s="6"/>
      <c r="D2547" s="80"/>
      <c r="E2547" s="80"/>
      <c r="F2547" s="80"/>
      <c r="G2547" s="80"/>
      <c r="H2547" s="80"/>
      <c r="I2547" s="80"/>
      <c r="J2547" s="80"/>
      <c r="K2547" s="80"/>
      <c r="L2547" s="80"/>
      <c r="M2547" s="80"/>
      <c r="N2547" s="80"/>
      <c r="O2547" s="80"/>
      <c r="P2547" s="80"/>
    </row>
    <row r="2548" spans="3:16" s="1" customFormat="1">
      <c r="C2548" s="6"/>
      <c r="D2548" s="80"/>
      <c r="E2548" s="80"/>
      <c r="F2548" s="80"/>
      <c r="G2548" s="80"/>
      <c r="H2548" s="80"/>
      <c r="I2548" s="80"/>
      <c r="J2548" s="80"/>
      <c r="K2548" s="80"/>
      <c r="L2548" s="80"/>
      <c r="M2548" s="80"/>
      <c r="N2548" s="80"/>
      <c r="O2548" s="80"/>
      <c r="P2548" s="80"/>
    </row>
    <row r="2549" spans="3:16" s="1" customFormat="1">
      <c r="C2549" s="6"/>
      <c r="D2549" s="80"/>
      <c r="E2549" s="80"/>
      <c r="F2549" s="80"/>
      <c r="G2549" s="80"/>
      <c r="H2549" s="80"/>
      <c r="I2549" s="80"/>
      <c r="J2549" s="80"/>
      <c r="K2549" s="80"/>
      <c r="L2549" s="80"/>
      <c r="M2549" s="80"/>
      <c r="N2549" s="80"/>
      <c r="O2549" s="80"/>
      <c r="P2549" s="80"/>
    </row>
    <row r="2550" spans="3:16" s="1" customFormat="1">
      <c r="C2550" s="6"/>
      <c r="D2550" s="80"/>
      <c r="E2550" s="80"/>
      <c r="F2550" s="80"/>
      <c r="G2550" s="80"/>
      <c r="H2550" s="80"/>
      <c r="I2550" s="80"/>
      <c r="J2550" s="80"/>
      <c r="K2550" s="80"/>
      <c r="L2550" s="80"/>
      <c r="M2550" s="80"/>
      <c r="N2550" s="80"/>
      <c r="O2550" s="80"/>
      <c r="P2550" s="80"/>
    </row>
    <row r="2551" spans="3:16" s="1" customFormat="1">
      <c r="C2551" s="6"/>
      <c r="D2551" s="80"/>
      <c r="E2551" s="80"/>
      <c r="F2551" s="80"/>
      <c r="G2551" s="80"/>
      <c r="H2551" s="80"/>
      <c r="I2551" s="80"/>
      <c r="J2551" s="80"/>
      <c r="K2551" s="80"/>
      <c r="L2551" s="80"/>
      <c r="M2551" s="80"/>
      <c r="N2551" s="80"/>
      <c r="O2551" s="80"/>
      <c r="P2551" s="80"/>
    </row>
    <row r="2552" spans="3:16" s="1" customFormat="1">
      <c r="C2552" s="6"/>
      <c r="D2552" s="80"/>
      <c r="E2552" s="80"/>
      <c r="F2552" s="80"/>
      <c r="G2552" s="80"/>
      <c r="H2552" s="80"/>
      <c r="I2552" s="80"/>
      <c r="J2552" s="80"/>
      <c r="K2552" s="80"/>
      <c r="L2552" s="80"/>
      <c r="M2552" s="80"/>
      <c r="N2552" s="80"/>
      <c r="O2552" s="80"/>
      <c r="P2552" s="80"/>
    </row>
    <row r="2553" spans="3:16" s="1" customFormat="1">
      <c r="C2553" s="6"/>
      <c r="D2553" s="80"/>
      <c r="E2553" s="80"/>
      <c r="F2553" s="80"/>
      <c r="G2553" s="80"/>
      <c r="H2553" s="80"/>
      <c r="I2553" s="80"/>
      <c r="J2553" s="80"/>
      <c r="K2553" s="80"/>
      <c r="L2553" s="80"/>
      <c r="M2553" s="80"/>
      <c r="N2553" s="80"/>
      <c r="O2553" s="80"/>
      <c r="P2553" s="80"/>
    </row>
    <row r="2554" spans="3:16" s="1" customFormat="1">
      <c r="C2554" s="6"/>
      <c r="D2554" s="80"/>
      <c r="E2554" s="80"/>
      <c r="F2554" s="80"/>
      <c r="G2554" s="80"/>
      <c r="H2554" s="80"/>
      <c r="I2554" s="80"/>
      <c r="J2554" s="80"/>
      <c r="K2554" s="80"/>
      <c r="L2554" s="80"/>
      <c r="M2554" s="80"/>
      <c r="N2554" s="80"/>
      <c r="O2554" s="80"/>
      <c r="P2554" s="80"/>
    </row>
    <row r="2555" spans="3:16" s="1" customFormat="1">
      <c r="C2555" s="6"/>
      <c r="D2555" s="80"/>
      <c r="E2555" s="80"/>
      <c r="F2555" s="80"/>
      <c r="G2555" s="80"/>
      <c r="H2555" s="80"/>
      <c r="I2555" s="80"/>
      <c r="J2555" s="80"/>
      <c r="K2555" s="80"/>
      <c r="L2555" s="80"/>
      <c r="M2555" s="80"/>
      <c r="N2555" s="80"/>
      <c r="O2555" s="80"/>
      <c r="P2555" s="80"/>
    </row>
    <row r="2556" spans="3:16" s="1" customFormat="1">
      <c r="C2556" s="6"/>
      <c r="D2556" s="80"/>
      <c r="E2556" s="80"/>
      <c r="F2556" s="80"/>
      <c r="G2556" s="80"/>
      <c r="H2556" s="80"/>
      <c r="I2556" s="80"/>
      <c r="J2556" s="80"/>
      <c r="K2556" s="80"/>
      <c r="L2556" s="80"/>
      <c r="M2556" s="80"/>
      <c r="N2556" s="80"/>
      <c r="O2556" s="80"/>
      <c r="P2556" s="80"/>
    </row>
    <row r="2557" spans="3:16" s="1" customFormat="1">
      <c r="C2557" s="6"/>
      <c r="D2557" s="80"/>
      <c r="E2557" s="80"/>
      <c r="F2557" s="80"/>
      <c r="G2557" s="80"/>
      <c r="H2557" s="80"/>
      <c r="I2557" s="80"/>
      <c r="J2557" s="80"/>
      <c r="K2557" s="80"/>
      <c r="L2557" s="80"/>
      <c r="M2557" s="80"/>
      <c r="N2557" s="80"/>
      <c r="O2557" s="80"/>
      <c r="P2557" s="80"/>
    </row>
    <row r="2558" spans="3:16" s="1" customFormat="1">
      <c r="C2558" s="6"/>
      <c r="D2558" s="80"/>
      <c r="E2558" s="80"/>
      <c r="F2558" s="80"/>
      <c r="G2558" s="80"/>
      <c r="H2558" s="80"/>
      <c r="I2558" s="80"/>
      <c r="J2558" s="80"/>
      <c r="K2558" s="80"/>
      <c r="L2558" s="80"/>
      <c r="M2558" s="80"/>
      <c r="N2558" s="80"/>
      <c r="O2558" s="80"/>
      <c r="P2558" s="80"/>
    </row>
    <row r="2559" spans="3:16" s="1" customFormat="1">
      <c r="C2559" s="6"/>
      <c r="D2559" s="80"/>
      <c r="E2559" s="80"/>
      <c r="F2559" s="80"/>
      <c r="G2559" s="80"/>
      <c r="H2559" s="80"/>
      <c r="I2559" s="80"/>
      <c r="J2559" s="80"/>
      <c r="K2559" s="80"/>
      <c r="L2559" s="80"/>
      <c r="M2559" s="80"/>
      <c r="N2559" s="80"/>
      <c r="O2559" s="80"/>
      <c r="P2559" s="80"/>
    </row>
    <row r="2560" spans="3:16" s="1" customFormat="1">
      <c r="C2560" s="6"/>
      <c r="D2560" s="80"/>
      <c r="E2560" s="80"/>
      <c r="F2560" s="80"/>
      <c r="G2560" s="80"/>
      <c r="H2560" s="80"/>
      <c r="I2560" s="80"/>
      <c r="J2560" s="80"/>
      <c r="K2560" s="80"/>
      <c r="L2560" s="80"/>
      <c r="M2560" s="80"/>
      <c r="N2560" s="80"/>
      <c r="O2560" s="80"/>
      <c r="P2560" s="80"/>
    </row>
    <row r="2561" spans="3:16" s="1" customFormat="1">
      <c r="C2561" s="6"/>
      <c r="D2561" s="80"/>
      <c r="E2561" s="80"/>
      <c r="F2561" s="80"/>
      <c r="G2561" s="80"/>
      <c r="H2561" s="80"/>
      <c r="I2561" s="80"/>
      <c r="J2561" s="80"/>
      <c r="K2561" s="80"/>
      <c r="L2561" s="80"/>
      <c r="M2561" s="80"/>
      <c r="N2561" s="80"/>
      <c r="O2561" s="80"/>
      <c r="P2561" s="80"/>
    </row>
    <row r="2562" spans="3:16" s="1" customFormat="1">
      <c r="C2562" s="6"/>
      <c r="D2562" s="80"/>
      <c r="E2562" s="80"/>
      <c r="F2562" s="80"/>
      <c r="G2562" s="80"/>
      <c r="H2562" s="80"/>
      <c r="I2562" s="80"/>
      <c r="J2562" s="80"/>
      <c r="K2562" s="80"/>
      <c r="L2562" s="80"/>
      <c r="M2562" s="80"/>
      <c r="N2562" s="80"/>
      <c r="O2562" s="80"/>
      <c r="P2562" s="80"/>
    </row>
    <row r="2563" spans="3:16" s="1" customFormat="1">
      <c r="C2563" s="6"/>
      <c r="D2563" s="80"/>
      <c r="E2563" s="80"/>
      <c r="F2563" s="80"/>
      <c r="G2563" s="80"/>
      <c r="H2563" s="80"/>
      <c r="I2563" s="80"/>
      <c r="J2563" s="80"/>
      <c r="K2563" s="80"/>
      <c r="L2563" s="80"/>
      <c r="M2563" s="80"/>
      <c r="N2563" s="80"/>
      <c r="O2563" s="80"/>
      <c r="P2563" s="80"/>
    </row>
    <row r="2564" spans="3:16" s="1" customFormat="1">
      <c r="C2564" s="6"/>
      <c r="D2564" s="80"/>
      <c r="E2564" s="80"/>
      <c r="F2564" s="80"/>
      <c r="G2564" s="80"/>
      <c r="H2564" s="80"/>
      <c r="I2564" s="80"/>
      <c r="J2564" s="80"/>
      <c r="K2564" s="80"/>
      <c r="L2564" s="80"/>
      <c r="M2564" s="80"/>
      <c r="N2564" s="80"/>
      <c r="O2564" s="80"/>
      <c r="P2564" s="80"/>
    </row>
    <row r="2565" spans="3:16" s="1" customFormat="1">
      <c r="C2565" s="6"/>
      <c r="D2565" s="80"/>
      <c r="E2565" s="80"/>
      <c r="F2565" s="80"/>
      <c r="G2565" s="80"/>
      <c r="H2565" s="80"/>
      <c r="I2565" s="80"/>
      <c r="J2565" s="80"/>
      <c r="K2565" s="80"/>
      <c r="L2565" s="80"/>
      <c r="M2565" s="80"/>
      <c r="N2565" s="80"/>
      <c r="O2565" s="80"/>
      <c r="P2565" s="80"/>
    </row>
    <row r="2566" spans="3:16" s="1" customFormat="1">
      <c r="C2566" s="6"/>
      <c r="D2566" s="80"/>
      <c r="E2566" s="80"/>
      <c r="F2566" s="80"/>
      <c r="G2566" s="80"/>
      <c r="H2566" s="80"/>
      <c r="I2566" s="80"/>
      <c r="J2566" s="80"/>
      <c r="K2566" s="80"/>
      <c r="L2566" s="80"/>
      <c r="M2566" s="80"/>
      <c r="N2566" s="80"/>
      <c r="O2566" s="80"/>
      <c r="P2566" s="80"/>
    </row>
    <row r="2567" spans="3:16" s="1" customFormat="1">
      <c r="C2567" s="6"/>
      <c r="D2567" s="80"/>
      <c r="E2567" s="80"/>
      <c r="F2567" s="80"/>
      <c r="G2567" s="80"/>
      <c r="H2567" s="80"/>
      <c r="I2567" s="80"/>
      <c r="J2567" s="80"/>
      <c r="K2567" s="80"/>
      <c r="L2567" s="80"/>
      <c r="M2567" s="80"/>
      <c r="N2567" s="80"/>
      <c r="O2567" s="80"/>
      <c r="P2567" s="80"/>
    </row>
    <row r="2568" spans="3:16" s="1" customFormat="1">
      <c r="C2568" s="6"/>
      <c r="D2568" s="80"/>
      <c r="E2568" s="80"/>
      <c r="F2568" s="80"/>
      <c r="G2568" s="80"/>
      <c r="H2568" s="80"/>
      <c r="I2568" s="80"/>
      <c r="J2568" s="80"/>
      <c r="K2568" s="80"/>
      <c r="L2568" s="80"/>
      <c r="M2568" s="80"/>
      <c r="N2568" s="80"/>
      <c r="O2568" s="80"/>
      <c r="P2568" s="80"/>
    </row>
    <row r="2569" spans="3:16" s="1" customFormat="1">
      <c r="C2569" s="6"/>
      <c r="D2569" s="80"/>
      <c r="E2569" s="80"/>
      <c r="F2569" s="80"/>
      <c r="G2569" s="80"/>
      <c r="H2569" s="80"/>
      <c r="I2569" s="80"/>
      <c r="J2569" s="80"/>
      <c r="K2569" s="80"/>
      <c r="L2569" s="80"/>
      <c r="M2569" s="80"/>
      <c r="N2569" s="80"/>
      <c r="O2569" s="80"/>
      <c r="P2569" s="80"/>
    </row>
    <row r="2570" spans="3:16" s="1" customFormat="1">
      <c r="C2570" s="6"/>
      <c r="D2570" s="80"/>
      <c r="E2570" s="80"/>
      <c r="F2570" s="80"/>
      <c r="G2570" s="80"/>
      <c r="H2570" s="80"/>
      <c r="I2570" s="80"/>
      <c r="J2570" s="80"/>
      <c r="K2570" s="80"/>
      <c r="L2570" s="80"/>
      <c r="M2570" s="80"/>
      <c r="N2570" s="80"/>
      <c r="O2570" s="80"/>
      <c r="P2570" s="80"/>
    </row>
    <row r="2571" spans="3:16" s="1" customFormat="1">
      <c r="C2571" s="6"/>
      <c r="D2571" s="80"/>
      <c r="E2571" s="80"/>
      <c r="F2571" s="80"/>
      <c r="G2571" s="80"/>
      <c r="H2571" s="80"/>
      <c r="I2571" s="80"/>
      <c r="J2571" s="80"/>
      <c r="K2571" s="80"/>
      <c r="L2571" s="80"/>
      <c r="M2571" s="80"/>
      <c r="N2571" s="80"/>
      <c r="O2571" s="80"/>
      <c r="P2571" s="80"/>
    </row>
    <row r="2572" spans="3:16" s="1" customFormat="1">
      <c r="C2572" s="6"/>
      <c r="D2572" s="80"/>
      <c r="E2572" s="80"/>
      <c r="F2572" s="80"/>
      <c r="G2572" s="80"/>
      <c r="H2572" s="80"/>
      <c r="I2572" s="80"/>
      <c r="J2572" s="80"/>
      <c r="K2572" s="80"/>
      <c r="L2572" s="80"/>
      <c r="M2572" s="80"/>
      <c r="N2572" s="80"/>
      <c r="O2572" s="80"/>
      <c r="P2572" s="80"/>
    </row>
    <row r="2573" spans="3:16" s="1" customFormat="1">
      <c r="C2573" s="6"/>
      <c r="D2573" s="80"/>
      <c r="E2573" s="80"/>
      <c r="F2573" s="80"/>
      <c r="G2573" s="80"/>
      <c r="H2573" s="80"/>
      <c r="I2573" s="80"/>
      <c r="J2573" s="80"/>
      <c r="K2573" s="80"/>
      <c r="L2573" s="80"/>
      <c r="M2573" s="80"/>
      <c r="N2573" s="80"/>
      <c r="O2573" s="80"/>
      <c r="P2573" s="80"/>
    </row>
    <row r="2574" spans="3:16" s="1" customFormat="1">
      <c r="C2574" s="6"/>
      <c r="D2574" s="80"/>
      <c r="E2574" s="80"/>
      <c r="F2574" s="80"/>
      <c r="G2574" s="80"/>
      <c r="H2574" s="80"/>
      <c r="I2574" s="80"/>
      <c r="J2574" s="80"/>
      <c r="K2574" s="80"/>
      <c r="L2574" s="80"/>
      <c r="M2574" s="80"/>
      <c r="N2574" s="80"/>
      <c r="O2574" s="80"/>
      <c r="P2574" s="80"/>
    </row>
    <row r="2575" spans="3:16" s="1" customFormat="1">
      <c r="C2575" s="6"/>
      <c r="D2575" s="80"/>
      <c r="E2575" s="80"/>
      <c r="F2575" s="80"/>
      <c r="G2575" s="80"/>
      <c r="H2575" s="80"/>
      <c r="I2575" s="80"/>
      <c r="J2575" s="80"/>
      <c r="K2575" s="80"/>
      <c r="L2575" s="80"/>
      <c r="M2575" s="80"/>
      <c r="N2575" s="80"/>
      <c r="O2575" s="80"/>
      <c r="P2575" s="80"/>
    </row>
    <row r="2576" spans="3:16" s="1" customFormat="1">
      <c r="C2576" s="6"/>
      <c r="D2576" s="80"/>
      <c r="E2576" s="80"/>
      <c r="F2576" s="80"/>
      <c r="G2576" s="80"/>
      <c r="H2576" s="80"/>
      <c r="I2576" s="80"/>
      <c r="J2576" s="80"/>
      <c r="K2576" s="80"/>
      <c r="L2576" s="80"/>
      <c r="M2576" s="80"/>
      <c r="N2576" s="80"/>
      <c r="O2576" s="80"/>
      <c r="P2576" s="80"/>
    </row>
    <row r="2577" spans="3:16" s="1" customFormat="1">
      <c r="C2577" s="6"/>
      <c r="D2577" s="80"/>
      <c r="E2577" s="80"/>
      <c r="F2577" s="80"/>
      <c r="G2577" s="80"/>
      <c r="H2577" s="80"/>
      <c r="I2577" s="80"/>
      <c r="J2577" s="80"/>
      <c r="K2577" s="80"/>
      <c r="L2577" s="80"/>
      <c r="M2577" s="80"/>
      <c r="N2577" s="80"/>
      <c r="O2577" s="80"/>
      <c r="P2577" s="80"/>
    </row>
    <row r="2578" spans="3:16" s="1" customFormat="1">
      <c r="C2578" s="6"/>
      <c r="D2578" s="80"/>
      <c r="E2578" s="80"/>
      <c r="F2578" s="80"/>
      <c r="G2578" s="80"/>
      <c r="H2578" s="80"/>
      <c r="I2578" s="80"/>
      <c r="J2578" s="80"/>
      <c r="K2578" s="80"/>
      <c r="L2578" s="80"/>
      <c r="M2578" s="80"/>
      <c r="N2578" s="80"/>
      <c r="O2578" s="80"/>
      <c r="P2578" s="80"/>
    </row>
    <row r="2579" spans="3:16" s="1" customFormat="1">
      <c r="C2579" s="6"/>
      <c r="D2579" s="80"/>
      <c r="E2579" s="80"/>
      <c r="F2579" s="80"/>
      <c r="G2579" s="80"/>
      <c r="H2579" s="80"/>
      <c r="I2579" s="80"/>
      <c r="J2579" s="80"/>
      <c r="K2579" s="80"/>
      <c r="L2579" s="80"/>
      <c r="M2579" s="80"/>
      <c r="N2579" s="80"/>
      <c r="O2579" s="80"/>
      <c r="P2579" s="80"/>
    </row>
    <row r="2580" spans="3:16" s="1" customFormat="1">
      <c r="C2580" s="6"/>
      <c r="D2580" s="80"/>
      <c r="E2580" s="80"/>
      <c r="F2580" s="80"/>
      <c r="G2580" s="80"/>
      <c r="H2580" s="80"/>
      <c r="I2580" s="80"/>
      <c r="J2580" s="80"/>
      <c r="K2580" s="80"/>
      <c r="L2580" s="80"/>
      <c r="M2580" s="80"/>
      <c r="N2580" s="80"/>
      <c r="O2580" s="80"/>
      <c r="P2580" s="80"/>
    </row>
    <row r="2581" spans="3:16" s="1" customFormat="1">
      <c r="C2581" s="6"/>
      <c r="D2581" s="80"/>
      <c r="E2581" s="80"/>
      <c r="F2581" s="80"/>
      <c r="G2581" s="80"/>
      <c r="H2581" s="80"/>
      <c r="I2581" s="80"/>
      <c r="J2581" s="80"/>
      <c r="K2581" s="80"/>
      <c r="L2581" s="80"/>
      <c r="M2581" s="80"/>
      <c r="N2581" s="80"/>
      <c r="O2581" s="80"/>
      <c r="P2581" s="80"/>
    </row>
    <row r="2582" spans="3:16" s="1" customFormat="1">
      <c r="C2582" s="6"/>
      <c r="D2582" s="80"/>
      <c r="E2582" s="80"/>
      <c r="F2582" s="80"/>
      <c r="G2582" s="80"/>
      <c r="H2582" s="80"/>
      <c r="I2582" s="80"/>
      <c r="J2582" s="80"/>
      <c r="K2582" s="80"/>
      <c r="L2582" s="80"/>
      <c r="M2582" s="80"/>
      <c r="N2582" s="80"/>
      <c r="O2582" s="80"/>
      <c r="P2582" s="80"/>
    </row>
    <row r="2583" spans="3:16" s="1" customFormat="1">
      <c r="C2583" s="6"/>
      <c r="D2583" s="80"/>
      <c r="E2583" s="80"/>
      <c r="F2583" s="80"/>
      <c r="G2583" s="80"/>
      <c r="H2583" s="80"/>
      <c r="I2583" s="80"/>
      <c r="J2583" s="80"/>
      <c r="K2583" s="80"/>
      <c r="L2583" s="80"/>
      <c r="M2583" s="80"/>
      <c r="N2583" s="80"/>
      <c r="O2583" s="80"/>
      <c r="P2583" s="80"/>
    </row>
    <row r="2584" spans="3:16" s="1" customFormat="1">
      <c r="C2584" s="6"/>
      <c r="D2584" s="80"/>
      <c r="E2584" s="80"/>
      <c r="F2584" s="80"/>
      <c r="G2584" s="80"/>
      <c r="H2584" s="80"/>
      <c r="I2584" s="80"/>
      <c r="J2584" s="80"/>
      <c r="K2584" s="80"/>
      <c r="L2584" s="80"/>
      <c r="M2584" s="80"/>
      <c r="N2584" s="80"/>
      <c r="O2584" s="80"/>
      <c r="P2584" s="80"/>
    </row>
    <row r="2585" spans="3:16" s="1" customFormat="1">
      <c r="C2585" s="6"/>
      <c r="D2585" s="80"/>
      <c r="E2585" s="80"/>
      <c r="F2585" s="80"/>
      <c r="G2585" s="80"/>
      <c r="H2585" s="80"/>
      <c r="I2585" s="80"/>
      <c r="J2585" s="80"/>
      <c r="K2585" s="80"/>
      <c r="L2585" s="80"/>
      <c r="M2585" s="80"/>
      <c r="N2585" s="80"/>
      <c r="O2585" s="80"/>
      <c r="P2585" s="80"/>
    </row>
    <row r="2586" spans="3:16" s="1" customFormat="1">
      <c r="C2586" s="6"/>
      <c r="D2586" s="80"/>
      <c r="E2586" s="80"/>
      <c r="F2586" s="80"/>
      <c r="G2586" s="80"/>
      <c r="H2586" s="80"/>
      <c r="I2586" s="80"/>
      <c r="J2586" s="80"/>
      <c r="K2586" s="80"/>
      <c r="L2586" s="80"/>
      <c r="M2586" s="80"/>
      <c r="N2586" s="80"/>
      <c r="O2586" s="80"/>
      <c r="P2586" s="80"/>
    </row>
    <row r="2587" spans="3:16" s="1" customFormat="1">
      <c r="C2587" s="6"/>
      <c r="D2587" s="80"/>
      <c r="E2587" s="80"/>
      <c r="F2587" s="80"/>
      <c r="G2587" s="80"/>
      <c r="H2587" s="80"/>
      <c r="I2587" s="80"/>
      <c r="J2587" s="80"/>
      <c r="K2587" s="80"/>
      <c r="L2587" s="80"/>
      <c r="M2587" s="80"/>
      <c r="N2587" s="80"/>
      <c r="O2587" s="80"/>
      <c r="P2587" s="80"/>
    </row>
    <row r="2588" spans="3:16" s="1" customFormat="1">
      <c r="C2588" s="6"/>
      <c r="D2588" s="80"/>
      <c r="E2588" s="80"/>
      <c r="F2588" s="80"/>
      <c r="G2588" s="80"/>
      <c r="H2588" s="80"/>
      <c r="I2588" s="80"/>
      <c r="J2588" s="80"/>
      <c r="K2588" s="80"/>
      <c r="L2588" s="80"/>
      <c r="M2588" s="80"/>
      <c r="N2588" s="80"/>
      <c r="O2588" s="80"/>
      <c r="P2588" s="80"/>
    </row>
    <row r="2589" spans="3:16" s="1" customFormat="1">
      <c r="C2589" s="6"/>
      <c r="D2589" s="80"/>
      <c r="E2589" s="80"/>
      <c r="F2589" s="80"/>
      <c r="G2589" s="80"/>
      <c r="H2589" s="80"/>
      <c r="I2589" s="80"/>
      <c r="J2589" s="80"/>
      <c r="K2589" s="80"/>
      <c r="L2589" s="80"/>
      <c r="M2589" s="80"/>
      <c r="N2589" s="80"/>
      <c r="O2589" s="80"/>
      <c r="P2589" s="80"/>
    </row>
    <row r="2590" spans="3:16" s="1" customFormat="1">
      <c r="C2590" s="6"/>
      <c r="D2590" s="80"/>
      <c r="E2590" s="80"/>
      <c r="F2590" s="80"/>
      <c r="G2590" s="80"/>
      <c r="H2590" s="80"/>
      <c r="I2590" s="80"/>
      <c r="J2590" s="80"/>
      <c r="K2590" s="80"/>
      <c r="L2590" s="80"/>
      <c r="M2590" s="80"/>
      <c r="N2590" s="80"/>
      <c r="O2590" s="80"/>
      <c r="P2590" s="80"/>
    </row>
    <row r="2591" spans="3:16" s="1" customFormat="1">
      <c r="C2591" s="6"/>
      <c r="D2591" s="80"/>
      <c r="E2591" s="80"/>
      <c r="F2591" s="80"/>
      <c r="G2591" s="80"/>
      <c r="H2591" s="80"/>
      <c r="I2591" s="80"/>
      <c r="J2591" s="80"/>
      <c r="K2591" s="80"/>
      <c r="L2591" s="80"/>
      <c r="M2591" s="80"/>
      <c r="N2591" s="80"/>
      <c r="O2591" s="80"/>
      <c r="P2591" s="80"/>
    </row>
    <row r="2592" spans="3:16" s="1" customFormat="1">
      <c r="C2592" s="6"/>
      <c r="D2592" s="80"/>
      <c r="E2592" s="80"/>
      <c r="F2592" s="80"/>
      <c r="G2592" s="80"/>
      <c r="H2592" s="80"/>
      <c r="I2592" s="80"/>
      <c r="J2592" s="80"/>
      <c r="K2592" s="80"/>
      <c r="L2592" s="80"/>
      <c r="M2592" s="80"/>
      <c r="N2592" s="80"/>
      <c r="O2592" s="80"/>
      <c r="P2592" s="80"/>
    </row>
    <row r="2593" spans="3:16" s="1" customFormat="1">
      <c r="C2593" s="6"/>
      <c r="D2593" s="80"/>
      <c r="E2593" s="80"/>
      <c r="F2593" s="80"/>
      <c r="G2593" s="80"/>
      <c r="H2593" s="80"/>
      <c r="I2593" s="80"/>
      <c r="J2593" s="80"/>
      <c r="K2593" s="80"/>
      <c r="L2593" s="80"/>
      <c r="M2593" s="80"/>
      <c r="N2593" s="80"/>
      <c r="O2593" s="80"/>
      <c r="P2593" s="80"/>
    </row>
    <row r="2594" spans="3:16" s="1" customFormat="1">
      <c r="C2594" s="6"/>
      <c r="D2594" s="80"/>
      <c r="E2594" s="80"/>
      <c r="F2594" s="80"/>
      <c r="G2594" s="80"/>
      <c r="H2594" s="80"/>
      <c r="I2594" s="80"/>
      <c r="J2594" s="80"/>
      <c r="K2594" s="80"/>
      <c r="L2594" s="80"/>
      <c r="M2594" s="80"/>
      <c r="N2594" s="80"/>
      <c r="O2594" s="80"/>
      <c r="P2594" s="80"/>
    </row>
    <row r="2595" spans="3:16" s="1" customFormat="1">
      <c r="C2595" s="6"/>
      <c r="D2595" s="80"/>
      <c r="E2595" s="80"/>
      <c r="F2595" s="80"/>
      <c r="G2595" s="80"/>
      <c r="H2595" s="80"/>
      <c r="I2595" s="80"/>
      <c r="J2595" s="80"/>
      <c r="K2595" s="80"/>
      <c r="L2595" s="80"/>
      <c r="M2595" s="80"/>
      <c r="N2595" s="80"/>
      <c r="O2595" s="80"/>
      <c r="P2595" s="80"/>
    </row>
    <row r="2596" spans="3:16" s="1" customFormat="1">
      <c r="C2596" s="6"/>
      <c r="D2596" s="80"/>
      <c r="E2596" s="80"/>
      <c r="F2596" s="80"/>
      <c r="G2596" s="80"/>
      <c r="H2596" s="80"/>
      <c r="I2596" s="80"/>
      <c r="J2596" s="80"/>
      <c r="K2596" s="80"/>
      <c r="L2596" s="80"/>
      <c r="M2596" s="80"/>
      <c r="N2596" s="80"/>
      <c r="O2596" s="80"/>
      <c r="P2596" s="80"/>
    </row>
    <row r="2597" spans="3:16" s="1" customFormat="1">
      <c r="C2597" s="6"/>
      <c r="D2597" s="80"/>
      <c r="E2597" s="80"/>
      <c r="F2597" s="80"/>
      <c r="G2597" s="80"/>
      <c r="H2597" s="80"/>
      <c r="I2597" s="80"/>
      <c r="J2597" s="80"/>
      <c r="K2597" s="80"/>
      <c r="L2597" s="80"/>
      <c r="M2597" s="80"/>
      <c r="N2597" s="80"/>
      <c r="O2597" s="80"/>
      <c r="P2597" s="80"/>
    </row>
    <row r="2598" spans="3:16" s="1" customFormat="1">
      <c r="C2598" s="6"/>
      <c r="D2598" s="80"/>
      <c r="E2598" s="80"/>
      <c r="F2598" s="80"/>
      <c r="G2598" s="80"/>
      <c r="H2598" s="80"/>
      <c r="I2598" s="80"/>
      <c r="J2598" s="80"/>
      <c r="K2598" s="80"/>
      <c r="L2598" s="80"/>
      <c r="M2598" s="80"/>
      <c r="N2598" s="80"/>
      <c r="O2598" s="80"/>
      <c r="P2598" s="80"/>
    </row>
    <row r="2599" spans="3:16" s="1" customFormat="1">
      <c r="C2599" s="6"/>
      <c r="D2599" s="80"/>
      <c r="E2599" s="80"/>
      <c r="F2599" s="80"/>
      <c r="G2599" s="80"/>
      <c r="H2599" s="80"/>
      <c r="I2599" s="80"/>
      <c r="J2599" s="80"/>
      <c r="K2599" s="80"/>
      <c r="L2599" s="80"/>
      <c r="M2599" s="80"/>
      <c r="N2599" s="80"/>
      <c r="O2599" s="80"/>
      <c r="P2599" s="80"/>
    </row>
    <row r="2600" spans="3:16" s="1" customFormat="1">
      <c r="C2600" s="6"/>
      <c r="D2600" s="80"/>
      <c r="E2600" s="80"/>
      <c r="F2600" s="80"/>
      <c r="G2600" s="80"/>
      <c r="H2600" s="80"/>
      <c r="I2600" s="80"/>
      <c r="J2600" s="80"/>
      <c r="K2600" s="80"/>
      <c r="L2600" s="80"/>
      <c r="M2600" s="80"/>
      <c r="N2600" s="80"/>
      <c r="O2600" s="80"/>
      <c r="P2600" s="80"/>
    </row>
    <row r="2601" spans="3:16" s="1" customFormat="1">
      <c r="C2601" s="6"/>
      <c r="D2601" s="80"/>
      <c r="E2601" s="80"/>
      <c r="F2601" s="80"/>
      <c r="G2601" s="80"/>
      <c r="H2601" s="80"/>
      <c r="I2601" s="80"/>
      <c r="J2601" s="80"/>
      <c r="K2601" s="80"/>
      <c r="L2601" s="80"/>
      <c r="M2601" s="80"/>
      <c r="N2601" s="80"/>
      <c r="O2601" s="80"/>
      <c r="P2601" s="80"/>
    </row>
    <row r="2602" spans="3:16" s="1" customFormat="1">
      <c r="C2602" s="6"/>
      <c r="D2602" s="80"/>
      <c r="E2602" s="80"/>
      <c r="F2602" s="80"/>
      <c r="G2602" s="80"/>
      <c r="H2602" s="80"/>
      <c r="I2602" s="80"/>
      <c r="J2602" s="80"/>
      <c r="K2602" s="80"/>
      <c r="L2602" s="80"/>
      <c r="M2602" s="80"/>
      <c r="N2602" s="80"/>
      <c r="O2602" s="80"/>
      <c r="P2602" s="80"/>
    </row>
    <row r="2603" spans="3:16" s="1" customFormat="1">
      <c r="C2603" s="6"/>
      <c r="D2603" s="80"/>
      <c r="E2603" s="80"/>
      <c r="F2603" s="80"/>
      <c r="G2603" s="80"/>
      <c r="H2603" s="80"/>
      <c r="I2603" s="80"/>
      <c r="J2603" s="80"/>
      <c r="K2603" s="80"/>
      <c r="L2603" s="80"/>
      <c r="M2603" s="80"/>
      <c r="N2603" s="80"/>
      <c r="O2603" s="80"/>
      <c r="P2603" s="80"/>
    </row>
    <row r="2604" spans="3:16" s="1" customFormat="1">
      <c r="C2604" s="6"/>
      <c r="D2604" s="80"/>
      <c r="E2604" s="80"/>
      <c r="F2604" s="80"/>
      <c r="G2604" s="80"/>
      <c r="H2604" s="80"/>
      <c r="I2604" s="80"/>
      <c r="J2604" s="80"/>
      <c r="K2604" s="80"/>
      <c r="L2604" s="80"/>
      <c r="M2604" s="80"/>
      <c r="N2604" s="80"/>
      <c r="O2604" s="80"/>
      <c r="P2604" s="80"/>
    </row>
    <row r="2605" spans="3:16" s="1" customFormat="1">
      <c r="C2605" s="6"/>
      <c r="D2605" s="80"/>
      <c r="E2605" s="80"/>
      <c r="F2605" s="80"/>
      <c r="G2605" s="80"/>
      <c r="H2605" s="80"/>
      <c r="I2605" s="80"/>
      <c r="J2605" s="80"/>
      <c r="K2605" s="80"/>
      <c r="L2605" s="80"/>
      <c r="M2605" s="80"/>
      <c r="N2605" s="80"/>
      <c r="O2605" s="80"/>
      <c r="P2605" s="80"/>
    </row>
    <row r="2606" spans="3:16" s="1" customFormat="1">
      <c r="C2606" s="6"/>
      <c r="D2606" s="80"/>
      <c r="E2606" s="80"/>
      <c r="F2606" s="80"/>
      <c r="G2606" s="80"/>
      <c r="H2606" s="80"/>
      <c r="I2606" s="80"/>
      <c r="J2606" s="80"/>
      <c r="K2606" s="80"/>
      <c r="L2606" s="80"/>
      <c r="M2606" s="80"/>
      <c r="N2606" s="80"/>
      <c r="O2606" s="80"/>
      <c r="P2606" s="80"/>
    </row>
    <row r="2607" spans="3:16" s="1" customFormat="1">
      <c r="C2607" s="6"/>
      <c r="D2607" s="80"/>
      <c r="E2607" s="80"/>
      <c r="F2607" s="80"/>
      <c r="G2607" s="80"/>
      <c r="H2607" s="80"/>
      <c r="I2607" s="80"/>
      <c r="J2607" s="80"/>
      <c r="K2607" s="80"/>
      <c r="L2607" s="80"/>
      <c r="M2607" s="80"/>
      <c r="N2607" s="80"/>
      <c r="O2607" s="80"/>
      <c r="P2607" s="80"/>
    </row>
    <row r="2608" spans="3:16" s="1" customFormat="1">
      <c r="C2608" s="6"/>
      <c r="D2608" s="80"/>
      <c r="E2608" s="80"/>
      <c r="F2608" s="80"/>
      <c r="G2608" s="80"/>
      <c r="H2608" s="80"/>
      <c r="I2608" s="80"/>
      <c r="J2608" s="80"/>
      <c r="K2608" s="80"/>
      <c r="L2608" s="80"/>
      <c r="M2608" s="80"/>
      <c r="N2608" s="80"/>
      <c r="O2608" s="80"/>
      <c r="P2608" s="80"/>
    </row>
    <row r="2609" spans="3:16" s="1" customFormat="1">
      <c r="C2609" s="6"/>
      <c r="D2609" s="80"/>
      <c r="E2609" s="80"/>
      <c r="F2609" s="80"/>
      <c r="G2609" s="80"/>
      <c r="H2609" s="80"/>
      <c r="I2609" s="80"/>
      <c r="J2609" s="80"/>
      <c r="K2609" s="80"/>
      <c r="L2609" s="80"/>
      <c r="M2609" s="80"/>
      <c r="N2609" s="80"/>
      <c r="O2609" s="80"/>
      <c r="P2609" s="80"/>
    </row>
    <row r="2610" spans="3:16" s="1" customFormat="1">
      <c r="C2610" s="6"/>
      <c r="D2610" s="80"/>
      <c r="E2610" s="80"/>
      <c r="F2610" s="80"/>
      <c r="G2610" s="80"/>
      <c r="H2610" s="80"/>
      <c r="I2610" s="80"/>
      <c r="J2610" s="80"/>
      <c r="K2610" s="80"/>
      <c r="L2610" s="80"/>
      <c r="M2610" s="80"/>
      <c r="N2610" s="80"/>
      <c r="O2610" s="80"/>
      <c r="P2610" s="80"/>
    </row>
    <row r="2611" spans="3:16" s="1" customFormat="1">
      <c r="C2611" s="6"/>
      <c r="D2611" s="80"/>
      <c r="E2611" s="80"/>
      <c r="F2611" s="80"/>
      <c r="G2611" s="80"/>
      <c r="H2611" s="80"/>
      <c r="I2611" s="80"/>
      <c r="J2611" s="80"/>
      <c r="K2611" s="80"/>
      <c r="L2611" s="80"/>
      <c r="M2611" s="80"/>
      <c r="N2611" s="80"/>
      <c r="O2611" s="80"/>
      <c r="P2611" s="80"/>
    </row>
    <row r="2612" spans="3:16" s="1" customFormat="1">
      <c r="C2612" s="6"/>
      <c r="D2612" s="80"/>
      <c r="E2612" s="80"/>
      <c r="F2612" s="80"/>
      <c r="G2612" s="80"/>
      <c r="H2612" s="80"/>
      <c r="I2612" s="80"/>
      <c r="J2612" s="80"/>
      <c r="K2612" s="80"/>
      <c r="L2612" s="80"/>
      <c r="M2612" s="80"/>
      <c r="N2612" s="80"/>
      <c r="O2612" s="80"/>
      <c r="P2612" s="80"/>
    </row>
    <row r="2613" spans="3:16" s="1" customFormat="1">
      <c r="C2613" s="6"/>
      <c r="D2613" s="80"/>
      <c r="E2613" s="80"/>
      <c r="F2613" s="80"/>
      <c r="G2613" s="80"/>
      <c r="H2613" s="80"/>
      <c r="I2613" s="80"/>
      <c r="J2613" s="80"/>
      <c r="K2613" s="80"/>
      <c r="L2613" s="80"/>
      <c r="M2613" s="80"/>
      <c r="N2613" s="80"/>
      <c r="O2613" s="80"/>
      <c r="P2613" s="80"/>
    </row>
    <row r="2614" spans="3:16" s="1" customFormat="1">
      <c r="C2614" s="6"/>
      <c r="D2614" s="80"/>
      <c r="E2614" s="80"/>
      <c r="F2614" s="80"/>
      <c r="G2614" s="80"/>
      <c r="H2614" s="80"/>
      <c r="I2614" s="80"/>
      <c r="J2614" s="80"/>
      <c r="K2614" s="80"/>
      <c r="L2614" s="80"/>
      <c r="M2614" s="80"/>
      <c r="N2614" s="80"/>
      <c r="O2614" s="80"/>
      <c r="P2614" s="80"/>
    </row>
    <row r="2615" spans="3:16" s="1" customFormat="1">
      <c r="C2615" s="6"/>
      <c r="D2615" s="80"/>
      <c r="E2615" s="80"/>
      <c r="F2615" s="80"/>
      <c r="G2615" s="80"/>
      <c r="H2615" s="80"/>
      <c r="I2615" s="80"/>
      <c r="J2615" s="80"/>
      <c r="K2615" s="80"/>
      <c r="L2615" s="80"/>
      <c r="M2615" s="80"/>
      <c r="N2615" s="80"/>
      <c r="O2615" s="80"/>
      <c r="P2615" s="80"/>
    </row>
    <row r="2616" spans="3:16" s="1" customFormat="1">
      <c r="C2616" s="6"/>
      <c r="D2616" s="80"/>
      <c r="E2616" s="80"/>
      <c r="F2616" s="80"/>
      <c r="G2616" s="80"/>
      <c r="H2616" s="80"/>
      <c r="I2616" s="80"/>
      <c r="J2616" s="80"/>
      <c r="K2616" s="80"/>
      <c r="L2616" s="80"/>
      <c r="M2616" s="80"/>
      <c r="N2616" s="80"/>
      <c r="O2616" s="80"/>
      <c r="P2616" s="80"/>
    </row>
    <row r="2617" spans="3:16" s="1" customFormat="1">
      <c r="C2617" s="6"/>
      <c r="D2617" s="80"/>
      <c r="E2617" s="80"/>
      <c r="F2617" s="80"/>
      <c r="G2617" s="80"/>
      <c r="H2617" s="80"/>
      <c r="I2617" s="80"/>
      <c r="J2617" s="80"/>
      <c r="K2617" s="80"/>
      <c r="L2617" s="80"/>
      <c r="M2617" s="80"/>
      <c r="N2617" s="80"/>
      <c r="O2617" s="80"/>
      <c r="P2617" s="80"/>
    </row>
    <row r="2618" spans="3:16" s="1" customFormat="1">
      <c r="C2618" s="6"/>
      <c r="D2618" s="80"/>
      <c r="E2618" s="80"/>
      <c r="F2618" s="80"/>
      <c r="G2618" s="80"/>
      <c r="H2618" s="80"/>
      <c r="I2618" s="80"/>
      <c r="J2618" s="80"/>
      <c r="K2618" s="80"/>
      <c r="L2618" s="80"/>
      <c r="M2618" s="80"/>
      <c r="N2618" s="80"/>
      <c r="O2618" s="80"/>
      <c r="P2618" s="80"/>
    </row>
    <row r="2619" spans="3:16" s="1" customFormat="1">
      <c r="C2619" s="6"/>
      <c r="D2619" s="80"/>
      <c r="E2619" s="80"/>
      <c r="F2619" s="80"/>
      <c r="G2619" s="80"/>
      <c r="H2619" s="80"/>
      <c r="I2619" s="80"/>
      <c r="J2619" s="80"/>
      <c r="K2619" s="80"/>
      <c r="L2619" s="80"/>
      <c r="M2619" s="80"/>
      <c r="N2619" s="80"/>
      <c r="O2619" s="80"/>
      <c r="P2619" s="80"/>
    </row>
    <row r="2620" spans="3:16" s="1" customFormat="1">
      <c r="C2620" s="6"/>
      <c r="D2620" s="80"/>
      <c r="E2620" s="80"/>
      <c r="F2620" s="80"/>
      <c r="G2620" s="80"/>
      <c r="H2620" s="80"/>
      <c r="I2620" s="80"/>
      <c r="J2620" s="80"/>
      <c r="K2620" s="80"/>
      <c r="L2620" s="80"/>
      <c r="M2620" s="80"/>
      <c r="N2620" s="80"/>
      <c r="O2620" s="80"/>
      <c r="P2620" s="80"/>
    </row>
    <row r="2621" spans="3:16" s="1" customFormat="1">
      <c r="C2621" s="6"/>
      <c r="D2621" s="80"/>
      <c r="E2621" s="80"/>
      <c r="F2621" s="80"/>
      <c r="G2621" s="80"/>
      <c r="H2621" s="80"/>
      <c r="I2621" s="80"/>
      <c r="J2621" s="80"/>
      <c r="K2621" s="80"/>
      <c r="L2621" s="80"/>
      <c r="M2621" s="80"/>
      <c r="N2621" s="80"/>
      <c r="O2621" s="80"/>
      <c r="P2621" s="80"/>
    </row>
    <row r="2622" spans="3:16" s="1" customFormat="1">
      <c r="C2622" s="6"/>
      <c r="D2622" s="80"/>
      <c r="E2622" s="80"/>
      <c r="F2622" s="80"/>
      <c r="G2622" s="80"/>
      <c r="H2622" s="80"/>
      <c r="I2622" s="80"/>
      <c r="J2622" s="80"/>
      <c r="K2622" s="80"/>
      <c r="L2622" s="80"/>
      <c r="M2622" s="80"/>
      <c r="N2622" s="80"/>
      <c r="O2622" s="80"/>
      <c r="P2622" s="80"/>
    </row>
    <row r="2623" spans="3:16" s="1" customFormat="1">
      <c r="C2623" s="6"/>
      <c r="D2623" s="80"/>
      <c r="E2623" s="80"/>
      <c r="F2623" s="80"/>
      <c r="G2623" s="80"/>
      <c r="H2623" s="80"/>
      <c r="I2623" s="80"/>
      <c r="J2623" s="80"/>
      <c r="K2623" s="80"/>
      <c r="L2623" s="80"/>
      <c r="M2623" s="80"/>
      <c r="N2623" s="80"/>
      <c r="O2623" s="80"/>
      <c r="P2623" s="80"/>
    </row>
    <row r="2624" spans="3:16" s="1" customFormat="1">
      <c r="C2624" s="6"/>
      <c r="D2624" s="80"/>
      <c r="E2624" s="80"/>
      <c r="F2624" s="80"/>
      <c r="G2624" s="80"/>
      <c r="H2624" s="80"/>
      <c r="I2624" s="80"/>
      <c r="J2624" s="80"/>
      <c r="K2624" s="80"/>
      <c r="L2624" s="80"/>
      <c r="M2624" s="80"/>
      <c r="N2624" s="80"/>
      <c r="O2624" s="80"/>
      <c r="P2624" s="80"/>
    </row>
    <row r="2625" spans="3:16" s="1" customFormat="1">
      <c r="C2625" s="6"/>
      <c r="D2625" s="80"/>
      <c r="E2625" s="80"/>
      <c r="F2625" s="80"/>
      <c r="G2625" s="80"/>
      <c r="H2625" s="80"/>
      <c r="I2625" s="80"/>
      <c r="J2625" s="80"/>
      <c r="K2625" s="80"/>
      <c r="L2625" s="80"/>
      <c r="M2625" s="80"/>
      <c r="N2625" s="80"/>
      <c r="O2625" s="80"/>
      <c r="P2625" s="80"/>
    </row>
    <row r="2626" spans="3:16" s="1" customFormat="1">
      <c r="C2626" s="6"/>
      <c r="D2626" s="80"/>
      <c r="E2626" s="80"/>
      <c r="F2626" s="80"/>
      <c r="G2626" s="80"/>
      <c r="H2626" s="80"/>
      <c r="I2626" s="80"/>
      <c r="J2626" s="80"/>
      <c r="K2626" s="80"/>
      <c r="L2626" s="80"/>
      <c r="M2626" s="80"/>
      <c r="N2626" s="80"/>
      <c r="O2626" s="80"/>
      <c r="P2626" s="80"/>
    </row>
    <row r="2627" spans="3:16" s="1" customFormat="1">
      <c r="C2627" s="6"/>
      <c r="D2627" s="80"/>
      <c r="E2627" s="80"/>
      <c r="F2627" s="80"/>
      <c r="G2627" s="80"/>
      <c r="H2627" s="80"/>
      <c r="I2627" s="80"/>
      <c r="J2627" s="80"/>
      <c r="K2627" s="80"/>
      <c r="L2627" s="80"/>
      <c r="M2627" s="80"/>
      <c r="N2627" s="80"/>
      <c r="O2627" s="80"/>
      <c r="P2627" s="80"/>
    </row>
    <row r="2628" spans="3:16" s="1" customFormat="1">
      <c r="C2628" s="6"/>
      <c r="D2628" s="80"/>
      <c r="E2628" s="80"/>
      <c r="F2628" s="80"/>
      <c r="G2628" s="80"/>
      <c r="H2628" s="80"/>
      <c r="I2628" s="80"/>
      <c r="J2628" s="80"/>
      <c r="K2628" s="80"/>
      <c r="L2628" s="80"/>
      <c r="M2628" s="80"/>
      <c r="N2628" s="80"/>
      <c r="O2628" s="80"/>
      <c r="P2628" s="80"/>
    </row>
    <row r="2629" spans="3:16" s="1" customFormat="1">
      <c r="C2629" s="6"/>
      <c r="D2629" s="80"/>
      <c r="E2629" s="80"/>
      <c r="F2629" s="80"/>
      <c r="G2629" s="80"/>
      <c r="H2629" s="80"/>
      <c r="I2629" s="80"/>
      <c r="J2629" s="80"/>
      <c r="K2629" s="80"/>
      <c r="L2629" s="80"/>
      <c r="M2629" s="80"/>
      <c r="N2629" s="80"/>
      <c r="O2629" s="80"/>
      <c r="P2629" s="80"/>
    </row>
    <row r="2630" spans="3:16" s="1" customFormat="1">
      <c r="C2630" s="6"/>
      <c r="D2630" s="80"/>
      <c r="E2630" s="80"/>
      <c r="F2630" s="80"/>
      <c r="G2630" s="80"/>
      <c r="H2630" s="80"/>
      <c r="I2630" s="80"/>
      <c r="J2630" s="80"/>
      <c r="K2630" s="80"/>
      <c r="L2630" s="80"/>
      <c r="M2630" s="80"/>
      <c r="N2630" s="80"/>
      <c r="O2630" s="80"/>
      <c r="P2630" s="80"/>
    </row>
    <row r="2631" spans="3:16" s="1" customFormat="1">
      <c r="C2631" s="6"/>
      <c r="D2631" s="80"/>
      <c r="E2631" s="80"/>
      <c r="F2631" s="80"/>
      <c r="G2631" s="80"/>
      <c r="H2631" s="80"/>
      <c r="I2631" s="80"/>
      <c r="J2631" s="80"/>
      <c r="K2631" s="80"/>
      <c r="L2631" s="80"/>
      <c r="M2631" s="80"/>
      <c r="N2631" s="80"/>
      <c r="O2631" s="80"/>
      <c r="P2631" s="80"/>
    </row>
    <row r="2632" spans="3:16" s="1" customFormat="1">
      <c r="C2632" s="6"/>
      <c r="D2632" s="80"/>
      <c r="E2632" s="80"/>
      <c r="F2632" s="80"/>
      <c r="G2632" s="80"/>
      <c r="H2632" s="80"/>
      <c r="I2632" s="80"/>
      <c r="J2632" s="80"/>
      <c r="K2632" s="80"/>
      <c r="L2632" s="80"/>
      <c r="M2632" s="80"/>
      <c r="N2632" s="80"/>
      <c r="O2632" s="80"/>
      <c r="P2632" s="80"/>
    </row>
    <row r="2633" spans="3:16" s="1" customFormat="1">
      <c r="C2633" s="6"/>
      <c r="D2633" s="80"/>
      <c r="E2633" s="80"/>
      <c r="F2633" s="80"/>
      <c r="G2633" s="80"/>
      <c r="H2633" s="80"/>
      <c r="I2633" s="80"/>
      <c r="J2633" s="80"/>
      <c r="K2633" s="80"/>
      <c r="L2633" s="80"/>
      <c r="M2633" s="80"/>
      <c r="N2633" s="80"/>
      <c r="O2633" s="80"/>
      <c r="P2633" s="80"/>
    </row>
    <row r="2634" spans="3:16" s="1" customFormat="1">
      <c r="C2634" s="6"/>
      <c r="D2634" s="80"/>
      <c r="E2634" s="80"/>
      <c r="F2634" s="80"/>
      <c r="G2634" s="80"/>
      <c r="H2634" s="80"/>
      <c r="I2634" s="80"/>
      <c r="J2634" s="80"/>
      <c r="K2634" s="80"/>
      <c r="L2634" s="80"/>
      <c r="M2634" s="80"/>
      <c r="N2634" s="80"/>
      <c r="O2634" s="80"/>
      <c r="P2634" s="80"/>
    </row>
    <row r="2635" spans="3:16" s="1" customFormat="1">
      <c r="C2635" s="6"/>
      <c r="D2635" s="80"/>
      <c r="E2635" s="80"/>
      <c r="F2635" s="80"/>
      <c r="G2635" s="80"/>
      <c r="H2635" s="80"/>
      <c r="I2635" s="80"/>
      <c r="J2635" s="80"/>
      <c r="K2635" s="80"/>
      <c r="L2635" s="80"/>
      <c r="M2635" s="80"/>
      <c r="N2635" s="80"/>
      <c r="O2635" s="80"/>
      <c r="P2635" s="80"/>
    </row>
    <row r="2636" spans="3:16" s="1" customFormat="1">
      <c r="C2636" s="6"/>
      <c r="D2636" s="80"/>
      <c r="E2636" s="80"/>
      <c r="F2636" s="80"/>
      <c r="G2636" s="80"/>
      <c r="H2636" s="80"/>
      <c r="I2636" s="80"/>
      <c r="J2636" s="80"/>
      <c r="K2636" s="80"/>
      <c r="L2636" s="80"/>
      <c r="M2636" s="80"/>
      <c r="N2636" s="80"/>
      <c r="O2636" s="80"/>
      <c r="P2636" s="80"/>
    </row>
    <row r="2637" spans="3:16" s="1" customFormat="1">
      <c r="C2637" s="6"/>
      <c r="D2637" s="80"/>
      <c r="E2637" s="80"/>
      <c r="F2637" s="80"/>
      <c r="G2637" s="80"/>
      <c r="H2637" s="80"/>
      <c r="I2637" s="80"/>
      <c r="J2637" s="80"/>
      <c r="K2637" s="80"/>
      <c r="L2637" s="80"/>
      <c r="M2637" s="80"/>
      <c r="N2637" s="80"/>
      <c r="O2637" s="80"/>
      <c r="P2637" s="80"/>
    </row>
    <row r="2638" spans="3:16" s="1" customFormat="1">
      <c r="C2638" s="6"/>
      <c r="D2638" s="80"/>
      <c r="E2638" s="80"/>
      <c r="F2638" s="80"/>
      <c r="G2638" s="80"/>
      <c r="H2638" s="80"/>
      <c r="I2638" s="80"/>
      <c r="J2638" s="80"/>
      <c r="K2638" s="80"/>
      <c r="L2638" s="80"/>
      <c r="M2638" s="80"/>
      <c r="N2638" s="80"/>
      <c r="O2638" s="80"/>
      <c r="P2638" s="80"/>
    </row>
    <row r="2639" spans="3:16" s="1" customFormat="1">
      <c r="C2639" s="6"/>
      <c r="D2639" s="80"/>
      <c r="E2639" s="80"/>
      <c r="F2639" s="80"/>
      <c r="G2639" s="80"/>
      <c r="H2639" s="80"/>
      <c r="I2639" s="80"/>
      <c r="J2639" s="80"/>
      <c r="K2639" s="80"/>
      <c r="L2639" s="80"/>
      <c r="M2639" s="80"/>
      <c r="N2639" s="80"/>
      <c r="O2639" s="80"/>
      <c r="P2639" s="80"/>
    </row>
    <row r="2640" spans="3:16" s="1" customFormat="1">
      <c r="C2640" s="6"/>
      <c r="D2640" s="80"/>
      <c r="E2640" s="80"/>
      <c r="F2640" s="80"/>
      <c r="G2640" s="80"/>
      <c r="H2640" s="80"/>
      <c r="I2640" s="80"/>
      <c r="J2640" s="80"/>
      <c r="K2640" s="80"/>
      <c r="L2640" s="80"/>
      <c r="M2640" s="80"/>
      <c r="N2640" s="80"/>
      <c r="O2640" s="80"/>
      <c r="P2640" s="80"/>
    </row>
    <row r="2641" spans="3:16" s="1" customFormat="1">
      <c r="C2641" s="6"/>
      <c r="D2641" s="80"/>
      <c r="E2641" s="80"/>
      <c r="F2641" s="80"/>
      <c r="G2641" s="80"/>
      <c r="H2641" s="80"/>
      <c r="I2641" s="80"/>
      <c r="J2641" s="80"/>
      <c r="K2641" s="80"/>
      <c r="L2641" s="80"/>
      <c r="M2641" s="80"/>
      <c r="N2641" s="80"/>
      <c r="O2641" s="80"/>
      <c r="P2641" s="80"/>
    </row>
    <row r="2642" spans="3:16" s="1" customFormat="1">
      <c r="C2642" s="6"/>
      <c r="D2642" s="80"/>
      <c r="E2642" s="80"/>
      <c r="F2642" s="80"/>
      <c r="G2642" s="80"/>
      <c r="H2642" s="80"/>
      <c r="I2642" s="80"/>
      <c r="J2642" s="80"/>
      <c r="K2642" s="80"/>
      <c r="L2642" s="80"/>
      <c r="M2642" s="80"/>
      <c r="N2642" s="80"/>
      <c r="O2642" s="80"/>
      <c r="P2642" s="80"/>
    </row>
    <row r="2643" spans="3:16" s="1" customFormat="1">
      <c r="C2643" s="6"/>
      <c r="D2643" s="80"/>
      <c r="E2643" s="80"/>
      <c r="F2643" s="80"/>
      <c r="G2643" s="80"/>
      <c r="H2643" s="80"/>
      <c r="I2643" s="80"/>
      <c r="J2643" s="80"/>
      <c r="K2643" s="80"/>
      <c r="L2643" s="80"/>
      <c r="M2643" s="80"/>
      <c r="N2643" s="80"/>
      <c r="O2643" s="80"/>
      <c r="P2643" s="80"/>
    </row>
    <row r="2644" spans="3:16" s="1" customFormat="1">
      <c r="C2644" s="6"/>
      <c r="D2644" s="80"/>
      <c r="E2644" s="80"/>
      <c r="F2644" s="80"/>
      <c r="G2644" s="80"/>
      <c r="H2644" s="80"/>
      <c r="I2644" s="80"/>
      <c r="J2644" s="80"/>
      <c r="K2644" s="80"/>
      <c r="L2644" s="80"/>
      <c r="M2644" s="80"/>
      <c r="N2644" s="80"/>
      <c r="O2644" s="80"/>
      <c r="P2644" s="80"/>
    </row>
    <row r="2645" spans="3:16" s="1" customFormat="1">
      <c r="C2645" s="6"/>
      <c r="D2645" s="80"/>
      <c r="E2645" s="80"/>
      <c r="F2645" s="80"/>
      <c r="G2645" s="80"/>
      <c r="H2645" s="80"/>
      <c r="I2645" s="80"/>
      <c r="J2645" s="80"/>
      <c r="K2645" s="80"/>
      <c r="L2645" s="80"/>
      <c r="M2645" s="80"/>
      <c r="N2645" s="80"/>
      <c r="O2645" s="80"/>
      <c r="P2645" s="80"/>
    </row>
    <row r="2646" spans="3:16" s="1" customFormat="1">
      <c r="C2646" s="6"/>
      <c r="D2646" s="80"/>
      <c r="E2646" s="80"/>
      <c r="F2646" s="80"/>
      <c r="G2646" s="80"/>
      <c r="H2646" s="80"/>
      <c r="I2646" s="80"/>
      <c r="J2646" s="80"/>
      <c r="K2646" s="80"/>
      <c r="L2646" s="80"/>
      <c r="M2646" s="80"/>
      <c r="N2646" s="80"/>
      <c r="O2646" s="80"/>
      <c r="P2646" s="80"/>
    </row>
    <row r="2647" spans="3:16" s="1" customFormat="1">
      <c r="C2647" s="6"/>
      <c r="D2647" s="80"/>
      <c r="E2647" s="80"/>
      <c r="F2647" s="80"/>
      <c r="G2647" s="80"/>
      <c r="H2647" s="80"/>
      <c r="I2647" s="80"/>
      <c r="J2647" s="80"/>
      <c r="K2647" s="80"/>
      <c r="L2647" s="80"/>
      <c r="M2647" s="80"/>
      <c r="N2647" s="80"/>
      <c r="O2647" s="80"/>
      <c r="P2647" s="80"/>
    </row>
    <row r="2648" spans="3:16" s="1" customFormat="1">
      <c r="C2648" s="6"/>
      <c r="D2648" s="80"/>
      <c r="E2648" s="80"/>
      <c r="F2648" s="80"/>
      <c r="G2648" s="80"/>
      <c r="H2648" s="80"/>
      <c r="I2648" s="80"/>
      <c r="J2648" s="80"/>
      <c r="K2648" s="80"/>
      <c r="L2648" s="80"/>
      <c r="M2648" s="80"/>
      <c r="N2648" s="80"/>
      <c r="O2648" s="80"/>
      <c r="P2648" s="80"/>
    </row>
    <row r="2649" spans="3:16" s="1" customFormat="1">
      <c r="C2649" s="6"/>
      <c r="D2649" s="80"/>
      <c r="E2649" s="80"/>
      <c r="F2649" s="80"/>
      <c r="G2649" s="80"/>
      <c r="H2649" s="80"/>
      <c r="I2649" s="80"/>
      <c r="J2649" s="80"/>
      <c r="K2649" s="80"/>
      <c r="L2649" s="80"/>
      <c r="M2649" s="80"/>
      <c r="N2649" s="80"/>
      <c r="O2649" s="80"/>
      <c r="P2649" s="80"/>
    </row>
    <row r="2650" spans="3:16" s="1" customFormat="1">
      <c r="C2650" s="6"/>
      <c r="D2650" s="80"/>
      <c r="E2650" s="80"/>
      <c r="F2650" s="80"/>
      <c r="G2650" s="80"/>
      <c r="H2650" s="80"/>
      <c r="I2650" s="80"/>
      <c r="J2650" s="80"/>
      <c r="K2650" s="80"/>
      <c r="L2650" s="80"/>
      <c r="M2650" s="80"/>
      <c r="N2650" s="80"/>
      <c r="O2650" s="80"/>
      <c r="P2650" s="80"/>
    </row>
    <row r="2651" spans="3:16" s="1" customFormat="1">
      <c r="C2651" s="6"/>
      <c r="D2651" s="80"/>
      <c r="E2651" s="80"/>
      <c r="F2651" s="80"/>
      <c r="G2651" s="80"/>
      <c r="H2651" s="80"/>
      <c r="I2651" s="80"/>
      <c r="J2651" s="80"/>
      <c r="K2651" s="80"/>
      <c r="L2651" s="80"/>
      <c r="M2651" s="80"/>
      <c r="N2651" s="80"/>
      <c r="O2651" s="80"/>
      <c r="P2651" s="80"/>
    </row>
    <row r="2652" spans="3:16" s="1" customFormat="1">
      <c r="C2652" s="6"/>
      <c r="D2652" s="80"/>
      <c r="E2652" s="80"/>
      <c r="F2652" s="80"/>
      <c r="G2652" s="80"/>
      <c r="H2652" s="80"/>
      <c r="I2652" s="80"/>
      <c r="J2652" s="80"/>
      <c r="K2652" s="80"/>
      <c r="L2652" s="80"/>
      <c r="M2652" s="80"/>
      <c r="N2652" s="80"/>
      <c r="O2652" s="80"/>
      <c r="P2652" s="80"/>
    </row>
    <row r="2653" spans="3:16" s="1" customFormat="1">
      <c r="C2653" s="6"/>
      <c r="D2653" s="80"/>
      <c r="E2653" s="80"/>
      <c r="F2653" s="80"/>
      <c r="G2653" s="80"/>
      <c r="H2653" s="80"/>
      <c r="I2653" s="80"/>
      <c r="J2653" s="80"/>
      <c r="K2653" s="80"/>
      <c r="L2653" s="80"/>
      <c r="M2653" s="80"/>
      <c r="N2653" s="80"/>
      <c r="O2653" s="80"/>
      <c r="P2653" s="80"/>
    </row>
    <row r="2654" spans="3:16" s="1" customFormat="1">
      <c r="C2654" s="6"/>
      <c r="D2654" s="80"/>
      <c r="E2654" s="80"/>
      <c r="F2654" s="80"/>
      <c r="G2654" s="80"/>
      <c r="H2654" s="80"/>
      <c r="I2654" s="80"/>
      <c r="J2654" s="80"/>
      <c r="K2654" s="80"/>
      <c r="L2654" s="80"/>
      <c r="M2654" s="80"/>
      <c r="N2654" s="80"/>
      <c r="O2654" s="80"/>
      <c r="P2654" s="80"/>
    </row>
    <row r="2655" spans="3:16" s="1" customFormat="1">
      <c r="C2655" s="6"/>
      <c r="D2655" s="80"/>
      <c r="E2655" s="80"/>
      <c r="F2655" s="80"/>
      <c r="G2655" s="80"/>
      <c r="H2655" s="80"/>
      <c r="I2655" s="80"/>
      <c r="J2655" s="80"/>
      <c r="K2655" s="80"/>
      <c r="L2655" s="80"/>
      <c r="M2655" s="80"/>
      <c r="N2655" s="80"/>
      <c r="O2655" s="80"/>
      <c r="P2655" s="80"/>
    </row>
    <row r="2656" spans="3:16" s="1" customFormat="1">
      <c r="C2656" s="6"/>
      <c r="D2656" s="80"/>
      <c r="E2656" s="80"/>
      <c r="F2656" s="80"/>
      <c r="G2656" s="80"/>
      <c r="H2656" s="80"/>
      <c r="I2656" s="80"/>
      <c r="J2656" s="80"/>
      <c r="K2656" s="80"/>
      <c r="L2656" s="80"/>
      <c r="M2656" s="80"/>
      <c r="N2656" s="80"/>
      <c r="O2656" s="80"/>
      <c r="P2656" s="80"/>
    </row>
    <row r="2657" spans="3:16" s="1" customFormat="1">
      <c r="C2657" s="6"/>
      <c r="D2657" s="80"/>
      <c r="E2657" s="80"/>
      <c r="F2657" s="80"/>
      <c r="G2657" s="80"/>
      <c r="H2657" s="80"/>
      <c r="I2657" s="80"/>
      <c r="J2657" s="80"/>
      <c r="K2657" s="80"/>
      <c r="L2657" s="80"/>
      <c r="M2657" s="80"/>
      <c r="N2657" s="80"/>
      <c r="O2657" s="80"/>
      <c r="P2657" s="80"/>
    </row>
    <row r="2658" spans="3:16" s="1" customFormat="1">
      <c r="C2658" s="6"/>
      <c r="D2658" s="80"/>
      <c r="E2658" s="80"/>
      <c r="F2658" s="80"/>
      <c r="G2658" s="80"/>
      <c r="H2658" s="80"/>
      <c r="I2658" s="80"/>
      <c r="J2658" s="80"/>
      <c r="K2658" s="80"/>
      <c r="L2658" s="80"/>
      <c r="M2658" s="80"/>
      <c r="N2658" s="80"/>
      <c r="O2658" s="80"/>
      <c r="P2658" s="80"/>
    </row>
    <row r="2659" spans="3:16" s="1" customFormat="1">
      <c r="C2659" s="6"/>
      <c r="D2659" s="80"/>
      <c r="E2659" s="80"/>
      <c r="F2659" s="80"/>
      <c r="G2659" s="80"/>
      <c r="H2659" s="80"/>
      <c r="I2659" s="80"/>
      <c r="J2659" s="80"/>
      <c r="K2659" s="80"/>
      <c r="L2659" s="80"/>
      <c r="M2659" s="80"/>
      <c r="N2659" s="80"/>
      <c r="O2659" s="80"/>
      <c r="P2659" s="80"/>
    </row>
    <row r="2660" spans="3:16" s="1" customFormat="1">
      <c r="C2660" s="6"/>
      <c r="D2660" s="80"/>
      <c r="E2660" s="80"/>
      <c r="F2660" s="80"/>
      <c r="G2660" s="80"/>
      <c r="H2660" s="80"/>
      <c r="I2660" s="80"/>
      <c r="J2660" s="80"/>
      <c r="K2660" s="80"/>
      <c r="L2660" s="80"/>
      <c r="M2660" s="80"/>
      <c r="N2660" s="80"/>
      <c r="O2660" s="80"/>
      <c r="P2660" s="80"/>
    </row>
    <row r="2661" spans="3:16" s="1" customFormat="1">
      <c r="C2661" s="6"/>
      <c r="D2661" s="80"/>
      <c r="E2661" s="80"/>
      <c r="F2661" s="80"/>
      <c r="G2661" s="80"/>
      <c r="H2661" s="80"/>
      <c r="I2661" s="80"/>
      <c r="J2661" s="80"/>
      <c r="K2661" s="80"/>
      <c r="L2661" s="80"/>
      <c r="M2661" s="80"/>
      <c r="N2661" s="80"/>
      <c r="O2661" s="80"/>
      <c r="P2661" s="80"/>
    </row>
    <row r="2662" spans="3:16" s="1" customFormat="1">
      <c r="C2662" s="6"/>
      <c r="D2662" s="80"/>
      <c r="E2662" s="80"/>
      <c r="F2662" s="80"/>
      <c r="G2662" s="80"/>
      <c r="H2662" s="80"/>
      <c r="I2662" s="80"/>
      <c r="J2662" s="80"/>
      <c r="K2662" s="80"/>
      <c r="L2662" s="80"/>
      <c r="M2662" s="80"/>
      <c r="N2662" s="80"/>
      <c r="O2662" s="80"/>
      <c r="P2662" s="80"/>
    </row>
    <row r="2663" spans="3:16" s="1" customFormat="1">
      <c r="C2663" s="6"/>
      <c r="D2663" s="80"/>
      <c r="E2663" s="80"/>
      <c r="F2663" s="80"/>
      <c r="G2663" s="80"/>
      <c r="H2663" s="80"/>
      <c r="I2663" s="80"/>
      <c r="J2663" s="80"/>
      <c r="K2663" s="80"/>
      <c r="L2663" s="80"/>
      <c r="M2663" s="80"/>
      <c r="N2663" s="80"/>
      <c r="O2663" s="80"/>
      <c r="P2663" s="80"/>
    </row>
    <row r="2664" spans="3:16" s="1" customFormat="1">
      <c r="C2664" s="6"/>
      <c r="D2664" s="80"/>
      <c r="E2664" s="80"/>
      <c r="F2664" s="80"/>
      <c r="G2664" s="80"/>
      <c r="H2664" s="80"/>
      <c r="I2664" s="80"/>
      <c r="J2664" s="80"/>
      <c r="K2664" s="80"/>
      <c r="L2664" s="80"/>
      <c r="M2664" s="80"/>
      <c r="N2664" s="80"/>
      <c r="O2664" s="80"/>
      <c r="P2664" s="80"/>
    </row>
    <row r="2665" spans="3:16" s="1" customFormat="1">
      <c r="C2665" s="6"/>
      <c r="D2665" s="80"/>
      <c r="E2665" s="80"/>
      <c r="F2665" s="80"/>
      <c r="G2665" s="80"/>
      <c r="H2665" s="80"/>
      <c r="I2665" s="80"/>
      <c r="J2665" s="80"/>
      <c r="K2665" s="80"/>
      <c r="L2665" s="80"/>
      <c r="M2665" s="80"/>
      <c r="N2665" s="80"/>
      <c r="O2665" s="80"/>
      <c r="P2665" s="80"/>
    </row>
    <row r="2666" spans="3:16" s="1" customFormat="1">
      <c r="C2666" s="6"/>
      <c r="D2666" s="80"/>
      <c r="E2666" s="80"/>
      <c r="F2666" s="80"/>
      <c r="G2666" s="80"/>
      <c r="H2666" s="80"/>
      <c r="I2666" s="80"/>
      <c r="J2666" s="80"/>
      <c r="K2666" s="80"/>
      <c r="L2666" s="80"/>
      <c r="M2666" s="80"/>
      <c r="N2666" s="80"/>
      <c r="O2666" s="80"/>
      <c r="P2666" s="80"/>
    </row>
    <row r="2667" spans="3:16" s="1" customFormat="1">
      <c r="C2667" s="6"/>
      <c r="D2667" s="80"/>
      <c r="E2667" s="80"/>
      <c r="F2667" s="80"/>
      <c r="G2667" s="80"/>
      <c r="H2667" s="80"/>
      <c r="I2667" s="80"/>
      <c r="J2667" s="80"/>
      <c r="K2667" s="80"/>
      <c r="L2667" s="80"/>
      <c r="M2667" s="80"/>
      <c r="N2667" s="80"/>
      <c r="O2667" s="80"/>
      <c r="P2667" s="80"/>
    </row>
    <row r="2668" spans="3:16" s="1" customFormat="1">
      <c r="C2668" s="6"/>
      <c r="D2668" s="80"/>
      <c r="E2668" s="80"/>
      <c r="F2668" s="80"/>
      <c r="G2668" s="80"/>
      <c r="H2668" s="80"/>
      <c r="I2668" s="80"/>
      <c r="J2668" s="80"/>
      <c r="K2668" s="80"/>
      <c r="L2668" s="80"/>
      <c r="M2668" s="80"/>
      <c r="N2668" s="80"/>
      <c r="O2668" s="80"/>
      <c r="P2668" s="80"/>
    </row>
    <row r="2669" spans="3:16" s="1" customFormat="1">
      <c r="C2669" s="6"/>
      <c r="D2669" s="80"/>
      <c r="E2669" s="80"/>
      <c r="F2669" s="80"/>
      <c r="G2669" s="80"/>
      <c r="H2669" s="80"/>
      <c r="I2669" s="80"/>
      <c r="J2669" s="80"/>
      <c r="K2669" s="80"/>
      <c r="L2669" s="80"/>
      <c r="M2669" s="80"/>
      <c r="N2669" s="80"/>
      <c r="O2669" s="80"/>
      <c r="P2669" s="80"/>
    </row>
    <row r="2670" spans="3:16" s="1" customFormat="1">
      <c r="C2670" s="6"/>
      <c r="D2670" s="80"/>
      <c r="E2670" s="80"/>
      <c r="F2670" s="80"/>
      <c r="G2670" s="80"/>
      <c r="H2670" s="80"/>
      <c r="I2670" s="80"/>
      <c r="J2670" s="80"/>
      <c r="K2670" s="80"/>
      <c r="L2670" s="80"/>
      <c r="M2670" s="80"/>
      <c r="N2670" s="80"/>
      <c r="O2670" s="80"/>
      <c r="P2670" s="80"/>
    </row>
    <row r="2671" spans="3:16" s="1" customFormat="1">
      <c r="C2671" s="6"/>
      <c r="D2671" s="80"/>
      <c r="E2671" s="80"/>
      <c r="F2671" s="80"/>
      <c r="G2671" s="80"/>
      <c r="H2671" s="80"/>
      <c r="I2671" s="80"/>
      <c r="J2671" s="80"/>
      <c r="K2671" s="80"/>
      <c r="L2671" s="80"/>
      <c r="M2671" s="80"/>
      <c r="N2671" s="80"/>
      <c r="O2671" s="80"/>
      <c r="P2671" s="80"/>
    </row>
    <row r="2672" spans="3:16" s="1" customFormat="1">
      <c r="C2672" s="6"/>
      <c r="D2672" s="80"/>
      <c r="E2672" s="80"/>
      <c r="F2672" s="80"/>
      <c r="G2672" s="80"/>
      <c r="H2672" s="80"/>
      <c r="I2672" s="80"/>
      <c r="J2672" s="80"/>
      <c r="K2672" s="80"/>
      <c r="L2672" s="80"/>
      <c r="M2672" s="80"/>
      <c r="N2672" s="80"/>
      <c r="O2672" s="80"/>
      <c r="P2672" s="80"/>
    </row>
    <row r="2673" spans="3:16" s="1" customFormat="1">
      <c r="C2673" s="6"/>
      <c r="D2673" s="80"/>
      <c r="E2673" s="80"/>
      <c r="F2673" s="80"/>
      <c r="G2673" s="80"/>
      <c r="H2673" s="80"/>
      <c r="I2673" s="80"/>
      <c r="J2673" s="80"/>
      <c r="K2673" s="80"/>
      <c r="L2673" s="80"/>
      <c r="M2673" s="80"/>
      <c r="N2673" s="80"/>
      <c r="O2673" s="80"/>
      <c r="P2673" s="80"/>
    </row>
    <row r="2674" spans="3:16" s="1" customFormat="1">
      <c r="C2674" s="6"/>
      <c r="D2674" s="80"/>
      <c r="E2674" s="80"/>
      <c r="F2674" s="80"/>
      <c r="G2674" s="80"/>
      <c r="H2674" s="80"/>
      <c r="I2674" s="80"/>
      <c r="J2674" s="80"/>
      <c r="K2674" s="80"/>
      <c r="L2674" s="80"/>
      <c r="M2674" s="80"/>
      <c r="N2674" s="80"/>
      <c r="O2674" s="80"/>
      <c r="P2674" s="80"/>
    </row>
    <row r="2675" spans="3:16" s="1" customFormat="1">
      <c r="C2675" s="6"/>
      <c r="D2675" s="80"/>
      <c r="E2675" s="80"/>
      <c r="F2675" s="80"/>
      <c r="G2675" s="80"/>
      <c r="H2675" s="80"/>
      <c r="I2675" s="80"/>
      <c r="J2675" s="80"/>
      <c r="K2675" s="80"/>
      <c r="L2675" s="80"/>
      <c r="M2675" s="80"/>
      <c r="N2675" s="80"/>
      <c r="O2675" s="80"/>
      <c r="P2675" s="80"/>
    </row>
    <row r="2676" spans="3:16" s="1" customFormat="1">
      <c r="C2676" s="6"/>
      <c r="D2676" s="80"/>
      <c r="E2676" s="80"/>
      <c r="F2676" s="80"/>
      <c r="G2676" s="80"/>
      <c r="H2676" s="80"/>
      <c r="I2676" s="80"/>
      <c r="J2676" s="80"/>
      <c r="K2676" s="80"/>
      <c r="L2676" s="80"/>
      <c r="M2676" s="80"/>
      <c r="N2676" s="80"/>
      <c r="O2676" s="80"/>
      <c r="P2676" s="80"/>
    </row>
    <row r="2677" spans="3:16" s="1" customFormat="1">
      <c r="C2677" s="6"/>
      <c r="D2677" s="80"/>
      <c r="E2677" s="80"/>
      <c r="F2677" s="80"/>
      <c r="G2677" s="80"/>
      <c r="H2677" s="80"/>
      <c r="I2677" s="80"/>
      <c r="J2677" s="80"/>
      <c r="K2677" s="80"/>
      <c r="L2677" s="80"/>
      <c r="M2677" s="80"/>
      <c r="N2677" s="80"/>
      <c r="O2677" s="80"/>
      <c r="P2677" s="80"/>
    </row>
    <row r="2678" spans="3:16" s="1" customFormat="1">
      <c r="C2678" s="6"/>
      <c r="D2678" s="80"/>
      <c r="E2678" s="80"/>
      <c r="F2678" s="80"/>
      <c r="G2678" s="80"/>
      <c r="H2678" s="80"/>
      <c r="I2678" s="80"/>
      <c r="J2678" s="80"/>
      <c r="K2678" s="80"/>
      <c r="L2678" s="80"/>
      <c r="M2678" s="80"/>
      <c r="N2678" s="80"/>
      <c r="O2678" s="80"/>
      <c r="P2678" s="80"/>
    </row>
    <row r="2679" spans="3:16" s="1" customFormat="1">
      <c r="C2679" s="6"/>
      <c r="D2679" s="80"/>
      <c r="E2679" s="80"/>
      <c r="F2679" s="80"/>
      <c r="G2679" s="80"/>
      <c r="H2679" s="80"/>
      <c r="I2679" s="80"/>
      <c r="J2679" s="80"/>
      <c r="K2679" s="80"/>
      <c r="L2679" s="80"/>
      <c r="M2679" s="80"/>
      <c r="N2679" s="80"/>
      <c r="O2679" s="80"/>
      <c r="P2679" s="80"/>
    </row>
    <row r="2680" spans="3:16" s="1" customFormat="1">
      <c r="C2680" s="6"/>
      <c r="D2680" s="80"/>
      <c r="E2680" s="80"/>
      <c r="F2680" s="80"/>
      <c r="G2680" s="80"/>
      <c r="H2680" s="80"/>
      <c r="I2680" s="80"/>
      <c r="J2680" s="80"/>
      <c r="K2680" s="80"/>
      <c r="L2680" s="80"/>
      <c r="M2680" s="80"/>
      <c r="N2680" s="80"/>
      <c r="O2680" s="80"/>
      <c r="P2680" s="80"/>
    </row>
    <row r="2681" spans="3:16" s="1" customFormat="1">
      <c r="C2681" s="6"/>
      <c r="D2681" s="80"/>
      <c r="E2681" s="80"/>
      <c r="F2681" s="80"/>
      <c r="G2681" s="80"/>
      <c r="H2681" s="80"/>
      <c r="I2681" s="80"/>
      <c r="J2681" s="80"/>
      <c r="K2681" s="80"/>
      <c r="L2681" s="80"/>
      <c r="M2681" s="80"/>
      <c r="N2681" s="80"/>
      <c r="O2681" s="80"/>
      <c r="P2681" s="80"/>
    </row>
    <row r="2682" spans="3:16" s="1" customFormat="1">
      <c r="C2682" s="6"/>
      <c r="D2682" s="80"/>
      <c r="E2682" s="80"/>
      <c r="F2682" s="80"/>
      <c r="G2682" s="80"/>
      <c r="H2682" s="80"/>
      <c r="I2682" s="80"/>
      <c r="J2682" s="80"/>
      <c r="K2682" s="80"/>
      <c r="L2682" s="80"/>
      <c r="M2682" s="80"/>
      <c r="N2682" s="80"/>
      <c r="O2682" s="80"/>
      <c r="P2682" s="80"/>
    </row>
    <row r="2683" spans="3:16" s="1" customFormat="1">
      <c r="C2683" s="6"/>
      <c r="D2683" s="80"/>
      <c r="E2683" s="80"/>
      <c r="F2683" s="80"/>
      <c r="G2683" s="80"/>
      <c r="H2683" s="80"/>
      <c r="I2683" s="80"/>
      <c r="J2683" s="80"/>
      <c r="K2683" s="80"/>
      <c r="L2683" s="80"/>
      <c r="M2683" s="80"/>
      <c r="N2683" s="80"/>
      <c r="O2683" s="80"/>
      <c r="P2683" s="80"/>
    </row>
    <row r="2684" spans="3:16" s="1" customFormat="1">
      <c r="C2684" s="6"/>
      <c r="D2684" s="80"/>
      <c r="E2684" s="80"/>
      <c r="F2684" s="80"/>
      <c r="G2684" s="80"/>
      <c r="H2684" s="80"/>
      <c r="I2684" s="80"/>
      <c r="J2684" s="80"/>
      <c r="K2684" s="80"/>
      <c r="L2684" s="80"/>
      <c r="M2684" s="80"/>
      <c r="N2684" s="80"/>
      <c r="O2684" s="80"/>
      <c r="P2684" s="80"/>
    </row>
    <row r="2685" spans="3:16" s="1" customFormat="1">
      <c r="C2685" s="6"/>
      <c r="D2685" s="80"/>
      <c r="E2685" s="80"/>
      <c r="F2685" s="80"/>
      <c r="G2685" s="80"/>
      <c r="H2685" s="80"/>
      <c r="I2685" s="80"/>
      <c r="J2685" s="80"/>
      <c r="K2685" s="80"/>
      <c r="L2685" s="80"/>
      <c r="M2685" s="80"/>
      <c r="N2685" s="80"/>
      <c r="O2685" s="80"/>
      <c r="P2685" s="80"/>
    </row>
    <row r="2686" spans="3:16" s="1" customFormat="1">
      <c r="C2686" s="6"/>
      <c r="D2686" s="80"/>
      <c r="E2686" s="80"/>
      <c r="F2686" s="80"/>
      <c r="G2686" s="80"/>
      <c r="H2686" s="80"/>
      <c r="I2686" s="80"/>
      <c r="J2686" s="80"/>
      <c r="K2686" s="80"/>
      <c r="L2686" s="80"/>
      <c r="M2686" s="80"/>
      <c r="N2686" s="80"/>
      <c r="O2686" s="80"/>
      <c r="P2686" s="80"/>
    </row>
    <row r="2687" spans="3:16" s="1" customFormat="1">
      <c r="C2687" s="6"/>
      <c r="D2687" s="80"/>
      <c r="E2687" s="80"/>
      <c r="F2687" s="80"/>
      <c r="G2687" s="80"/>
      <c r="H2687" s="80"/>
      <c r="I2687" s="80"/>
      <c r="J2687" s="80"/>
      <c r="K2687" s="80"/>
      <c r="L2687" s="80"/>
      <c r="M2687" s="80"/>
      <c r="N2687" s="80"/>
      <c r="O2687" s="80"/>
      <c r="P2687" s="80"/>
    </row>
    <row r="2688" spans="3:16" s="1" customFormat="1">
      <c r="C2688" s="6"/>
      <c r="D2688" s="80"/>
      <c r="E2688" s="80"/>
      <c r="F2688" s="80"/>
      <c r="G2688" s="80"/>
      <c r="H2688" s="80"/>
      <c r="I2688" s="80"/>
      <c r="J2688" s="80"/>
      <c r="K2688" s="80"/>
      <c r="L2688" s="80"/>
      <c r="M2688" s="80"/>
      <c r="N2688" s="80"/>
      <c r="O2688" s="80"/>
      <c r="P2688" s="80"/>
    </row>
    <row r="2689" spans="3:16" s="1" customFormat="1">
      <c r="C2689" s="6"/>
      <c r="D2689" s="80"/>
      <c r="E2689" s="80"/>
      <c r="F2689" s="80"/>
      <c r="G2689" s="80"/>
      <c r="H2689" s="80"/>
      <c r="I2689" s="80"/>
      <c r="J2689" s="80"/>
      <c r="K2689" s="80"/>
      <c r="L2689" s="80"/>
      <c r="M2689" s="80"/>
      <c r="N2689" s="80"/>
      <c r="O2689" s="80"/>
      <c r="P2689" s="80"/>
    </row>
    <row r="2690" spans="3:16" s="1" customFormat="1">
      <c r="C2690" s="6"/>
      <c r="D2690" s="80"/>
      <c r="E2690" s="80"/>
      <c r="F2690" s="80"/>
      <c r="G2690" s="80"/>
      <c r="H2690" s="80"/>
      <c r="I2690" s="80"/>
      <c r="J2690" s="80"/>
      <c r="K2690" s="80"/>
      <c r="L2690" s="80"/>
      <c r="M2690" s="80"/>
      <c r="N2690" s="80"/>
      <c r="O2690" s="80"/>
      <c r="P2690" s="80"/>
    </row>
    <row r="2691" spans="3:16" s="1" customFormat="1">
      <c r="C2691" s="6"/>
      <c r="D2691" s="80"/>
      <c r="E2691" s="80"/>
      <c r="F2691" s="80"/>
      <c r="G2691" s="80"/>
      <c r="H2691" s="80"/>
      <c r="I2691" s="80"/>
      <c r="J2691" s="80"/>
      <c r="K2691" s="80"/>
      <c r="L2691" s="80"/>
      <c r="M2691" s="80"/>
      <c r="N2691" s="80"/>
      <c r="O2691" s="80"/>
      <c r="P2691" s="80"/>
    </row>
    <row r="2692" spans="3:16" s="1" customFormat="1">
      <c r="C2692" s="6"/>
      <c r="D2692" s="80"/>
      <c r="E2692" s="80"/>
      <c r="F2692" s="80"/>
      <c r="G2692" s="80"/>
      <c r="H2692" s="80"/>
      <c r="I2692" s="80"/>
      <c r="J2692" s="80"/>
      <c r="K2692" s="80"/>
      <c r="L2692" s="80"/>
      <c r="M2692" s="80"/>
      <c r="N2692" s="80"/>
      <c r="O2692" s="80"/>
      <c r="P2692" s="80"/>
    </row>
    <row r="2693" spans="3:16" s="1" customFormat="1">
      <c r="C2693" s="6"/>
      <c r="D2693" s="80"/>
      <c r="E2693" s="80"/>
      <c r="F2693" s="80"/>
      <c r="G2693" s="80"/>
      <c r="H2693" s="80"/>
      <c r="I2693" s="80"/>
      <c r="J2693" s="80"/>
      <c r="K2693" s="80"/>
      <c r="L2693" s="80"/>
      <c r="M2693" s="80"/>
      <c r="N2693" s="80"/>
      <c r="O2693" s="80"/>
      <c r="P2693" s="80"/>
    </row>
    <row r="2694" spans="3:16" s="1" customFormat="1">
      <c r="C2694" s="6"/>
      <c r="D2694" s="80"/>
      <c r="E2694" s="80"/>
      <c r="F2694" s="80"/>
      <c r="G2694" s="80"/>
      <c r="H2694" s="80"/>
      <c r="I2694" s="80"/>
      <c r="J2694" s="80"/>
      <c r="K2694" s="80"/>
      <c r="L2694" s="80"/>
      <c r="M2694" s="80"/>
      <c r="N2694" s="80"/>
      <c r="O2694" s="80"/>
      <c r="P2694" s="80"/>
    </row>
    <row r="2695" spans="3:16" s="1" customFormat="1">
      <c r="C2695" s="6"/>
      <c r="D2695" s="80"/>
      <c r="E2695" s="80"/>
      <c r="F2695" s="80"/>
      <c r="G2695" s="80"/>
      <c r="H2695" s="80"/>
      <c r="I2695" s="80"/>
      <c r="J2695" s="80"/>
      <c r="K2695" s="80"/>
      <c r="L2695" s="80"/>
      <c r="M2695" s="80"/>
      <c r="N2695" s="80"/>
      <c r="O2695" s="80"/>
      <c r="P2695" s="80"/>
    </row>
    <row r="2696" spans="3:16" s="1" customFormat="1">
      <c r="C2696" s="6"/>
      <c r="D2696" s="80"/>
      <c r="E2696" s="80"/>
      <c r="F2696" s="80"/>
      <c r="G2696" s="80"/>
      <c r="H2696" s="80"/>
      <c r="I2696" s="80"/>
      <c r="J2696" s="80"/>
      <c r="K2696" s="80"/>
      <c r="L2696" s="80"/>
      <c r="M2696" s="80"/>
      <c r="N2696" s="80"/>
      <c r="O2696" s="80"/>
      <c r="P2696" s="80"/>
    </row>
    <row r="2697" spans="3:16" s="1" customFormat="1">
      <c r="C2697" s="6"/>
      <c r="D2697" s="80"/>
      <c r="E2697" s="80"/>
      <c r="F2697" s="80"/>
      <c r="G2697" s="80"/>
      <c r="H2697" s="80"/>
      <c r="I2697" s="80"/>
      <c r="J2697" s="80"/>
      <c r="K2697" s="80"/>
      <c r="L2697" s="80"/>
      <c r="M2697" s="80"/>
      <c r="N2697" s="80"/>
      <c r="O2697" s="80"/>
      <c r="P2697" s="80"/>
    </row>
    <row r="2698" spans="3:16" s="1" customFormat="1">
      <c r="C2698" s="6"/>
      <c r="D2698" s="80"/>
      <c r="E2698" s="80"/>
      <c r="F2698" s="80"/>
      <c r="G2698" s="80"/>
      <c r="H2698" s="80"/>
      <c r="I2698" s="80"/>
      <c r="J2698" s="80"/>
      <c r="K2698" s="80"/>
      <c r="L2698" s="80"/>
      <c r="M2698" s="80"/>
      <c r="N2698" s="80"/>
      <c r="O2698" s="80"/>
      <c r="P2698" s="80"/>
    </row>
    <row r="2699" spans="3:16" s="1" customFormat="1">
      <c r="C2699" s="6"/>
      <c r="D2699" s="80"/>
      <c r="E2699" s="80"/>
      <c r="F2699" s="80"/>
      <c r="G2699" s="80"/>
      <c r="H2699" s="80"/>
      <c r="I2699" s="80"/>
      <c r="J2699" s="80"/>
      <c r="K2699" s="80"/>
      <c r="L2699" s="80"/>
      <c r="M2699" s="80"/>
      <c r="N2699" s="80"/>
      <c r="O2699" s="80"/>
      <c r="P2699" s="80"/>
    </row>
    <row r="2700" spans="3:16" s="1" customFormat="1">
      <c r="C2700" s="6"/>
      <c r="D2700" s="80"/>
      <c r="E2700" s="80"/>
      <c r="F2700" s="80"/>
      <c r="G2700" s="80"/>
      <c r="H2700" s="80"/>
      <c r="I2700" s="80"/>
      <c r="J2700" s="80"/>
      <c r="K2700" s="80"/>
      <c r="L2700" s="80"/>
      <c r="M2700" s="80"/>
      <c r="N2700" s="80"/>
      <c r="O2700" s="80"/>
      <c r="P2700" s="80"/>
    </row>
    <row r="2701" spans="3:16" s="1" customFormat="1">
      <c r="C2701" s="6"/>
      <c r="D2701" s="80"/>
      <c r="E2701" s="80"/>
      <c r="F2701" s="80"/>
      <c r="G2701" s="80"/>
      <c r="H2701" s="80"/>
      <c r="I2701" s="80"/>
      <c r="J2701" s="80"/>
      <c r="K2701" s="80"/>
      <c r="L2701" s="80"/>
      <c r="M2701" s="80"/>
      <c r="N2701" s="80"/>
      <c r="O2701" s="80"/>
      <c r="P2701" s="80"/>
    </row>
    <row r="2702" spans="3:16" s="1" customFormat="1">
      <c r="C2702" s="6"/>
      <c r="D2702" s="80"/>
      <c r="E2702" s="80"/>
      <c r="F2702" s="80"/>
      <c r="G2702" s="80"/>
      <c r="H2702" s="80"/>
      <c r="I2702" s="80"/>
      <c r="J2702" s="80"/>
      <c r="K2702" s="80"/>
      <c r="L2702" s="80"/>
      <c r="M2702" s="80"/>
      <c r="N2702" s="80"/>
      <c r="O2702" s="80"/>
      <c r="P2702" s="80"/>
    </row>
    <row r="2703" spans="3:16" s="1" customFormat="1">
      <c r="C2703" s="6"/>
      <c r="D2703" s="80"/>
      <c r="E2703" s="80"/>
      <c r="F2703" s="80"/>
      <c r="G2703" s="80"/>
      <c r="H2703" s="80"/>
      <c r="I2703" s="80"/>
      <c r="J2703" s="80"/>
      <c r="K2703" s="80"/>
      <c r="L2703" s="80"/>
      <c r="M2703" s="80"/>
      <c r="N2703" s="80"/>
      <c r="O2703" s="80"/>
      <c r="P2703" s="80"/>
    </row>
    <row r="2704" spans="3:16" s="1" customFormat="1">
      <c r="C2704" s="6"/>
      <c r="D2704" s="80"/>
      <c r="E2704" s="80"/>
      <c r="F2704" s="80"/>
      <c r="G2704" s="80"/>
      <c r="H2704" s="80"/>
      <c r="I2704" s="80"/>
      <c r="J2704" s="80"/>
      <c r="K2704" s="80"/>
      <c r="L2704" s="80"/>
      <c r="M2704" s="80"/>
      <c r="N2704" s="80"/>
      <c r="O2704" s="80"/>
      <c r="P2704" s="80"/>
    </row>
    <row r="2705" spans="3:16" s="1" customFormat="1">
      <c r="C2705" s="6"/>
      <c r="D2705" s="80"/>
      <c r="E2705" s="80"/>
      <c r="F2705" s="80"/>
      <c r="G2705" s="80"/>
      <c r="H2705" s="80"/>
      <c r="I2705" s="80"/>
      <c r="J2705" s="80"/>
      <c r="K2705" s="80"/>
      <c r="L2705" s="80"/>
      <c r="M2705" s="80"/>
      <c r="N2705" s="80"/>
      <c r="O2705" s="80"/>
      <c r="P2705" s="80"/>
    </row>
    <row r="2706" spans="3:16" s="1" customFormat="1">
      <c r="C2706" s="6"/>
      <c r="D2706" s="80"/>
      <c r="E2706" s="80"/>
      <c r="F2706" s="80"/>
      <c r="G2706" s="80"/>
      <c r="H2706" s="80"/>
      <c r="I2706" s="80"/>
      <c r="J2706" s="80"/>
      <c r="K2706" s="80"/>
      <c r="L2706" s="80"/>
      <c r="M2706" s="80"/>
      <c r="N2706" s="80"/>
      <c r="O2706" s="80"/>
      <c r="P2706" s="80"/>
    </row>
    <row r="2707" spans="3:16" s="1" customFormat="1">
      <c r="C2707" s="6"/>
      <c r="D2707" s="80"/>
      <c r="E2707" s="80"/>
      <c r="F2707" s="80"/>
      <c r="G2707" s="80"/>
      <c r="H2707" s="80"/>
      <c r="I2707" s="80"/>
      <c r="J2707" s="80"/>
      <c r="K2707" s="80"/>
      <c r="L2707" s="80"/>
      <c r="M2707" s="80"/>
      <c r="N2707" s="80"/>
      <c r="O2707" s="80"/>
      <c r="P2707" s="80"/>
    </row>
    <row r="2708" spans="3:16" s="1" customFormat="1">
      <c r="C2708" s="6"/>
      <c r="D2708" s="80"/>
      <c r="E2708" s="80"/>
      <c r="F2708" s="80"/>
      <c r="G2708" s="80"/>
      <c r="H2708" s="80"/>
      <c r="I2708" s="80"/>
      <c r="J2708" s="80"/>
      <c r="K2708" s="80"/>
      <c r="L2708" s="80"/>
      <c r="M2708" s="80"/>
      <c r="N2708" s="80"/>
      <c r="O2708" s="80"/>
      <c r="P2708" s="80"/>
    </row>
    <row r="2709" spans="3:16" s="1" customFormat="1">
      <c r="C2709" s="6"/>
      <c r="D2709" s="80"/>
      <c r="E2709" s="80"/>
      <c r="F2709" s="80"/>
      <c r="G2709" s="80"/>
      <c r="H2709" s="80"/>
      <c r="I2709" s="80"/>
      <c r="J2709" s="80"/>
      <c r="K2709" s="80"/>
      <c r="L2709" s="80"/>
      <c r="M2709" s="80"/>
      <c r="N2709" s="80"/>
      <c r="O2709" s="80"/>
      <c r="P2709" s="80"/>
    </row>
    <row r="2710" spans="3:16" s="1" customFormat="1">
      <c r="C2710" s="6"/>
      <c r="D2710" s="80"/>
      <c r="E2710" s="80"/>
      <c r="F2710" s="80"/>
      <c r="G2710" s="80"/>
      <c r="H2710" s="80"/>
      <c r="I2710" s="80"/>
      <c r="J2710" s="80"/>
      <c r="K2710" s="80"/>
      <c r="L2710" s="80"/>
      <c r="M2710" s="80"/>
      <c r="N2710" s="80"/>
      <c r="O2710" s="80"/>
      <c r="P2710" s="80"/>
    </row>
    <row r="2711" spans="3:16" s="1" customFormat="1">
      <c r="C2711" s="6"/>
      <c r="D2711" s="80"/>
      <c r="E2711" s="80"/>
      <c r="F2711" s="80"/>
      <c r="G2711" s="80"/>
      <c r="H2711" s="80"/>
      <c r="I2711" s="80"/>
      <c r="J2711" s="80"/>
      <c r="K2711" s="80"/>
      <c r="L2711" s="80"/>
      <c r="M2711" s="80"/>
      <c r="N2711" s="80"/>
      <c r="O2711" s="80"/>
      <c r="P2711" s="80"/>
    </row>
    <row r="2712" spans="3:16" s="1" customFormat="1">
      <c r="C2712" s="6"/>
      <c r="D2712" s="80"/>
      <c r="E2712" s="80"/>
      <c r="F2712" s="80"/>
      <c r="G2712" s="80"/>
      <c r="H2712" s="80"/>
      <c r="I2712" s="80"/>
      <c r="J2712" s="80"/>
      <c r="K2712" s="80"/>
      <c r="L2712" s="80"/>
      <c r="M2712" s="80"/>
      <c r="N2712" s="80"/>
      <c r="O2712" s="80"/>
      <c r="P2712" s="80"/>
    </row>
    <row r="2713" spans="3:16" s="1" customFormat="1">
      <c r="C2713" s="6"/>
      <c r="D2713" s="80"/>
      <c r="E2713" s="80"/>
      <c r="F2713" s="80"/>
      <c r="G2713" s="80"/>
      <c r="H2713" s="80"/>
      <c r="I2713" s="80"/>
      <c r="J2713" s="80"/>
      <c r="K2713" s="80"/>
      <c r="L2713" s="80"/>
      <c r="M2713" s="80"/>
      <c r="N2713" s="80"/>
      <c r="O2713" s="80"/>
      <c r="P2713" s="80"/>
    </row>
    <row r="2714" spans="3:16" s="1" customFormat="1">
      <c r="C2714" s="6"/>
      <c r="D2714" s="80"/>
      <c r="E2714" s="80"/>
      <c r="F2714" s="80"/>
      <c r="G2714" s="80"/>
      <c r="H2714" s="80"/>
      <c r="I2714" s="80"/>
      <c r="J2714" s="80"/>
      <c r="K2714" s="80"/>
      <c r="L2714" s="80"/>
      <c r="M2714" s="80"/>
      <c r="N2714" s="80"/>
      <c r="O2714" s="80"/>
      <c r="P2714" s="80"/>
    </row>
    <row r="2715" spans="3:16" s="1" customFormat="1">
      <c r="C2715" s="6"/>
      <c r="D2715" s="80"/>
      <c r="E2715" s="80"/>
      <c r="F2715" s="80"/>
      <c r="G2715" s="80"/>
      <c r="H2715" s="80"/>
      <c r="I2715" s="80"/>
      <c r="J2715" s="80"/>
      <c r="K2715" s="80"/>
      <c r="L2715" s="80"/>
      <c r="M2715" s="80"/>
      <c r="N2715" s="80"/>
      <c r="O2715" s="80"/>
      <c r="P2715" s="80"/>
    </row>
    <row r="2716" spans="3:16" s="1" customFormat="1">
      <c r="C2716" s="6"/>
      <c r="D2716" s="80"/>
      <c r="E2716" s="80"/>
      <c r="F2716" s="80"/>
      <c r="G2716" s="80"/>
      <c r="H2716" s="80"/>
      <c r="I2716" s="80"/>
      <c r="J2716" s="80"/>
      <c r="K2716" s="80"/>
      <c r="L2716" s="80"/>
      <c r="M2716" s="80"/>
      <c r="N2716" s="80"/>
      <c r="O2716" s="80"/>
      <c r="P2716" s="80"/>
    </row>
    <row r="2717" spans="3:16" s="1" customFormat="1">
      <c r="C2717" s="6"/>
      <c r="D2717" s="80"/>
      <c r="E2717" s="80"/>
      <c r="F2717" s="80"/>
      <c r="G2717" s="80"/>
      <c r="H2717" s="80"/>
      <c r="I2717" s="80"/>
      <c r="J2717" s="80"/>
      <c r="K2717" s="80"/>
      <c r="L2717" s="80"/>
      <c r="M2717" s="80"/>
      <c r="N2717" s="80"/>
      <c r="O2717" s="80"/>
      <c r="P2717" s="80"/>
    </row>
    <row r="2718" spans="3:16" s="1" customFormat="1">
      <c r="C2718" s="6"/>
      <c r="D2718" s="80"/>
      <c r="E2718" s="80"/>
      <c r="F2718" s="80"/>
      <c r="G2718" s="80"/>
      <c r="H2718" s="80"/>
      <c r="I2718" s="80"/>
      <c r="J2718" s="80"/>
      <c r="K2718" s="80"/>
      <c r="L2718" s="80"/>
      <c r="M2718" s="80"/>
      <c r="N2718" s="80"/>
      <c r="O2718" s="80"/>
      <c r="P2718" s="80"/>
    </row>
    <row r="2719" spans="3:16" s="1" customFormat="1">
      <c r="C2719" s="6"/>
      <c r="D2719" s="80"/>
      <c r="E2719" s="80"/>
      <c r="F2719" s="80"/>
      <c r="G2719" s="80"/>
      <c r="H2719" s="80"/>
      <c r="I2719" s="80"/>
      <c r="J2719" s="80"/>
      <c r="K2719" s="80"/>
      <c r="L2719" s="80"/>
      <c r="M2719" s="80"/>
      <c r="N2719" s="80"/>
      <c r="O2719" s="80"/>
      <c r="P2719" s="80"/>
    </row>
    <row r="2720" spans="3:16" s="1" customFormat="1">
      <c r="C2720" s="6"/>
      <c r="D2720" s="80"/>
      <c r="E2720" s="80"/>
      <c r="F2720" s="80"/>
      <c r="G2720" s="80"/>
      <c r="H2720" s="80"/>
      <c r="I2720" s="80"/>
      <c r="J2720" s="80"/>
      <c r="K2720" s="80"/>
      <c r="L2720" s="80"/>
      <c r="M2720" s="80"/>
      <c r="N2720" s="80"/>
      <c r="O2720" s="80"/>
      <c r="P2720" s="80"/>
    </row>
    <row r="2721" spans="3:16" s="1" customFormat="1">
      <c r="C2721" s="6"/>
      <c r="D2721" s="80"/>
      <c r="E2721" s="80"/>
      <c r="F2721" s="80"/>
      <c r="G2721" s="80"/>
      <c r="H2721" s="80"/>
      <c r="I2721" s="80"/>
      <c r="J2721" s="80"/>
      <c r="K2721" s="80"/>
      <c r="L2721" s="80"/>
      <c r="M2721" s="80"/>
      <c r="N2721" s="80"/>
      <c r="O2721" s="80"/>
      <c r="P2721" s="80"/>
    </row>
    <row r="2722" spans="3:16" s="1" customFormat="1">
      <c r="C2722" s="6"/>
      <c r="D2722" s="80"/>
      <c r="E2722" s="80"/>
      <c r="F2722" s="80"/>
      <c r="G2722" s="80"/>
      <c r="H2722" s="80"/>
      <c r="I2722" s="80"/>
      <c r="J2722" s="80"/>
      <c r="K2722" s="80"/>
      <c r="L2722" s="80"/>
      <c r="M2722" s="80"/>
      <c r="N2722" s="80"/>
      <c r="O2722" s="80"/>
      <c r="P2722" s="80"/>
    </row>
    <row r="2723" spans="3:16" s="1" customFormat="1">
      <c r="C2723" s="6"/>
      <c r="D2723" s="80"/>
      <c r="E2723" s="80"/>
      <c r="F2723" s="80"/>
      <c r="G2723" s="80"/>
      <c r="H2723" s="80"/>
      <c r="I2723" s="80"/>
      <c r="J2723" s="80"/>
      <c r="K2723" s="80"/>
      <c r="L2723" s="80"/>
      <c r="M2723" s="80"/>
      <c r="N2723" s="80"/>
      <c r="O2723" s="80"/>
      <c r="P2723" s="80"/>
    </row>
    <row r="2724" spans="3:16" s="1" customFormat="1">
      <c r="C2724" s="6"/>
      <c r="D2724" s="80"/>
      <c r="E2724" s="80"/>
      <c r="F2724" s="80"/>
      <c r="G2724" s="80"/>
      <c r="H2724" s="80"/>
      <c r="I2724" s="80"/>
      <c r="J2724" s="80"/>
      <c r="K2724" s="80"/>
      <c r="L2724" s="80"/>
      <c r="M2724" s="80"/>
      <c r="N2724" s="80"/>
      <c r="O2724" s="80"/>
      <c r="P2724" s="80"/>
    </row>
    <row r="2725" spans="3:16" s="1" customFormat="1">
      <c r="C2725" s="6"/>
      <c r="D2725" s="80"/>
      <c r="E2725" s="80"/>
      <c r="F2725" s="80"/>
      <c r="G2725" s="80"/>
      <c r="H2725" s="80"/>
      <c r="I2725" s="80"/>
      <c r="J2725" s="80"/>
      <c r="K2725" s="80"/>
      <c r="L2725" s="80"/>
      <c r="M2725" s="80"/>
      <c r="N2725" s="80"/>
      <c r="O2725" s="80"/>
      <c r="P2725" s="80"/>
    </row>
    <row r="2726" spans="3:16" s="1" customFormat="1">
      <c r="C2726" s="6"/>
      <c r="D2726" s="80"/>
      <c r="E2726" s="80"/>
      <c r="F2726" s="80"/>
      <c r="G2726" s="80"/>
      <c r="H2726" s="80"/>
      <c r="I2726" s="80"/>
      <c r="J2726" s="80"/>
      <c r="K2726" s="80"/>
      <c r="L2726" s="80"/>
      <c r="M2726" s="80"/>
      <c r="N2726" s="80"/>
      <c r="O2726" s="80"/>
      <c r="P2726" s="80"/>
    </row>
    <row r="2727" spans="3:16" s="1" customFormat="1">
      <c r="C2727" s="6"/>
      <c r="D2727" s="80"/>
      <c r="E2727" s="80"/>
      <c r="F2727" s="80"/>
      <c r="G2727" s="80"/>
      <c r="H2727" s="80"/>
      <c r="I2727" s="80"/>
      <c r="J2727" s="80"/>
      <c r="K2727" s="80"/>
      <c r="L2727" s="80"/>
      <c r="M2727" s="80"/>
      <c r="N2727" s="80"/>
      <c r="O2727" s="80"/>
      <c r="P2727" s="80"/>
    </row>
    <row r="2728" spans="3:16" s="1" customFormat="1">
      <c r="C2728" s="6"/>
      <c r="D2728" s="80"/>
      <c r="E2728" s="80"/>
      <c r="F2728" s="80"/>
      <c r="G2728" s="80"/>
      <c r="H2728" s="80"/>
      <c r="I2728" s="80"/>
      <c r="J2728" s="80"/>
      <c r="K2728" s="80"/>
      <c r="L2728" s="80"/>
      <c r="M2728" s="80"/>
      <c r="N2728" s="80"/>
      <c r="O2728" s="80"/>
      <c r="P2728" s="80"/>
    </row>
    <row r="2729" spans="3:16" s="1" customFormat="1">
      <c r="C2729" s="6"/>
      <c r="D2729" s="80"/>
      <c r="E2729" s="80"/>
      <c r="F2729" s="80"/>
      <c r="G2729" s="80"/>
      <c r="H2729" s="80"/>
      <c r="I2729" s="80"/>
      <c r="J2729" s="80"/>
      <c r="K2729" s="80"/>
      <c r="L2729" s="80"/>
      <c r="M2729" s="80"/>
      <c r="N2729" s="80"/>
      <c r="O2729" s="80"/>
      <c r="P2729" s="80"/>
    </row>
    <row r="2730" spans="3:16" s="1" customFormat="1">
      <c r="C2730" s="6"/>
      <c r="D2730" s="80"/>
      <c r="E2730" s="80"/>
      <c r="F2730" s="80"/>
      <c r="G2730" s="80"/>
      <c r="H2730" s="80"/>
      <c r="I2730" s="80"/>
      <c r="J2730" s="80"/>
      <c r="K2730" s="80"/>
      <c r="L2730" s="80"/>
      <c r="M2730" s="80"/>
      <c r="N2730" s="80"/>
      <c r="O2730" s="80"/>
      <c r="P2730" s="80"/>
    </row>
    <row r="2731" spans="3:16" s="1" customFormat="1">
      <c r="C2731" s="6"/>
      <c r="D2731" s="80"/>
      <c r="E2731" s="80"/>
      <c r="F2731" s="80"/>
      <c r="G2731" s="80"/>
      <c r="H2731" s="80"/>
      <c r="I2731" s="80"/>
      <c r="J2731" s="80"/>
      <c r="K2731" s="80"/>
      <c r="L2731" s="80"/>
      <c r="M2731" s="80"/>
      <c r="N2731" s="80"/>
      <c r="O2731" s="80"/>
      <c r="P2731" s="80"/>
    </row>
    <row r="2732" spans="3:16" s="1" customFormat="1">
      <c r="C2732" s="6"/>
      <c r="D2732" s="80"/>
      <c r="E2732" s="80"/>
      <c r="F2732" s="80"/>
      <c r="G2732" s="80"/>
      <c r="H2732" s="80"/>
      <c r="I2732" s="80"/>
      <c r="J2732" s="80"/>
      <c r="K2732" s="80"/>
      <c r="L2732" s="80"/>
      <c r="M2732" s="80"/>
      <c r="N2732" s="80"/>
      <c r="O2732" s="80"/>
      <c r="P2732" s="80"/>
    </row>
    <row r="2733" spans="3:16" s="1" customFormat="1">
      <c r="C2733" s="6"/>
      <c r="D2733" s="80"/>
      <c r="E2733" s="80"/>
      <c r="F2733" s="80"/>
      <c r="G2733" s="80"/>
      <c r="H2733" s="80"/>
      <c r="I2733" s="80"/>
      <c r="J2733" s="80"/>
      <c r="K2733" s="80"/>
      <c r="L2733" s="80"/>
      <c r="M2733" s="80"/>
      <c r="N2733" s="80"/>
      <c r="O2733" s="80"/>
      <c r="P2733" s="80"/>
    </row>
    <row r="2734" spans="3:16" s="1" customFormat="1">
      <c r="C2734" s="6"/>
      <c r="D2734" s="80"/>
      <c r="E2734" s="80"/>
      <c r="F2734" s="80"/>
      <c r="G2734" s="80"/>
      <c r="H2734" s="80"/>
      <c r="I2734" s="80"/>
      <c r="J2734" s="80"/>
      <c r="K2734" s="80"/>
      <c r="L2734" s="80"/>
      <c r="M2734" s="80"/>
      <c r="N2734" s="80"/>
      <c r="O2734" s="80"/>
      <c r="P2734" s="80"/>
    </row>
    <row r="2735" spans="3:16" s="1" customFormat="1">
      <c r="C2735" s="6"/>
      <c r="D2735" s="80"/>
      <c r="E2735" s="80"/>
      <c r="F2735" s="80"/>
      <c r="G2735" s="80"/>
      <c r="H2735" s="80"/>
      <c r="I2735" s="80"/>
      <c r="J2735" s="80"/>
      <c r="K2735" s="80"/>
      <c r="L2735" s="80"/>
      <c r="M2735" s="80"/>
      <c r="N2735" s="80"/>
      <c r="O2735" s="80"/>
      <c r="P2735" s="80"/>
    </row>
    <row r="2736" spans="3:16" s="1" customFormat="1">
      <c r="C2736" s="6"/>
      <c r="D2736" s="80"/>
      <c r="E2736" s="80"/>
      <c r="F2736" s="80"/>
      <c r="G2736" s="80"/>
      <c r="H2736" s="80"/>
      <c r="I2736" s="80"/>
      <c r="J2736" s="80"/>
      <c r="K2736" s="80"/>
      <c r="L2736" s="80"/>
      <c r="M2736" s="80"/>
      <c r="N2736" s="80"/>
      <c r="O2736" s="80"/>
      <c r="P2736" s="80"/>
    </row>
    <row r="2737" spans="3:16" s="1" customFormat="1">
      <c r="C2737" s="6"/>
      <c r="D2737" s="80"/>
      <c r="E2737" s="80"/>
      <c r="F2737" s="80"/>
      <c r="G2737" s="80"/>
      <c r="H2737" s="80"/>
      <c r="I2737" s="80"/>
      <c r="J2737" s="80"/>
      <c r="K2737" s="80"/>
      <c r="L2737" s="80"/>
      <c r="M2737" s="80"/>
      <c r="N2737" s="80"/>
      <c r="O2737" s="80"/>
      <c r="P2737" s="80"/>
    </row>
    <row r="2738" spans="3:16" s="1" customFormat="1">
      <c r="C2738" s="6"/>
      <c r="D2738" s="80"/>
      <c r="E2738" s="80"/>
      <c r="F2738" s="80"/>
      <c r="G2738" s="80"/>
      <c r="H2738" s="80"/>
      <c r="I2738" s="80"/>
      <c r="J2738" s="80"/>
      <c r="K2738" s="80"/>
      <c r="L2738" s="80"/>
      <c r="M2738" s="80"/>
      <c r="N2738" s="80"/>
      <c r="O2738" s="80"/>
      <c r="P2738" s="80"/>
    </row>
    <row r="2739" spans="3:16" s="1" customFormat="1">
      <c r="C2739" s="6"/>
      <c r="D2739" s="80"/>
      <c r="E2739" s="80"/>
      <c r="F2739" s="80"/>
      <c r="G2739" s="80"/>
      <c r="H2739" s="80"/>
      <c r="I2739" s="80"/>
      <c r="J2739" s="80"/>
      <c r="K2739" s="80"/>
      <c r="L2739" s="80"/>
      <c r="M2739" s="80"/>
      <c r="N2739" s="80"/>
      <c r="O2739" s="80"/>
      <c r="P2739" s="80"/>
    </row>
    <row r="2740" spans="3:16" s="1" customFormat="1">
      <c r="C2740" s="6"/>
      <c r="D2740" s="80"/>
      <c r="E2740" s="80"/>
      <c r="F2740" s="80"/>
      <c r="G2740" s="80"/>
      <c r="H2740" s="80"/>
      <c r="I2740" s="80"/>
      <c r="J2740" s="80"/>
      <c r="K2740" s="80"/>
      <c r="L2740" s="80"/>
      <c r="M2740" s="80"/>
      <c r="N2740" s="80"/>
      <c r="O2740" s="80"/>
      <c r="P2740" s="80"/>
    </row>
    <row r="2741" spans="3:16" s="1" customFormat="1">
      <c r="C2741" s="6"/>
      <c r="D2741" s="80"/>
      <c r="E2741" s="80"/>
      <c r="F2741" s="80"/>
      <c r="G2741" s="80"/>
      <c r="H2741" s="80"/>
      <c r="I2741" s="80"/>
      <c r="J2741" s="80"/>
      <c r="K2741" s="80"/>
      <c r="L2741" s="80"/>
      <c r="M2741" s="80"/>
      <c r="N2741" s="80"/>
      <c r="O2741" s="80"/>
      <c r="P2741" s="80"/>
    </row>
    <row r="2742" spans="3:16" s="1" customFormat="1">
      <c r="C2742" s="6"/>
      <c r="D2742" s="80"/>
      <c r="E2742" s="80"/>
      <c r="F2742" s="80"/>
      <c r="G2742" s="80"/>
      <c r="H2742" s="80"/>
      <c r="I2742" s="80"/>
      <c r="J2742" s="80"/>
      <c r="K2742" s="80"/>
      <c r="L2742" s="80"/>
      <c r="M2742" s="80"/>
      <c r="N2742" s="80"/>
      <c r="O2742" s="80"/>
      <c r="P2742" s="80"/>
    </row>
    <row r="2743" spans="3:16" s="1" customFormat="1">
      <c r="C2743" s="6"/>
      <c r="D2743" s="80"/>
      <c r="E2743" s="80"/>
      <c r="F2743" s="80"/>
      <c r="G2743" s="80"/>
      <c r="H2743" s="80"/>
      <c r="I2743" s="80"/>
      <c r="J2743" s="80"/>
      <c r="K2743" s="80"/>
      <c r="L2743" s="80"/>
      <c r="M2743" s="80"/>
      <c r="N2743" s="80"/>
      <c r="O2743" s="80"/>
      <c r="P2743" s="80"/>
    </row>
    <row r="2744" spans="3:16" s="1" customFormat="1">
      <c r="C2744" s="6"/>
      <c r="D2744" s="80"/>
      <c r="E2744" s="80"/>
      <c r="F2744" s="80"/>
      <c r="G2744" s="80"/>
      <c r="H2744" s="80"/>
      <c r="I2744" s="80"/>
      <c r="J2744" s="80"/>
      <c r="K2744" s="80"/>
      <c r="L2744" s="80"/>
      <c r="M2744" s="80"/>
      <c r="N2744" s="80"/>
      <c r="O2744" s="80"/>
      <c r="P2744" s="80"/>
    </row>
    <row r="2745" spans="3:16" s="1" customFormat="1">
      <c r="C2745" s="6"/>
      <c r="D2745" s="80"/>
      <c r="E2745" s="80"/>
      <c r="F2745" s="80"/>
      <c r="G2745" s="80"/>
      <c r="H2745" s="80"/>
      <c r="I2745" s="80"/>
      <c r="J2745" s="80"/>
      <c r="K2745" s="80"/>
      <c r="L2745" s="80"/>
      <c r="M2745" s="80"/>
      <c r="N2745" s="80"/>
      <c r="O2745" s="80"/>
      <c r="P2745" s="80"/>
    </row>
    <row r="2746" spans="3:16" s="1" customFormat="1">
      <c r="C2746" s="6"/>
      <c r="D2746" s="80"/>
      <c r="E2746" s="80"/>
      <c r="F2746" s="80"/>
      <c r="G2746" s="80"/>
      <c r="H2746" s="80"/>
      <c r="I2746" s="80"/>
      <c r="J2746" s="80"/>
      <c r="K2746" s="80"/>
      <c r="L2746" s="80"/>
      <c r="M2746" s="80"/>
      <c r="N2746" s="80"/>
      <c r="O2746" s="80"/>
      <c r="P2746" s="80"/>
    </row>
    <row r="2747" spans="3:16" s="1" customFormat="1">
      <c r="C2747" s="6"/>
      <c r="D2747" s="80"/>
      <c r="E2747" s="80"/>
      <c r="F2747" s="80"/>
      <c r="G2747" s="80"/>
      <c r="H2747" s="80"/>
      <c r="I2747" s="80"/>
      <c r="J2747" s="80"/>
      <c r="K2747" s="80"/>
      <c r="L2747" s="80"/>
      <c r="M2747" s="80"/>
      <c r="N2747" s="80"/>
      <c r="O2747" s="80"/>
      <c r="P2747" s="80"/>
    </row>
    <row r="2748" spans="3:16" s="1" customFormat="1">
      <c r="C2748" s="6"/>
      <c r="D2748" s="80"/>
      <c r="E2748" s="80"/>
      <c r="F2748" s="80"/>
      <c r="G2748" s="80"/>
      <c r="H2748" s="80"/>
      <c r="I2748" s="80"/>
      <c r="J2748" s="80"/>
      <c r="K2748" s="80"/>
      <c r="L2748" s="80"/>
      <c r="M2748" s="80"/>
      <c r="N2748" s="80"/>
      <c r="O2748" s="80"/>
      <c r="P2748" s="80"/>
    </row>
    <row r="2749" spans="3:16" s="1" customFormat="1">
      <c r="C2749" s="6"/>
      <c r="D2749" s="80"/>
      <c r="E2749" s="80"/>
      <c r="F2749" s="80"/>
      <c r="G2749" s="80"/>
      <c r="H2749" s="80"/>
      <c r="I2749" s="80"/>
      <c r="J2749" s="80"/>
      <c r="K2749" s="80"/>
      <c r="L2749" s="80"/>
      <c r="M2749" s="80"/>
      <c r="N2749" s="80"/>
      <c r="O2749" s="80"/>
      <c r="P2749" s="80"/>
    </row>
    <row r="2750" spans="3:16" s="1" customFormat="1">
      <c r="C2750" s="6"/>
      <c r="D2750" s="80"/>
      <c r="E2750" s="80"/>
      <c r="F2750" s="80"/>
      <c r="G2750" s="80"/>
      <c r="H2750" s="80"/>
      <c r="I2750" s="80"/>
      <c r="J2750" s="80"/>
      <c r="K2750" s="80"/>
      <c r="L2750" s="80"/>
      <c r="M2750" s="80"/>
      <c r="N2750" s="80"/>
      <c r="O2750" s="80"/>
      <c r="P2750" s="80"/>
    </row>
    <row r="2751" spans="3:16" s="1" customFormat="1">
      <c r="C2751" s="6"/>
      <c r="D2751" s="80"/>
      <c r="E2751" s="80"/>
      <c r="F2751" s="80"/>
      <c r="G2751" s="80"/>
      <c r="H2751" s="80"/>
      <c r="I2751" s="80"/>
      <c r="J2751" s="80"/>
      <c r="K2751" s="80"/>
      <c r="L2751" s="80"/>
      <c r="M2751" s="80"/>
      <c r="N2751" s="80"/>
      <c r="O2751" s="80"/>
      <c r="P2751" s="80"/>
    </row>
    <row r="2752" spans="3:16" s="1" customFormat="1">
      <c r="C2752" s="6"/>
      <c r="D2752" s="80"/>
      <c r="E2752" s="80"/>
      <c r="F2752" s="80"/>
      <c r="G2752" s="80"/>
      <c r="H2752" s="80"/>
      <c r="I2752" s="80"/>
      <c r="J2752" s="80"/>
      <c r="K2752" s="80"/>
      <c r="L2752" s="80"/>
      <c r="M2752" s="80"/>
      <c r="N2752" s="80"/>
      <c r="O2752" s="80"/>
      <c r="P2752" s="80"/>
    </row>
    <row r="2753" spans="3:16" s="1" customFormat="1">
      <c r="C2753" s="6"/>
      <c r="D2753" s="80"/>
      <c r="E2753" s="80"/>
      <c r="F2753" s="80"/>
      <c r="G2753" s="80"/>
      <c r="H2753" s="80"/>
      <c r="I2753" s="80"/>
      <c r="J2753" s="80"/>
      <c r="K2753" s="80"/>
      <c r="L2753" s="80"/>
      <c r="M2753" s="80"/>
      <c r="N2753" s="80"/>
      <c r="O2753" s="80"/>
      <c r="P2753" s="80"/>
    </row>
    <row r="2754" spans="3:16" s="1" customFormat="1">
      <c r="C2754" s="6"/>
      <c r="D2754" s="80"/>
      <c r="E2754" s="80"/>
      <c r="F2754" s="80"/>
      <c r="G2754" s="80"/>
      <c r="H2754" s="80"/>
      <c r="I2754" s="80"/>
      <c r="J2754" s="80"/>
      <c r="K2754" s="80"/>
      <c r="L2754" s="80"/>
      <c r="M2754" s="80"/>
      <c r="N2754" s="80"/>
      <c r="O2754" s="80"/>
      <c r="P2754" s="80"/>
    </row>
    <row r="2755" spans="3:16" s="1" customFormat="1">
      <c r="C2755" s="6"/>
      <c r="D2755" s="80"/>
      <c r="E2755" s="80"/>
      <c r="F2755" s="80"/>
      <c r="G2755" s="80"/>
      <c r="H2755" s="80"/>
      <c r="I2755" s="80"/>
      <c r="J2755" s="80"/>
      <c r="K2755" s="80"/>
      <c r="L2755" s="80"/>
      <c r="M2755" s="80"/>
      <c r="N2755" s="80"/>
      <c r="O2755" s="80"/>
      <c r="P2755" s="80"/>
    </row>
    <row r="2756" spans="3:16" s="1" customFormat="1">
      <c r="C2756" s="6"/>
      <c r="D2756" s="80"/>
      <c r="E2756" s="80"/>
      <c r="F2756" s="80"/>
      <c r="G2756" s="80"/>
      <c r="H2756" s="80"/>
      <c r="I2756" s="80"/>
      <c r="J2756" s="80"/>
      <c r="K2756" s="80"/>
      <c r="L2756" s="80"/>
      <c r="M2756" s="80"/>
      <c r="N2756" s="80"/>
      <c r="O2756" s="80"/>
      <c r="P2756" s="80"/>
    </row>
    <row r="2757" spans="3:16" s="1" customFormat="1">
      <c r="C2757" s="6"/>
      <c r="D2757" s="80"/>
      <c r="E2757" s="80"/>
      <c r="F2757" s="80"/>
      <c r="G2757" s="80"/>
      <c r="H2757" s="80"/>
      <c r="I2757" s="80"/>
      <c r="J2757" s="80"/>
      <c r="K2757" s="80"/>
      <c r="L2757" s="80"/>
      <c r="M2757" s="80"/>
      <c r="N2757" s="80"/>
      <c r="O2757" s="80"/>
      <c r="P2757" s="80"/>
    </row>
    <row r="2758" spans="3:16" s="1" customFormat="1">
      <c r="C2758" s="6"/>
      <c r="D2758" s="80"/>
      <c r="E2758" s="80"/>
      <c r="F2758" s="80"/>
      <c r="G2758" s="80"/>
      <c r="H2758" s="80"/>
      <c r="I2758" s="80"/>
      <c r="J2758" s="80"/>
      <c r="K2758" s="80"/>
      <c r="L2758" s="80"/>
      <c r="M2758" s="80"/>
      <c r="N2758" s="80"/>
      <c r="O2758" s="80"/>
      <c r="P2758" s="80"/>
    </row>
    <row r="2759" spans="3:16" s="1" customFormat="1">
      <c r="C2759" s="6"/>
      <c r="D2759" s="80"/>
      <c r="E2759" s="80"/>
      <c r="F2759" s="80"/>
      <c r="G2759" s="80"/>
      <c r="H2759" s="80"/>
      <c r="I2759" s="80"/>
      <c r="J2759" s="80"/>
      <c r="K2759" s="80"/>
      <c r="L2759" s="80"/>
      <c r="M2759" s="80"/>
      <c r="N2759" s="80"/>
      <c r="O2759" s="80"/>
      <c r="P2759" s="80"/>
    </row>
    <row r="2760" spans="3:16" s="1" customFormat="1">
      <c r="C2760" s="6"/>
      <c r="D2760" s="80"/>
      <c r="E2760" s="80"/>
      <c r="F2760" s="80"/>
      <c r="G2760" s="80"/>
      <c r="H2760" s="80"/>
      <c r="I2760" s="80"/>
      <c r="J2760" s="80"/>
      <c r="K2760" s="80"/>
      <c r="L2760" s="80"/>
      <c r="M2760" s="80"/>
      <c r="N2760" s="80"/>
      <c r="O2760" s="80"/>
      <c r="P2760" s="80"/>
    </row>
    <row r="2761" spans="3:16" s="1" customFormat="1">
      <c r="C2761" s="6"/>
      <c r="D2761" s="80"/>
      <c r="E2761" s="80"/>
      <c r="F2761" s="80"/>
      <c r="G2761" s="80"/>
      <c r="H2761" s="80"/>
      <c r="I2761" s="80"/>
      <c r="J2761" s="80"/>
      <c r="K2761" s="80"/>
      <c r="L2761" s="80"/>
      <c r="M2761" s="80"/>
      <c r="N2761" s="80"/>
      <c r="O2761" s="80"/>
      <c r="P2761" s="80"/>
    </row>
    <row r="2762" spans="3:16" s="1" customFormat="1">
      <c r="C2762" s="6"/>
      <c r="D2762" s="80"/>
      <c r="E2762" s="80"/>
      <c r="F2762" s="80"/>
      <c r="G2762" s="80"/>
      <c r="H2762" s="80"/>
      <c r="I2762" s="80"/>
      <c r="J2762" s="80"/>
      <c r="K2762" s="80"/>
      <c r="L2762" s="80"/>
      <c r="M2762" s="80"/>
      <c r="N2762" s="80"/>
      <c r="O2762" s="80"/>
      <c r="P2762" s="80"/>
    </row>
    <row r="2763" spans="3:16" s="1" customFormat="1">
      <c r="C2763" s="6"/>
      <c r="D2763" s="80"/>
      <c r="E2763" s="80"/>
      <c r="F2763" s="80"/>
      <c r="G2763" s="80"/>
      <c r="H2763" s="80"/>
      <c r="I2763" s="80"/>
      <c r="J2763" s="80"/>
      <c r="K2763" s="80"/>
      <c r="L2763" s="80"/>
      <c r="M2763" s="80"/>
      <c r="N2763" s="80"/>
      <c r="O2763" s="80"/>
      <c r="P2763" s="80"/>
    </row>
    <row r="2764" spans="3:16" s="1" customFormat="1">
      <c r="C2764" s="6"/>
      <c r="D2764" s="80"/>
      <c r="E2764" s="80"/>
      <c r="F2764" s="80"/>
      <c r="G2764" s="80"/>
      <c r="H2764" s="80"/>
      <c r="I2764" s="80"/>
      <c r="J2764" s="80"/>
      <c r="K2764" s="80"/>
      <c r="L2764" s="80"/>
      <c r="M2764" s="80"/>
      <c r="N2764" s="80"/>
      <c r="O2764" s="80"/>
      <c r="P2764" s="80"/>
    </row>
    <row r="2765" spans="3:16" s="1" customFormat="1">
      <c r="C2765" s="6"/>
      <c r="D2765" s="80"/>
      <c r="E2765" s="80"/>
      <c r="F2765" s="80"/>
      <c r="G2765" s="80"/>
      <c r="H2765" s="80"/>
      <c r="I2765" s="80"/>
      <c r="J2765" s="80"/>
      <c r="K2765" s="80"/>
      <c r="L2765" s="80"/>
      <c r="M2765" s="80"/>
      <c r="N2765" s="80"/>
      <c r="O2765" s="80"/>
      <c r="P2765" s="80"/>
    </row>
    <row r="2766" spans="3:16" s="1" customFormat="1">
      <c r="C2766" s="6"/>
      <c r="D2766" s="80"/>
      <c r="E2766" s="80"/>
      <c r="F2766" s="80"/>
      <c r="G2766" s="80"/>
      <c r="H2766" s="80"/>
      <c r="I2766" s="80"/>
      <c r="J2766" s="80"/>
      <c r="K2766" s="80"/>
      <c r="L2766" s="80"/>
      <c r="M2766" s="80"/>
      <c r="N2766" s="80"/>
      <c r="O2766" s="80"/>
      <c r="P2766" s="80"/>
    </row>
    <row r="2767" spans="3:16" s="1" customFormat="1">
      <c r="C2767" s="6"/>
      <c r="D2767" s="80"/>
      <c r="E2767" s="80"/>
      <c r="F2767" s="80"/>
      <c r="G2767" s="80"/>
      <c r="H2767" s="80"/>
      <c r="I2767" s="80"/>
      <c r="J2767" s="80"/>
      <c r="K2767" s="80"/>
      <c r="L2767" s="80"/>
      <c r="M2767" s="80"/>
      <c r="N2767" s="80"/>
      <c r="O2767" s="80"/>
      <c r="P2767" s="80"/>
    </row>
    <row r="2768" spans="3:16" s="1" customFormat="1">
      <c r="C2768" s="6"/>
      <c r="D2768" s="80"/>
      <c r="E2768" s="80"/>
      <c r="F2768" s="80"/>
      <c r="G2768" s="80"/>
      <c r="H2768" s="80"/>
      <c r="I2768" s="80"/>
      <c r="J2768" s="80"/>
      <c r="K2768" s="80"/>
      <c r="L2768" s="80"/>
      <c r="M2768" s="80"/>
      <c r="N2768" s="80"/>
      <c r="O2768" s="80"/>
      <c r="P2768" s="80"/>
    </row>
    <row r="2769" spans="3:16" s="1" customFormat="1">
      <c r="C2769" s="6"/>
      <c r="D2769" s="80"/>
      <c r="E2769" s="80"/>
      <c r="F2769" s="80"/>
      <c r="G2769" s="80"/>
      <c r="H2769" s="80"/>
      <c r="I2769" s="80"/>
      <c r="J2769" s="80"/>
      <c r="K2769" s="80"/>
      <c r="L2769" s="80"/>
      <c r="M2769" s="80"/>
      <c r="N2769" s="80"/>
      <c r="O2769" s="80"/>
      <c r="P2769" s="80"/>
    </row>
    <row r="2770" spans="3:16" s="1" customFormat="1">
      <c r="C2770" s="6"/>
      <c r="D2770" s="80"/>
      <c r="E2770" s="80"/>
      <c r="F2770" s="80"/>
      <c r="G2770" s="80"/>
      <c r="H2770" s="80"/>
      <c r="I2770" s="80"/>
      <c r="J2770" s="80"/>
      <c r="K2770" s="80"/>
      <c r="L2770" s="80"/>
      <c r="M2770" s="80"/>
      <c r="N2770" s="80"/>
      <c r="O2770" s="80"/>
      <c r="P2770" s="80"/>
    </row>
    <row r="2771" spans="3:16" s="1" customFormat="1">
      <c r="C2771" s="6"/>
      <c r="D2771" s="80"/>
      <c r="E2771" s="80"/>
      <c r="F2771" s="80"/>
      <c r="G2771" s="80"/>
      <c r="H2771" s="80"/>
      <c r="I2771" s="80"/>
      <c r="J2771" s="80"/>
      <c r="K2771" s="80"/>
      <c r="L2771" s="80"/>
      <c r="M2771" s="80"/>
      <c r="N2771" s="80"/>
      <c r="O2771" s="80"/>
      <c r="P2771" s="80"/>
    </row>
    <row r="2772" spans="3:16" s="1" customFormat="1">
      <c r="C2772" s="6"/>
      <c r="D2772" s="80"/>
      <c r="E2772" s="80"/>
      <c r="F2772" s="80"/>
      <c r="G2772" s="80"/>
      <c r="H2772" s="80"/>
      <c r="I2772" s="80"/>
      <c r="J2772" s="80"/>
      <c r="K2772" s="80"/>
      <c r="L2772" s="80"/>
      <c r="M2772" s="80"/>
      <c r="N2772" s="80"/>
      <c r="O2772" s="80"/>
      <c r="P2772" s="80"/>
    </row>
    <row r="2773" spans="3:16" s="1" customFormat="1">
      <c r="C2773" s="6"/>
      <c r="D2773" s="80"/>
      <c r="E2773" s="80"/>
      <c r="F2773" s="80"/>
      <c r="G2773" s="80"/>
      <c r="H2773" s="80"/>
      <c r="I2773" s="80"/>
      <c r="J2773" s="80"/>
      <c r="K2773" s="80"/>
      <c r="L2773" s="80"/>
      <c r="M2773" s="80"/>
      <c r="N2773" s="80"/>
      <c r="O2773" s="80"/>
      <c r="P2773" s="80"/>
    </row>
    <row r="2774" spans="3:16" s="1" customFormat="1">
      <c r="C2774" s="6"/>
      <c r="D2774" s="80"/>
      <c r="E2774" s="80"/>
      <c r="F2774" s="80"/>
      <c r="G2774" s="80"/>
      <c r="H2774" s="80"/>
      <c r="I2774" s="80"/>
      <c r="J2774" s="80"/>
      <c r="K2774" s="80"/>
      <c r="L2774" s="80"/>
      <c r="M2774" s="80"/>
      <c r="N2774" s="80"/>
      <c r="O2774" s="80"/>
      <c r="P2774" s="80"/>
    </row>
    <row r="2775" spans="3:16" s="1" customFormat="1">
      <c r="C2775" s="6"/>
      <c r="D2775" s="80"/>
      <c r="E2775" s="80"/>
      <c r="F2775" s="80"/>
      <c r="G2775" s="80"/>
      <c r="H2775" s="80"/>
      <c r="I2775" s="80"/>
      <c r="J2775" s="80"/>
      <c r="K2775" s="80"/>
      <c r="L2775" s="80"/>
      <c r="M2775" s="80"/>
      <c r="N2775" s="80"/>
      <c r="O2775" s="80"/>
      <c r="P2775" s="80"/>
    </row>
    <row r="2776" spans="3:16" s="1" customFormat="1">
      <c r="C2776" s="6"/>
      <c r="D2776" s="80"/>
      <c r="E2776" s="80"/>
      <c r="F2776" s="80"/>
      <c r="G2776" s="80"/>
      <c r="H2776" s="80"/>
      <c r="I2776" s="80"/>
      <c r="J2776" s="80"/>
      <c r="K2776" s="80"/>
      <c r="L2776" s="80"/>
      <c r="M2776" s="80"/>
      <c r="N2776" s="80"/>
      <c r="O2776" s="80"/>
      <c r="P2776" s="80"/>
    </row>
    <row r="2777" spans="3:16" s="1" customFormat="1">
      <c r="C2777" s="6"/>
      <c r="D2777" s="80"/>
      <c r="E2777" s="80"/>
      <c r="F2777" s="80"/>
      <c r="G2777" s="80"/>
      <c r="H2777" s="80"/>
      <c r="I2777" s="80"/>
      <c r="J2777" s="80"/>
      <c r="K2777" s="80"/>
      <c r="L2777" s="80"/>
      <c r="M2777" s="80"/>
      <c r="N2777" s="80"/>
      <c r="O2777" s="80"/>
      <c r="P2777" s="80"/>
    </row>
    <row r="2778" spans="3:16" s="1" customFormat="1">
      <c r="C2778" s="6"/>
      <c r="D2778" s="80"/>
      <c r="E2778" s="80"/>
      <c r="F2778" s="80"/>
      <c r="G2778" s="80"/>
      <c r="H2778" s="80"/>
      <c r="I2778" s="80"/>
      <c r="J2778" s="80"/>
      <c r="K2778" s="80"/>
      <c r="L2778" s="80"/>
      <c r="M2778" s="80"/>
      <c r="N2778" s="80"/>
      <c r="O2778" s="80"/>
      <c r="P2778" s="80"/>
    </row>
    <row r="2779" spans="3:16" s="1" customFormat="1">
      <c r="C2779" s="6"/>
      <c r="D2779" s="80"/>
      <c r="E2779" s="80"/>
      <c r="F2779" s="80"/>
      <c r="G2779" s="80"/>
      <c r="H2779" s="80"/>
      <c r="I2779" s="80"/>
      <c r="J2779" s="80"/>
      <c r="K2779" s="80"/>
      <c r="L2779" s="80"/>
      <c r="M2779" s="80"/>
      <c r="N2779" s="80"/>
      <c r="O2779" s="80"/>
      <c r="P2779" s="80"/>
    </row>
    <row r="2780" spans="3:16" s="1" customFormat="1">
      <c r="C2780" s="6"/>
      <c r="D2780" s="80"/>
      <c r="E2780" s="80"/>
      <c r="F2780" s="80"/>
      <c r="G2780" s="80"/>
      <c r="H2780" s="80"/>
      <c r="I2780" s="80"/>
      <c r="J2780" s="80"/>
      <c r="K2780" s="80"/>
      <c r="L2780" s="80"/>
      <c r="M2780" s="80"/>
      <c r="N2780" s="80"/>
      <c r="O2780" s="80"/>
      <c r="P2780" s="80"/>
    </row>
    <row r="2781" spans="3:16" s="1" customFormat="1">
      <c r="C2781" s="6"/>
      <c r="D2781" s="80"/>
      <c r="E2781" s="80"/>
      <c r="F2781" s="80"/>
      <c r="G2781" s="80"/>
      <c r="H2781" s="80"/>
      <c r="I2781" s="80"/>
      <c r="J2781" s="80"/>
      <c r="K2781" s="80"/>
      <c r="L2781" s="80"/>
      <c r="M2781" s="80"/>
      <c r="N2781" s="80"/>
      <c r="O2781" s="80"/>
      <c r="P2781" s="80"/>
    </row>
    <row r="2782" spans="3:16" s="1" customFormat="1">
      <c r="C2782" s="6"/>
      <c r="D2782" s="80"/>
      <c r="E2782" s="80"/>
      <c r="F2782" s="80"/>
      <c r="G2782" s="80"/>
      <c r="H2782" s="80"/>
      <c r="I2782" s="80"/>
      <c r="J2782" s="80"/>
      <c r="K2782" s="80"/>
      <c r="L2782" s="80"/>
      <c r="M2782" s="80"/>
      <c r="N2782" s="80"/>
      <c r="O2782" s="80"/>
      <c r="P2782" s="80"/>
    </row>
    <row r="2783" spans="3:16" s="1" customFormat="1">
      <c r="C2783" s="6"/>
      <c r="D2783" s="80"/>
      <c r="E2783" s="80"/>
      <c r="F2783" s="80"/>
      <c r="G2783" s="80"/>
      <c r="H2783" s="80"/>
      <c r="I2783" s="80"/>
      <c r="J2783" s="80"/>
      <c r="K2783" s="80"/>
      <c r="L2783" s="80"/>
      <c r="M2783" s="80"/>
      <c r="N2783" s="80"/>
      <c r="O2783" s="80"/>
      <c r="P2783" s="80"/>
    </row>
    <row r="2784" spans="3:16" s="1" customFormat="1">
      <c r="C2784" s="6"/>
      <c r="D2784" s="80"/>
      <c r="E2784" s="80"/>
      <c r="F2784" s="80"/>
      <c r="G2784" s="80"/>
      <c r="H2784" s="80"/>
      <c r="I2784" s="80"/>
      <c r="J2784" s="80"/>
      <c r="K2784" s="80"/>
      <c r="L2784" s="80"/>
      <c r="M2784" s="80"/>
      <c r="N2784" s="80"/>
      <c r="O2784" s="80"/>
      <c r="P2784" s="80"/>
    </row>
    <row r="2785" spans="3:16" s="1" customFormat="1">
      <c r="C2785" s="6"/>
      <c r="D2785" s="80"/>
      <c r="E2785" s="80"/>
      <c r="F2785" s="80"/>
      <c r="G2785" s="80"/>
      <c r="H2785" s="80"/>
      <c r="I2785" s="80"/>
      <c r="J2785" s="80"/>
      <c r="K2785" s="80"/>
      <c r="L2785" s="80"/>
      <c r="M2785" s="80"/>
      <c r="N2785" s="80"/>
      <c r="O2785" s="80"/>
      <c r="P2785" s="80"/>
    </row>
    <row r="2786" spans="3:16" s="1" customFormat="1">
      <c r="C2786" s="6"/>
      <c r="D2786" s="80"/>
      <c r="E2786" s="80"/>
      <c r="F2786" s="80"/>
      <c r="G2786" s="80"/>
      <c r="H2786" s="80"/>
      <c r="I2786" s="80"/>
      <c r="J2786" s="80"/>
      <c r="K2786" s="80"/>
      <c r="L2786" s="80"/>
      <c r="M2786" s="80"/>
      <c r="N2786" s="80"/>
      <c r="O2786" s="80"/>
      <c r="P2786" s="80"/>
    </row>
    <row r="2787" spans="3:16" s="1" customFormat="1">
      <c r="C2787" s="6"/>
      <c r="D2787" s="80"/>
      <c r="E2787" s="80"/>
      <c r="F2787" s="80"/>
      <c r="G2787" s="80"/>
      <c r="H2787" s="80"/>
      <c r="I2787" s="80"/>
      <c r="J2787" s="80"/>
      <c r="K2787" s="80"/>
      <c r="L2787" s="80"/>
      <c r="M2787" s="80"/>
      <c r="N2787" s="80"/>
      <c r="O2787" s="80"/>
      <c r="P2787" s="80"/>
    </row>
    <row r="2788" spans="3:16" s="1" customFormat="1">
      <c r="C2788" s="6"/>
      <c r="D2788" s="80"/>
      <c r="E2788" s="80"/>
      <c r="F2788" s="80"/>
      <c r="G2788" s="80"/>
      <c r="H2788" s="80"/>
      <c r="I2788" s="80"/>
      <c r="J2788" s="80"/>
      <c r="K2788" s="80"/>
      <c r="L2788" s="80"/>
      <c r="M2788" s="80"/>
      <c r="N2788" s="80"/>
      <c r="O2788" s="80"/>
      <c r="P2788" s="80"/>
    </row>
    <row r="2789" spans="3:16" s="1" customFormat="1">
      <c r="C2789" s="6"/>
      <c r="D2789" s="80"/>
      <c r="E2789" s="80"/>
      <c r="F2789" s="80"/>
      <c r="G2789" s="80"/>
      <c r="H2789" s="80"/>
      <c r="I2789" s="80"/>
      <c r="J2789" s="80"/>
      <c r="K2789" s="80"/>
      <c r="L2789" s="80"/>
      <c r="M2789" s="80"/>
      <c r="N2789" s="80"/>
      <c r="O2789" s="80"/>
      <c r="P2789" s="80"/>
    </row>
    <row r="2790" spans="3:16" s="1" customFormat="1">
      <c r="C2790" s="6"/>
      <c r="D2790" s="80"/>
      <c r="E2790" s="80"/>
      <c r="F2790" s="80"/>
      <c r="G2790" s="80"/>
      <c r="H2790" s="80"/>
      <c r="I2790" s="80"/>
      <c r="J2790" s="80"/>
      <c r="K2790" s="80"/>
      <c r="L2790" s="80"/>
      <c r="M2790" s="80"/>
      <c r="N2790" s="80"/>
      <c r="O2790" s="80"/>
      <c r="P2790" s="80"/>
    </row>
    <row r="2791" spans="3:16" s="1" customFormat="1">
      <c r="C2791" s="6"/>
      <c r="D2791" s="80"/>
      <c r="E2791" s="80"/>
      <c r="F2791" s="80"/>
      <c r="G2791" s="80"/>
      <c r="H2791" s="80"/>
      <c r="I2791" s="80"/>
      <c r="J2791" s="80"/>
      <c r="K2791" s="80"/>
      <c r="L2791" s="80"/>
      <c r="M2791" s="80"/>
      <c r="N2791" s="80"/>
      <c r="O2791" s="80"/>
      <c r="P2791" s="80"/>
    </row>
    <row r="2792" spans="3:16" s="1" customFormat="1">
      <c r="C2792" s="6"/>
      <c r="D2792" s="80"/>
      <c r="E2792" s="80"/>
      <c r="F2792" s="80"/>
      <c r="G2792" s="80"/>
      <c r="H2792" s="80"/>
      <c r="I2792" s="80"/>
      <c r="J2792" s="80"/>
      <c r="K2792" s="80"/>
      <c r="L2792" s="80"/>
      <c r="M2792" s="80"/>
      <c r="N2792" s="80"/>
      <c r="O2792" s="80"/>
      <c r="P2792" s="80"/>
    </row>
    <row r="2793" spans="3:16" s="1" customFormat="1">
      <c r="C2793" s="6"/>
      <c r="D2793" s="80"/>
      <c r="E2793" s="80"/>
      <c r="F2793" s="80"/>
      <c r="G2793" s="80"/>
      <c r="H2793" s="80"/>
      <c r="I2793" s="80"/>
      <c r="J2793" s="80"/>
      <c r="K2793" s="80"/>
      <c r="L2793" s="80"/>
      <c r="M2793" s="80"/>
      <c r="N2793" s="80"/>
      <c r="O2793" s="80"/>
      <c r="P2793" s="80"/>
    </row>
    <row r="2794" spans="3:16" s="1" customFormat="1">
      <c r="C2794" s="6"/>
      <c r="D2794" s="80"/>
      <c r="E2794" s="80"/>
      <c r="F2794" s="80"/>
      <c r="G2794" s="80"/>
      <c r="H2794" s="80"/>
      <c r="I2794" s="80"/>
      <c r="J2794" s="80"/>
      <c r="K2794" s="80"/>
      <c r="L2794" s="80"/>
      <c r="M2794" s="80"/>
      <c r="N2794" s="80"/>
      <c r="O2794" s="80"/>
      <c r="P2794" s="80"/>
    </row>
    <row r="2795" spans="3:16" s="1" customFormat="1">
      <c r="C2795" s="6"/>
      <c r="D2795" s="80"/>
      <c r="E2795" s="80"/>
      <c r="F2795" s="80"/>
      <c r="G2795" s="80"/>
      <c r="H2795" s="80"/>
      <c r="I2795" s="80"/>
      <c r="J2795" s="80"/>
      <c r="K2795" s="80"/>
      <c r="L2795" s="80"/>
      <c r="M2795" s="80"/>
      <c r="N2795" s="80"/>
      <c r="O2795" s="80"/>
      <c r="P2795" s="80"/>
    </row>
    <row r="2796" spans="3:16" s="1" customFormat="1">
      <c r="C2796" s="6"/>
      <c r="D2796" s="80"/>
      <c r="E2796" s="80"/>
      <c r="F2796" s="80"/>
      <c r="G2796" s="80"/>
      <c r="H2796" s="80"/>
      <c r="I2796" s="80"/>
      <c r="J2796" s="80"/>
      <c r="K2796" s="80"/>
      <c r="L2796" s="80"/>
      <c r="M2796" s="80"/>
      <c r="N2796" s="80"/>
      <c r="O2796" s="80"/>
      <c r="P2796" s="80"/>
    </row>
    <row r="2797" spans="3:16" s="1" customFormat="1">
      <c r="C2797" s="6"/>
      <c r="D2797" s="80"/>
      <c r="E2797" s="80"/>
      <c r="F2797" s="80"/>
      <c r="G2797" s="80"/>
      <c r="H2797" s="80"/>
      <c r="I2797" s="80"/>
      <c r="J2797" s="80"/>
      <c r="K2797" s="80"/>
      <c r="L2797" s="80"/>
      <c r="M2797" s="80"/>
      <c r="N2797" s="80"/>
      <c r="O2797" s="80"/>
      <c r="P2797" s="80"/>
    </row>
    <row r="2798" spans="3:16" s="1" customFormat="1">
      <c r="C2798" s="6"/>
      <c r="D2798" s="80"/>
      <c r="E2798" s="80"/>
      <c r="F2798" s="80"/>
      <c r="G2798" s="80"/>
      <c r="H2798" s="80"/>
      <c r="I2798" s="80"/>
      <c r="J2798" s="80"/>
      <c r="K2798" s="80"/>
      <c r="L2798" s="80"/>
      <c r="M2798" s="80"/>
      <c r="N2798" s="80"/>
      <c r="O2798" s="80"/>
      <c r="P2798" s="80"/>
    </row>
    <row r="2799" spans="3:16" s="1" customFormat="1">
      <c r="C2799" s="6"/>
      <c r="D2799" s="80"/>
      <c r="E2799" s="80"/>
      <c r="F2799" s="80"/>
      <c r="G2799" s="80"/>
      <c r="H2799" s="80"/>
      <c r="I2799" s="80"/>
      <c r="J2799" s="80"/>
      <c r="K2799" s="80"/>
      <c r="L2799" s="80"/>
      <c r="M2799" s="80"/>
      <c r="N2799" s="80"/>
      <c r="O2799" s="80"/>
      <c r="P2799" s="80"/>
    </row>
    <row r="2800" spans="3:16" s="1" customFormat="1">
      <c r="C2800" s="6"/>
      <c r="D2800" s="80"/>
      <c r="E2800" s="80"/>
      <c r="F2800" s="80"/>
      <c r="G2800" s="80"/>
      <c r="H2800" s="80"/>
      <c r="I2800" s="80"/>
      <c r="J2800" s="80"/>
      <c r="K2800" s="80"/>
      <c r="L2800" s="80"/>
      <c r="M2800" s="80"/>
      <c r="N2800" s="80"/>
      <c r="O2800" s="80"/>
      <c r="P2800" s="80"/>
    </row>
    <row r="2801" spans="3:16" s="1" customFormat="1">
      <c r="C2801" s="6"/>
      <c r="D2801" s="80"/>
      <c r="E2801" s="80"/>
      <c r="F2801" s="80"/>
      <c r="G2801" s="80"/>
      <c r="H2801" s="80"/>
      <c r="I2801" s="80"/>
      <c r="J2801" s="80"/>
      <c r="K2801" s="80"/>
      <c r="L2801" s="80"/>
      <c r="M2801" s="80"/>
      <c r="N2801" s="80"/>
      <c r="O2801" s="80"/>
      <c r="P2801" s="80"/>
    </row>
    <row r="2802" spans="3:16" s="1" customFormat="1">
      <c r="C2802" s="6"/>
      <c r="D2802" s="80"/>
      <c r="E2802" s="80"/>
      <c r="F2802" s="80"/>
      <c r="G2802" s="80"/>
      <c r="H2802" s="80"/>
      <c r="I2802" s="80"/>
      <c r="J2802" s="80"/>
      <c r="K2802" s="80"/>
      <c r="L2802" s="80"/>
      <c r="M2802" s="80"/>
      <c r="N2802" s="80"/>
      <c r="O2802" s="80"/>
      <c r="P2802" s="80"/>
    </row>
    <row r="2803" spans="3:16" s="1" customFormat="1">
      <c r="C2803" s="6"/>
      <c r="D2803" s="80"/>
      <c r="E2803" s="80"/>
      <c r="F2803" s="80"/>
      <c r="G2803" s="80"/>
      <c r="H2803" s="80"/>
      <c r="I2803" s="80"/>
      <c r="J2803" s="80"/>
      <c r="K2803" s="80"/>
      <c r="L2803" s="80"/>
      <c r="M2803" s="80"/>
      <c r="N2803" s="80"/>
      <c r="O2803" s="80"/>
      <c r="P2803" s="80"/>
    </row>
    <row r="2804" spans="3:16" s="1" customFormat="1">
      <c r="C2804" s="6"/>
      <c r="D2804" s="80"/>
      <c r="E2804" s="80"/>
      <c r="F2804" s="80"/>
      <c r="G2804" s="80"/>
      <c r="H2804" s="80"/>
      <c r="I2804" s="80"/>
      <c r="J2804" s="80"/>
      <c r="K2804" s="80"/>
      <c r="L2804" s="80"/>
      <c r="M2804" s="80"/>
      <c r="N2804" s="80"/>
      <c r="O2804" s="80"/>
      <c r="P2804" s="80"/>
    </row>
    <row r="2805" spans="3:16" s="1" customFormat="1">
      <c r="C2805" s="6"/>
      <c r="D2805" s="80"/>
      <c r="E2805" s="80"/>
      <c r="F2805" s="80"/>
      <c r="G2805" s="80"/>
      <c r="H2805" s="80"/>
      <c r="I2805" s="80"/>
      <c r="J2805" s="80"/>
      <c r="K2805" s="80"/>
      <c r="L2805" s="80"/>
      <c r="M2805" s="80"/>
      <c r="N2805" s="80"/>
      <c r="O2805" s="80"/>
      <c r="P2805" s="80"/>
    </row>
    <row r="2806" spans="3:16" s="1" customFormat="1">
      <c r="C2806" s="6"/>
      <c r="D2806" s="80"/>
      <c r="E2806" s="80"/>
      <c r="F2806" s="80"/>
      <c r="G2806" s="80"/>
      <c r="H2806" s="80"/>
      <c r="I2806" s="80"/>
      <c r="J2806" s="80"/>
      <c r="K2806" s="80"/>
      <c r="L2806" s="80"/>
      <c r="M2806" s="80"/>
      <c r="N2806" s="80"/>
      <c r="O2806" s="80"/>
      <c r="P2806" s="80"/>
    </row>
    <row r="2807" spans="3:16" s="1" customFormat="1">
      <c r="C2807" s="6"/>
      <c r="D2807" s="80"/>
      <c r="E2807" s="80"/>
      <c r="F2807" s="80"/>
      <c r="G2807" s="80"/>
      <c r="H2807" s="80"/>
      <c r="I2807" s="80"/>
      <c r="J2807" s="80"/>
      <c r="K2807" s="80"/>
      <c r="L2807" s="80"/>
      <c r="M2807" s="80"/>
      <c r="N2807" s="80"/>
      <c r="O2807" s="80"/>
      <c r="P2807" s="80"/>
    </row>
    <row r="2808" spans="3:16" s="1" customFormat="1">
      <c r="C2808" s="6"/>
      <c r="D2808" s="80"/>
      <c r="E2808" s="80"/>
      <c r="F2808" s="80"/>
      <c r="G2808" s="80"/>
      <c r="H2808" s="80"/>
      <c r="I2808" s="80"/>
      <c r="J2808" s="80"/>
      <c r="K2808" s="80"/>
      <c r="L2808" s="80"/>
      <c r="M2808" s="80"/>
      <c r="N2808" s="80"/>
      <c r="O2808" s="80"/>
      <c r="P2808" s="80"/>
    </row>
    <row r="2809" spans="3:16" s="1" customFormat="1">
      <c r="C2809" s="6"/>
      <c r="D2809" s="80"/>
      <c r="E2809" s="80"/>
      <c r="F2809" s="80"/>
      <c r="G2809" s="80"/>
      <c r="H2809" s="80"/>
      <c r="I2809" s="80"/>
      <c r="J2809" s="80"/>
      <c r="K2809" s="80"/>
      <c r="L2809" s="80"/>
      <c r="M2809" s="80"/>
      <c r="N2809" s="80"/>
      <c r="O2809" s="80"/>
      <c r="P2809" s="80"/>
    </row>
    <row r="2810" spans="3:16" s="1" customFormat="1">
      <c r="C2810" s="6"/>
      <c r="D2810" s="80"/>
      <c r="E2810" s="80"/>
      <c r="F2810" s="80"/>
      <c r="G2810" s="80"/>
      <c r="H2810" s="80"/>
      <c r="I2810" s="80"/>
      <c r="J2810" s="80"/>
      <c r="K2810" s="80"/>
      <c r="L2810" s="80"/>
      <c r="M2810" s="80"/>
      <c r="N2810" s="80"/>
      <c r="O2810" s="80"/>
      <c r="P2810" s="80"/>
    </row>
    <row r="2811" spans="3:16" s="1" customFormat="1">
      <c r="C2811" s="6"/>
      <c r="D2811" s="80"/>
      <c r="E2811" s="80"/>
      <c r="F2811" s="80"/>
      <c r="G2811" s="80"/>
      <c r="H2811" s="80"/>
      <c r="I2811" s="80"/>
      <c r="J2811" s="80"/>
      <c r="K2811" s="80"/>
      <c r="L2811" s="80"/>
      <c r="M2811" s="80"/>
      <c r="N2811" s="80"/>
      <c r="O2811" s="80"/>
      <c r="P2811" s="80"/>
    </row>
    <row r="2812" spans="3:16" s="1" customFormat="1">
      <c r="C2812" s="6"/>
      <c r="D2812" s="80"/>
      <c r="E2812" s="80"/>
      <c r="F2812" s="80"/>
      <c r="G2812" s="80"/>
      <c r="H2812" s="80"/>
      <c r="I2812" s="80"/>
      <c r="J2812" s="80"/>
      <c r="K2812" s="80"/>
      <c r="L2812" s="80"/>
      <c r="M2812" s="80"/>
      <c r="N2812" s="80"/>
      <c r="O2812" s="80"/>
      <c r="P2812" s="80"/>
    </row>
    <row r="2813" spans="3:16" s="1" customFormat="1">
      <c r="C2813" s="6"/>
      <c r="D2813" s="80"/>
      <c r="E2813" s="80"/>
      <c r="F2813" s="80"/>
      <c r="G2813" s="80"/>
      <c r="H2813" s="80"/>
      <c r="I2813" s="80"/>
      <c r="J2813" s="80"/>
      <c r="K2813" s="80"/>
      <c r="L2813" s="80"/>
      <c r="M2813" s="80"/>
      <c r="N2813" s="80"/>
      <c r="O2813" s="80"/>
      <c r="P2813" s="80"/>
    </row>
    <row r="2814" spans="3:16" s="1" customFormat="1">
      <c r="C2814" s="6"/>
      <c r="D2814" s="80"/>
      <c r="E2814" s="80"/>
      <c r="F2814" s="80"/>
      <c r="G2814" s="80"/>
      <c r="H2814" s="80"/>
      <c r="I2814" s="80"/>
      <c r="J2814" s="80"/>
      <c r="K2814" s="80"/>
      <c r="L2814" s="80"/>
      <c r="M2814" s="80"/>
      <c r="N2814" s="80"/>
      <c r="O2814" s="80"/>
      <c r="P2814" s="80"/>
    </row>
    <row r="2815" spans="3:16" s="1" customFormat="1">
      <c r="C2815" s="6"/>
      <c r="D2815" s="80"/>
      <c r="E2815" s="80"/>
      <c r="F2815" s="80"/>
      <c r="G2815" s="80"/>
      <c r="H2815" s="80"/>
      <c r="I2815" s="80"/>
      <c r="J2815" s="80"/>
      <c r="K2815" s="80"/>
      <c r="L2815" s="80"/>
      <c r="M2815" s="80"/>
      <c r="N2815" s="80"/>
      <c r="O2815" s="80"/>
      <c r="P2815" s="80"/>
    </row>
    <row r="2816" spans="3:16" s="1" customFormat="1">
      <c r="C2816" s="6"/>
      <c r="D2816" s="80"/>
      <c r="E2816" s="80"/>
      <c r="F2816" s="80"/>
      <c r="G2816" s="80"/>
      <c r="H2816" s="80"/>
      <c r="I2816" s="80"/>
      <c r="J2816" s="80"/>
      <c r="K2816" s="80"/>
      <c r="L2816" s="80"/>
      <c r="M2816" s="80"/>
      <c r="N2816" s="80"/>
      <c r="O2816" s="80"/>
      <c r="P2816" s="80"/>
    </row>
    <row r="2817" spans="3:16" s="1" customFormat="1">
      <c r="C2817" s="6"/>
      <c r="D2817" s="80"/>
      <c r="E2817" s="80"/>
      <c r="F2817" s="80"/>
      <c r="G2817" s="80"/>
      <c r="H2817" s="80"/>
      <c r="I2817" s="80"/>
      <c r="J2817" s="80"/>
      <c r="K2817" s="80"/>
      <c r="L2817" s="80"/>
      <c r="M2817" s="80"/>
      <c r="N2817" s="80"/>
      <c r="O2817" s="80"/>
      <c r="P2817" s="80"/>
    </row>
    <row r="2818" spans="3:16" s="1" customFormat="1">
      <c r="C2818" s="6"/>
      <c r="D2818" s="80"/>
      <c r="E2818" s="80"/>
      <c r="F2818" s="80"/>
      <c r="G2818" s="80"/>
      <c r="H2818" s="80"/>
      <c r="I2818" s="80"/>
      <c r="J2818" s="80"/>
      <c r="K2818" s="80"/>
      <c r="L2818" s="80"/>
      <c r="M2818" s="80"/>
      <c r="N2818" s="80"/>
      <c r="O2818" s="80"/>
      <c r="P2818" s="80"/>
    </row>
    <row r="2819" spans="3:16" s="1" customFormat="1">
      <c r="C2819" s="6"/>
      <c r="D2819" s="80"/>
      <c r="E2819" s="80"/>
      <c r="F2819" s="80"/>
      <c r="G2819" s="80"/>
      <c r="H2819" s="80"/>
      <c r="I2819" s="80"/>
      <c r="J2819" s="80"/>
      <c r="K2819" s="80"/>
      <c r="L2819" s="80"/>
      <c r="M2819" s="80"/>
      <c r="N2819" s="80"/>
      <c r="O2819" s="80"/>
      <c r="P2819" s="80"/>
    </row>
    <row r="2820" spans="3:16" s="1" customFormat="1">
      <c r="C2820" s="6"/>
      <c r="D2820" s="80"/>
      <c r="E2820" s="80"/>
      <c r="F2820" s="80"/>
      <c r="G2820" s="80"/>
      <c r="H2820" s="80"/>
      <c r="I2820" s="80"/>
      <c r="J2820" s="80"/>
      <c r="K2820" s="80"/>
      <c r="L2820" s="80"/>
      <c r="M2820" s="80"/>
      <c r="N2820" s="80"/>
      <c r="O2820" s="80"/>
      <c r="P2820" s="80"/>
    </row>
    <row r="2821" spans="3:16" s="1" customFormat="1">
      <c r="C2821" s="6"/>
      <c r="D2821" s="80"/>
      <c r="E2821" s="80"/>
      <c r="F2821" s="80"/>
      <c r="G2821" s="80"/>
      <c r="H2821" s="80"/>
      <c r="I2821" s="80"/>
      <c r="J2821" s="80"/>
      <c r="K2821" s="80"/>
      <c r="L2821" s="80"/>
      <c r="M2821" s="80"/>
      <c r="N2821" s="80"/>
      <c r="O2821" s="80"/>
      <c r="P2821" s="80"/>
    </row>
    <row r="2822" spans="3:16" s="1" customFormat="1">
      <c r="C2822" s="6"/>
      <c r="D2822" s="80"/>
      <c r="E2822" s="80"/>
      <c r="F2822" s="80"/>
      <c r="G2822" s="80"/>
      <c r="H2822" s="80"/>
      <c r="I2822" s="80"/>
      <c r="J2822" s="80"/>
      <c r="K2822" s="80"/>
      <c r="L2822" s="80"/>
      <c r="M2822" s="80"/>
      <c r="N2822" s="80"/>
      <c r="O2822" s="80"/>
      <c r="P2822" s="80"/>
    </row>
    <row r="2823" spans="3:16" s="1" customFormat="1">
      <c r="C2823" s="6"/>
      <c r="D2823" s="80"/>
      <c r="E2823" s="80"/>
      <c r="F2823" s="80"/>
      <c r="G2823" s="80"/>
      <c r="H2823" s="80"/>
      <c r="I2823" s="80"/>
      <c r="J2823" s="80"/>
      <c r="K2823" s="80"/>
      <c r="L2823" s="80"/>
      <c r="M2823" s="80"/>
      <c r="N2823" s="80"/>
      <c r="O2823" s="80"/>
      <c r="P2823" s="80"/>
    </row>
    <row r="2824" spans="3:16" s="1" customFormat="1">
      <c r="C2824" s="6"/>
      <c r="D2824" s="80"/>
      <c r="E2824" s="80"/>
      <c r="F2824" s="80"/>
      <c r="G2824" s="80"/>
      <c r="H2824" s="80"/>
      <c r="I2824" s="80"/>
      <c r="J2824" s="80"/>
      <c r="K2824" s="80"/>
      <c r="L2824" s="80"/>
      <c r="M2824" s="80"/>
      <c r="N2824" s="80"/>
      <c r="O2824" s="80"/>
      <c r="P2824" s="80"/>
    </row>
    <row r="2825" spans="3:16" s="1" customFormat="1">
      <c r="C2825" s="6"/>
      <c r="D2825" s="80"/>
      <c r="E2825" s="80"/>
      <c r="F2825" s="80"/>
      <c r="G2825" s="80"/>
      <c r="H2825" s="80"/>
      <c r="I2825" s="80"/>
      <c r="J2825" s="80"/>
      <c r="K2825" s="80"/>
      <c r="L2825" s="80"/>
      <c r="M2825" s="80"/>
      <c r="N2825" s="80"/>
      <c r="O2825" s="80"/>
      <c r="P2825" s="80"/>
    </row>
    <row r="2826" spans="3:16" s="1" customFormat="1">
      <c r="C2826" s="6"/>
      <c r="D2826" s="80"/>
      <c r="E2826" s="80"/>
      <c r="F2826" s="80"/>
      <c r="G2826" s="80"/>
      <c r="H2826" s="80"/>
      <c r="I2826" s="80"/>
      <c r="J2826" s="80"/>
      <c r="K2826" s="80"/>
      <c r="L2826" s="80"/>
      <c r="M2826" s="80"/>
      <c r="N2826" s="80"/>
      <c r="O2826" s="80"/>
      <c r="P2826" s="80"/>
    </row>
    <row r="2827" spans="3:16" s="1" customFormat="1">
      <c r="C2827" s="6"/>
      <c r="D2827" s="80"/>
      <c r="E2827" s="80"/>
      <c r="F2827" s="80"/>
      <c r="G2827" s="80"/>
      <c r="H2827" s="80"/>
      <c r="I2827" s="80"/>
      <c r="J2827" s="80"/>
      <c r="K2827" s="80"/>
      <c r="L2827" s="80"/>
      <c r="M2827" s="80"/>
      <c r="N2827" s="80"/>
      <c r="O2827" s="80"/>
      <c r="P2827" s="80"/>
    </row>
    <row r="2828" spans="3:16" s="1" customFormat="1">
      <c r="C2828" s="6"/>
      <c r="D2828" s="80"/>
      <c r="E2828" s="80"/>
      <c r="F2828" s="80"/>
      <c r="G2828" s="80"/>
      <c r="H2828" s="80"/>
      <c r="I2828" s="80"/>
      <c r="J2828" s="80"/>
      <c r="K2828" s="80"/>
      <c r="L2828" s="80"/>
      <c r="M2828" s="80"/>
      <c r="N2828" s="80"/>
      <c r="O2828" s="80"/>
      <c r="P2828" s="80"/>
    </row>
    <row r="2829" spans="3:16" s="1" customFormat="1">
      <c r="C2829" s="6"/>
      <c r="D2829" s="80"/>
      <c r="E2829" s="80"/>
      <c r="F2829" s="80"/>
      <c r="G2829" s="80"/>
      <c r="H2829" s="80"/>
      <c r="I2829" s="80"/>
      <c r="J2829" s="80"/>
      <c r="K2829" s="80"/>
      <c r="L2829" s="80"/>
      <c r="M2829" s="80"/>
      <c r="N2829" s="80"/>
      <c r="O2829" s="80"/>
      <c r="P2829" s="80"/>
    </row>
    <row r="2830" spans="3:16" s="1" customFormat="1">
      <c r="C2830" s="6"/>
      <c r="D2830" s="80"/>
      <c r="E2830" s="80"/>
      <c r="F2830" s="80"/>
      <c r="G2830" s="80"/>
      <c r="H2830" s="80"/>
      <c r="I2830" s="80"/>
      <c r="J2830" s="80"/>
      <c r="K2830" s="80"/>
      <c r="L2830" s="80"/>
      <c r="M2830" s="80"/>
      <c r="N2830" s="80"/>
      <c r="O2830" s="80"/>
      <c r="P2830" s="80"/>
    </row>
    <row r="2831" spans="3:16" s="1" customFormat="1">
      <c r="C2831" s="6"/>
      <c r="D2831" s="80"/>
      <c r="E2831" s="80"/>
      <c r="F2831" s="80"/>
      <c r="G2831" s="80"/>
      <c r="H2831" s="80"/>
      <c r="I2831" s="80"/>
      <c r="J2831" s="80"/>
      <c r="K2831" s="80"/>
      <c r="L2831" s="80"/>
      <c r="M2831" s="80"/>
      <c r="N2831" s="80"/>
      <c r="O2831" s="80"/>
      <c r="P2831" s="80"/>
    </row>
    <row r="2832" spans="3:16" s="1" customFormat="1">
      <c r="C2832" s="6"/>
      <c r="D2832" s="80"/>
      <c r="E2832" s="80"/>
      <c r="F2832" s="80"/>
      <c r="G2832" s="80"/>
      <c r="H2832" s="80"/>
      <c r="I2832" s="80"/>
      <c r="J2832" s="80"/>
      <c r="K2832" s="80"/>
      <c r="L2832" s="80"/>
      <c r="M2832" s="80"/>
      <c r="N2832" s="80"/>
      <c r="O2832" s="80"/>
      <c r="P2832" s="80"/>
    </row>
    <row r="2833" spans="3:16" s="1" customFormat="1">
      <c r="C2833" s="6"/>
      <c r="D2833" s="80"/>
      <c r="E2833" s="80"/>
      <c r="F2833" s="80"/>
      <c r="G2833" s="80"/>
      <c r="H2833" s="80"/>
      <c r="I2833" s="80"/>
      <c r="J2833" s="80"/>
      <c r="K2833" s="80"/>
      <c r="L2833" s="80"/>
      <c r="M2833" s="80"/>
      <c r="N2833" s="80"/>
      <c r="O2833" s="80"/>
      <c r="P2833" s="80"/>
    </row>
    <row r="2834" spans="3:16" s="1" customFormat="1">
      <c r="C2834" s="6"/>
      <c r="D2834" s="80"/>
      <c r="E2834" s="80"/>
      <c r="F2834" s="80"/>
      <c r="G2834" s="80"/>
      <c r="H2834" s="80"/>
      <c r="I2834" s="80"/>
      <c r="J2834" s="80"/>
      <c r="K2834" s="80"/>
      <c r="L2834" s="80"/>
      <c r="M2834" s="80"/>
      <c r="N2834" s="80"/>
      <c r="O2834" s="80"/>
      <c r="P2834" s="80"/>
    </row>
    <row r="2835" spans="3:16" s="1" customFormat="1">
      <c r="C2835" s="6"/>
      <c r="D2835" s="80"/>
      <c r="E2835" s="80"/>
      <c r="F2835" s="80"/>
      <c r="G2835" s="80"/>
      <c r="H2835" s="80"/>
      <c r="I2835" s="80"/>
      <c r="J2835" s="80"/>
      <c r="K2835" s="80"/>
      <c r="L2835" s="80"/>
      <c r="M2835" s="80"/>
      <c r="N2835" s="80"/>
      <c r="O2835" s="80"/>
      <c r="P2835" s="80"/>
    </row>
    <row r="2836" spans="3:16" s="1" customFormat="1">
      <c r="C2836" s="6"/>
      <c r="D2836" s="80"/>
      <c r="E2836" s="80"/>
      <c r="F2836" s="80"/>
      <c r="G2836" s="80"/>
      <c r="H2836" s="80"/>
      <c r="I2836" s="80"/>
      <c r="J2836" s="80"/>
      <c r="K2836" s="80"/>
      <c r="L2836" s="80"/>
      <c r="M2836" s="80"/>
      <c r="N2836" s="80"/>
      <c r="O2836" s="80"/>
      <c r="P2836" s="80"/>
    </row>
    <row r="2837" spans="3:16" s="1" customFormat="1">
      <c r="C2837" s="6"/>
      <c r="D2837" s="80"/>
      <c r="E2837" s="80"/>
      <c r="F2837" s="80"/>
      <c r="G2837" s="80"/>
      <c r="H2837" s="80"/>
      <c r="I2837" s="80"/>
      <c r="J2837" s="80"/>
      <c r="K2837" s="80"/>
      <c r="L2837" s="80"/>
      <c r="M2837" s="80"/>
      <c r="N2837" s="80"/>
      <c r="O2837" s="80"/>
      <c r="P2837" s="80"/>
    </row>
    <row r="2838" spans="3:16">
      <c r="D2838" s="80"/>
      <c r="E2838" s="80"/>
      <c r="F2838" s="80"/>
      <c r="G2838" s="80"/>
      <c r="H2838" s="80"/>
      <c r="I2838" s="80"/>
      <c r="J2838" s="80"/>
      <c r="K2838" s="80"/>
      <c r="L2838" s="80"/>
      <c r="M2838" s="80"/>
      <c r="N2838" s="80"/>
      <c r="O2838" s="80"/>
    </row>
    <row r="2839" spans="3:16">
      <c r="D2839" s="80"/>
      <c r="E2839" s="80"/>
      <c r="F2839" s="80"/>
      <c r="G2839" s="80"/>
      <c r="H2839" s="80"/>
      <c r="I2839" s="80"/>
      <c r="J2839" s="80"/>
      <c r="K2839" s="80"/>
      <c r="L2839" s="80"/>
      <c r="M2839" s="80"/>
      <c r="N2839" s="80"/>
      <c r="O2839" s="80"/>
    </row>
    <row r="2840" spans="3:16">
      <c r="D2840" s="80"/>
      <c r="E2840" s="80"/>
      <c r="F2840" s="80"/>
      <c r="G2840" s="80"/>
      <c r="H2840" s="80"/>
      <c r="I2840" s="80"/>
      <c r="J2840" s="80"/>
      <c r="K2840" s="80"/>
      <c r="L2840" s="80"/>
      <c r="M2840" s="80"/>
      <c r="N2840" s="80"/>
      <c r="O2840" s="80"/>
    </row>
    <row r="2841" spans="3:16">
      <c r="D2841" s="80"/>
      <c r="E2841" s="80"/>
      <c r="F2841" s="80"/>
      <c r="G2841" s="80"/>
      <c r="H2841" s="80"/>
      <c r="I2841" s="80"/>
      <c r="J2841" s="80"/>
      <c r="K2841" s="80"/>
      <c r="L2841" s="80"/>
      <c r="M2841" s="80"/>
      <c r="N2841" s="80"/>
      <c r="O2841" s="80"/>
    </row>
    <row r="2842" spans="3:16">
      <c r="D2842" s="80"/>
      <c r="E2842" s="80"/>
      <c r="F2842" s="80"/>
      <c r="G2842" s="80"/>
      <c r="H2842" s="80"/>
      <c r="I2842" s="80"/>
      <c r="J2842" s="80"/>
      <c r="K2842" s="80"/>
      <c r="L2842" s="80"/>
      <c r="M2842" s="80"/>
      <c r="N2842" s="80"/>
      <c r="O2842" s="80"/>
    </row>
    <row r="2843" spans="3:16">
      <c r="D2843" s="80"/>
      <c r="E2843" s="80"/>
      <c r="F2843" s="80"/>
      <c r="G2843" s="80"/>
      <c r="H2843" s="80"/>
      <c r="I2843" s="80"/>
      <c r="J2843" s="80"/>
      <c r="K2843" s="80"/>
      <c r="L2843" s="80"/>
      <c r="M2843" s="80"/>
      <c r="N2843" s="80"/>
      <c r="O2843" s="80"/>
    </row>
    <row r="2844" spans="3:16">
      <c r="D2844" s="80"/>
      <c r="E2844" s="80"/>
      <c r="F2844" s="80"/>
      <c r="G2844" s="80"/>
      <c r="H2844" s="80"/>
      <c r="I2844" s="80"/>
      <c r="J2844" s="80"/>
      <c r="K2844" s="80"/>
      <c r="L2844" s="80"/>
      <c r="M2844" s="80"/>
      <c r="N2844" s="80"/>
      <c r="O2844" s="80"/>
    </row>
  </sheetData>
  <mergeCells count="1488">
    <mergeCell ref="C2240:C2246"/>
    <mergeCell ref="D2240:D2246"/>
    <mergeCell ref="E2240:E2246"/>
    <mergeCell ref="F2240:F2246"/>
    <mergeCell ref="G2240:G2246"/>
    <mergeCell ref="C2247:C2253"/>
    <mergeCell ref="D2247:D2253"/>
    <mergeCell ref="E2247:E2253"/>
    <mergeCell ref="F2247:F2253"/>
    <mergeCell ref="G2247:G2253"/>
    <mergeCell ref="C2254:C2260"/>
    <mergeCell ref="D2254:D2260"/>
    <mergeCell ref="E2254:E2260"/>
    <mergeCell ref="F2254:F2260"/>
    <mergeCell ref="G2254:G2260"/>
    <mergeCell ref="C2261:C2267"/>
    <mergeCell ref="D2261:D2267"/>
    <mergeCell ref="E2261:E2267"/>
    <mergeCell ref="F2261:F2267"/>
    <mergeCell ref="G2261:G2267"/>
    <mergeCell ref="D2212:D2218"/>
    <mergeCell ref="E2212:E2218"/>
    <mergeCell ref="C2219:C2225"/>
    <mergeCell ref="D2219:D2225"/>
    <mergeCell ref="E2219:E2225"/>
    <mergeCell ref="F2219:F2225"/>
    <mergeCell ref="G2219:G2225"/>
    <mergeCell ref="C2226:C2232"/>
    <mergeCell ref="D2226:D2232"/>
    <mergeCell ref="E2226:E2232"/>
    <mergeCell ref="F2226:F2232"/>
    <mergeCell ref="G2226:G2232"/>
    <mergeCell ref="C2233:C2239"/>
    <mergeCell ref="D2233:D2239"/>
    <mergeCell ref="E2233:E2239"/>
    <mergeCell ref="F2233:F2239"/>
    <mergeCell ref="G2233:G2239"/>
    <mergeCell ref="C2184:C2190"/>
    <mergeCell ref="D2184:D2190"/>
    <mergeCell ref="E2184:E2190"/>
    <mergeCell ref="F2184:F2190"/>
    <mergeCell ref="G2184:G2190"/>
    <mergeCell ref="D2191:D2197"/>
    <mergeCell ref="E2191:E2197"/>
    <mergeCell ref="C2198:C2204"/>
    <mergeCell ref="D2198:D2204"/>
    <mergeCell ref="E2198:E2204"/>
    <mergeCell ref="F2198:F2204"/>
    <mergeCell ref="G2198:G2204"/>
    <mergeCell ref="C2205:C2211"/>
    <mergeCell ref="D2205:D2211"/>
    <mergeCell ref="E2205:E2211"/>
    <mergeCell ref="F2205:F2211"/>
    <mergeCell ref="G2205:G2211"/>
    <mergeCell ref="C2156:C2162"/>
    <mergeCell ref="D2156:D2162"/>
    <mergeCell ref="E2156:E2162"/>
    <mergeCell ref="F2156:F2162"/>
    <mergeCell ref="G2156:G2162"/>
    <mergeCell ref="C2163:C2169"/>
    <mergeCell ref="D2163:D2169"/>
    <mergeCell ref="E2163:E2169"/>
    <mergeCell ref="F2163:F2169"/>
    <mergeCell ref="G2163:G2169"/>
    <mergeCell ref="C2170:C2176"/>
    <mergeCell ref="D2170:D2176"/>
    <mergeCell ref="E2170:E2176"/>
    <mergeCell ref="F2170:F2176"/>
    <mergeCell ref="G2170:G2176"/>
    <mergeCell ref="D2177:D2183"/>
    <mergeCell ref="E2177:E2183"/>
    <mergeCell ref="D2128:D2134"/>
    <mergeCell ref="E2128:E2134"/>
    <mergeCell ref="F2128:F2134"/>
    <mergeCell ref="G2128:G2134"/>
    <mergeCell ref="C2135:C2141"/>
    <mergeCell ref="D2135:D2141"/>
    <mergeCell ref="E2135:E2141"/>
    <mergeCell ref="F2135:F2141"/>
    <mergeCell ref="G2135:G2141"/>
    <mergeCell ref="C2142:C2148"/>
    <mergeCell ref="D2142:D2148"/>
    <mergeCell ref="E2142:E2148"/>
    <mergeCell ref="F2142:F2148"/>
    <mergeCell ref="G2142:G2148"/>
    <mergeCell ref="C2149:C2155"/>
    <mergeCell ref="D2149:D2155"/>
    <mergeCell ref="E2149:E2155"/>
    <mergeCell ref="F2149:F2155"/>
    <mergeCell ref="G2149:G2155"/>
    <mergeCell ref="F1561:F1567"/>
    <mergeCell ref="G1561:G1567"/>
    <mergeCell ref="C1561:C1567"/>
    <mergeCell ref="D1448:D1455"/>
    <mergeCell ref="C1319:C1326"/>
    <mergeCell ref="F1125:F1131"/>
    <mergeCell ref="G1125:G1131"/>
    <mergeCell ref="C1110:C1116"/>
    <mergeCell ref="C1118:C1124"/>
    <mergeCell ref="G1335:G1341"/>
    <mergeCell ref="G1282:G1288"/>
    <mergeCell ref="G1533:G1539"/>
    <mergeCell ref="C1327:C1333"/>
    <mergeCell ref="F1441:F1447"/>
    <mergeCell ref="G1441:G1447"/>
    <mergeCell ref="F1327:F1333"/>
    <mergeCell ref="G1327:G1333"/>
    <mergeCell ref="C1342:C1348"/>
    <mergeCell ref="F1342:F1348"/>
    <mergeCell ref="G1342:G1348"/>
    <mergeCell ref="C1350:C1356"/>
    <mergeCell ref="C944:C950"/>
    <mergeCell ref="F944:F950"/>
    <mergeCell ref="G944:G950"/>
    <mergeCell ref="G1714:G1720"/>
    <mergeCell ref="G1617:G1623"/>
    <mergeCell ref="F1624:F1630"/>
    <mergeCell ref="G1624:G1630"/>
    <mergeCell ref="C1596:C1602"/>
    <mergeCell ref="E1645:E1651"/>
    <mergeCell ref="D1596:D1602"/>
    <mergeCell ref="E1596:E1602"/>
    <mergeCell ref="C1631:C1637"/>
    <mergeCell ref="D1631:D1637"/>
    <mergeCell ref="E1631:E1637"/>
    <mergeCell ref="F1631:F1637"/>
    <mergeCell ref="G1631:G1637"/>
    <mergeCell ref="D1645:D1651"/>
    <mergeCell ref="F1638:F1644"/>
    <mergeCell ref="C1063:C1069"/>
    <mergeCell ref="C951:C957"/>
    <mergeCell ref="C1042:C1048"/>
    <mergeCell ref="D1063:D1069"/>
    <mergeCell ref="E1063:E1069"/>
    <mergeCell ref="F1063:F1069"/>
    <mergeCell ref="G1063:G1069"/>
    <mergeCell ref="F1310:F1316"/>
    <mergeCell ref="G1310:G1316"/>
    <mergeCell ref="F1434:F1440"/>
    <mergeCell ref="G1434:G1440"/>
    <mergeCell ref="F1498:F1504"/>
    <mergeCell ref="G1498:G1504"/>
    <mergeCell ref="G1448:G1454"/>
    <mergeCell ref="D1540:D1546"/>
    <mergeCell ref="E1540:E1546"/>
    <mergeCell ref="E1714:E1720"/>
    <mergeCell ref="E1897:E1903"/>
    <mergeCell ref="D1749:D1755"/>
    <mergeCell ref="E1749:E1755"/>
    <mergeCell ref="E1932:E1938"/>
    <mergeCell ref="D1441:D1447"/>
    <mergeCell ref="E1441:E1447"/>
    <mergeCell ref="D1350:D1356"/>
    <mergeCell ref="E1350:E1356"/>
    <mergeCell ref="D1310:D1317"/>
    <mergeCell ref="E1310:E1317"/>
    <mergeCell ref="E1205:E1211"/>
    <mergeCell ref="C1756:C1762"/>
    <mergeCell ref="C1132:C1138"/>
    <mergeCell ref="D1705:D1712"/>
    <mergeCell ref="C1526:C1532"/>
    <mergeCell ref="D1547:D1553"/>
    <mergeCell ref="C1749:C1755"/>
    <mergeCell ref="E1014:E1020"/>
    <mergeCell ref="E951:E957"/>
    <mergeCell ref="E1070:E1077"/>
    <mergeCell ref="E1110:E1117"/>
    <mergeCell ref="D944:D950"/>
    <mergeCell ref="E944:E950"/>
    <mergeCell ref="E1378:E1384"/>
    <mergeCell ref="C1714:C1720"/>
    <mergeCell ref="E2093:E2099"/>
    <mergeCell ref="D1714:D1720"/>
    <mergeCell ref="D1932:D1938"/>
    <mergeCell ref="E307:E313"/>
    <mergeCell ref="D307:D313"/>
    <mergeCell ref="D314:D320"/>
    <mergeCell ref="E314:E320"/>
    <mergeCell ref="E412:E418"/>
    <mergeCell ref="D412:D418"/>
    <mergeCell ref="E454:E460"/>
    <mergeCell ref="D454:D460"/>
    <mergeCell ref="E468:E474"/>
    <mergeCell ref="D468:D474"/>
    <mergeCell ref="E1834:E1840"/>
    <mergeCell ref="D1834:D1840"/>
    <mergeCell ref="E1918:E1924"/>
    <mergeCell ref="D1918:D1924"/>
    <mergeCell ref="E384:E390"/>
    <mergeCell ref="E377:E383"/>
    <mergeCell ref="D615:D621"/>
    <mergeCell ref="E2009:E2015"/>
    <mergeCell ref="D2009:D2015"/>
    <mergeCell ref="E2058:E2064"/>
    <mergeCell ref="D2058:D2064"/>
    <mergeCell ref="D1042:D1048"/>
    <mergeCell ref="E1042:E1048"/>
    <mergeCell ref="D1589:D1595"/>
    <mergeCell ref="D1575:D1581"/>
    <mergeCell ref="E1575:E1581"/>
    <mergeCell ref="D1177:D1183"/>
    <mergeCell ref="E1177:E1183"/>
    <mergeCell ref="F1042:F1048"/>
    <mergeCell ref="G1042:G1048"/>
    <mergeCell ref="F1110:F1116"/>
    <mergeCell ref="G1110:G1116"/>
    <mergeCell ref="F1139:F1145"/>
    <mergeCell ref="F1095:F1101"/>
    <mergeCell ref="F1335:F1341"/>
    <mergeCell ref="E2100:E2106"/>
    <mergeCell ref="E1125:E1131"/>
    <mergeCell ref="D1756:D1762"/>
    <mergeCell ref="E1561:E1567"/>
    <mergeCell ref="E1505:E1511"/>
    <mergeCell ref="D1505:D1511"/>
    <mergeCell ref="D1147:D1154"/>
    <mergeCell ref="E1147:E1154"/>
    <mergeCell ref="E1079:E1086"/>
    <mergeCell ref="D1079:D1086"/>
    <mergeCell ref="D1139:D1146"/>
    <mergeCell ref="E1139:E1146"/>
    <mergeCell ref="D1118:D1124"/>
    <mergeCell ref="E1118:E1124"/>
    <mergeCell ref="D1132:D1138"/>
    <mergeCell ref="E1132:E1138"/>
    <mergeCell ref="D1533:D1539"/>
    <mergeCell ref="E1533:E1539"/>
    <mergeCell ref="E1568:E1574"/>
    <mergeCell ref="E1448:E1455"/>
    <mergeCell ref="E1392:E1398"/>
    <mergeCell ref="D1392:D1398"/>
    <mergeCell ref="E1399:E1405"/>
    <mergeCell ref="D1399:D1405"/>
    <mergeCell ref="E1406:E1412"/>
    <mergeCell ref="D1406:D1412"/>
    <mergeCell ref="E1413:E1419"/>
    <mergeCell ref="D1413:D1419"/>
    <mergeCell ref="E1385:E1391"/>
    <mergeCell ref="C1533:C1539"/>
    <mergeCell ref="D1095:D1101"/>
    <mergeCell ref="E1095:E1101"/>
    <mergeCell ref="C1096:C1101"/>
    <mergeCell ref="C1125:C1131"/>
    <mergeCell ref="D1125:D1131"/>
    <mergeCell ref="C1335:C1341"/>
    <mergeCell ref="D1335:D1341"/>
    <mergeCell ref="E1335:E1341"/>
    <mergeCell ref="D1289:D1295"/>
    <mergeCell ref="D1498:D1504"/>
    <mergeCell ref="E1498:E1504"/>
    <mergeCell ref="D1456:D1462"/>
    <mergeCell ref="E1169:E1176"/>
    <mergeCell ref="D1169:D1176"/>
    <mergeCell ref="E1547:E1553"/>
    <mergeCell ref="D1526:D1532"/>
    <mergeCell ref="E1526:E1532"/>
    <mergeCell ref="E1155:E1161"/>
    <mergeCell ref="E1275:E1281"/>
    <mergeCell ref="D1275:D1281"/>
    <mergeCell ref="D2114:D2120"/>
    <mergeCell ref="E2114:E2120"/>
    <mergeCell ref="F2093:F2099"/>
    <mergeCell ref="G2093:G2099"/>
    <mergeCell ref="C2107:C2113"/>
    <mergeCell ref="D2107:D2113"/>
    <mergeCell ref="E2107:E2113"/>
    <mergeCell ref="F2107:F2113"/>
    <mergeCell ref="G2107:G2113"/>
    <mergeCell ref="D2093:D2099"/>
    <mergeCell ref="F2114:F2120"/>
    <mergeCell ref="E1756:E1762"/>
    <mergeCell ref="G2114:G2120"/>
    <mergeCell ref="C2086:C2092"/>
    <mergeCell ref="D2086:D2092"/>
    <mergeCell ref="G2072:G2078"/>
    <mergeCell ref="C2079:C2085"/>
    <mergeCell ref="D2079:D2085"/>
    <mergeCell ref="E2079:E2085"/>
    <mergeCell ref="F2079:F2085"/>
    <mergeCell ref="G2079:G2085"/>
    <mergeCell ref="C2051:C2057"/>
    <mergeCell ref="D2051:D2057"/>
    <mergeCell ref="E2051:E2057"/>
    <mergeCell ref="F2051:F2057"/>
    <mergeCell ref="G2051:G2057"/>
    <mergeCell ref="C2065:C2071"/>
    <mergeCell ref="F2065:F2071"/>
    <mergeCell ref="G2065:G2071"/>
    <mergeCell ref="D2065:D2071"/>
    <mergeCell ref="C1610:C1616"/>
    <mergeCell ref="D1610:D1616"/>
    <mergeCell ref="E2121:E2127"/>
    <mergeCell ref="F2121:F2127"/>
    <mergeCell ref="G2121:G2127"/>
    <mergeCell ref="C2128:C2134"/>
    <mergeCell ref="G1568:G1574"/>
    <mergeCell ref="D1561:D1567"/>
    <mergeCell ref="E1491:E1497"/>
    <mergeCell ref="F1378:F1384"/>
    <mergeCell ref="C1378:C1384"/>
    <mergeCell ref="D1378:D1384"/>
    <mergeCell ref="G1378:G1384"/>
    <mergeCell ref="C1540:C1546"/>
    <mergeCell ref="F1540:F1546"/>
    <mergeCell ref="G1540:G1546"/>
    <mergeCell ref="C1448:C1454"/>
    <mergeCell ref="F1448:F1454"/>
    <mergeCell ref="G1477:G1483"/>
    <mergeCell ref="F1491:F1497"/>
    <mergeCell ref="C1554:C1560"/>
    <mergeCell ref="D1554:D1560"/>
    <mergeCell ref="E1554:E1560"/>
    <mergeCell ref="F1554:F1560"/>
    <mergeCell ref="G1554:G1560"/>
    <mergeCell ref="C1385:C1391"/>
    <mergeCell ref="D1385:D1391"/>
    <mergeCell ref="F1526:F1532"/>
    <mergeCell ref="G1526:G1532"/>
    <mergeCell ref="F1533:F1539"/>
    <mergeCell ref="C1645:C1651"/>
    <mergeCell ref="C2114:C2120"/>
    <mergeCell ref="C1568:C1574"/>
    <mergeCell ref="G2030:G2036"/>
    <mergeCell ref="C2044:C2050"/>
    <mergeCell ref="D2044:D2050"/>
    <mergeCell ref="E2044:E2050"/>
    <mergeCell ref="F2044:F2050"/>
    <mergeCell ref="G2044:G2050"/>
    <mergeCell ref="C2037:C2043"/>
    <mergeCell ref="C2030:C2036"/>
    <mergeCell ref="D2030:D2036"/>
    <mergeCell ref="E2030:E2036"/>
    <mergeCell ref="D1925:D1931"/>
    <mergeCell ref="E1925:E1931"/>
    <mergeCell ref="C1946:C1952"/>
    <mergeCell ref="G1953:G1959"/>
    <mergeCell ref="G1932:G1938"/>
    <mergeCell ref="F1932:F1938"/>
    <mergeCell ref="C1932:C1938"/>
    <mergeCell ref="F2037:F2043"/>
    <mergeCell ref="G2037:G2043"/>
    <mergeCell ref="F1869:F1875"/>
    <mergeCell ref="E1841:E1847"/>
    <mergeCell ref="F1841:F1847"/>
    <mergeCell ref="C1728:C1734"/>
    <mergeCell ref="D1728:D1734"/>
    <mergeCell ref="E1728:E1734"/>
    <mergeCell ref="F1728:F1734"/>
    <mergeCell ref="D1697:D1704"/>
    <mergeCell ref="E1697:E1704"/>
    <mergeCell ref="D1721:D1727"/>
    <mergeCell ref="F1575:F1581"/>
    <mergeCell ref="G1575:G1581"/>
    <mergeCell ref="C2121:C2127"/>
    <mergeCell ref="F2100:F2106"/>
    <mergeCell ref="G2100:G2106"/>
    <mergeCell ref="C2100:C2106"/>
    <mergeCell ref="E2086:E2092"/>
    <mergeCell ref="F2086:F2092"/>
    <mergeCell ref="G2086:G2092"/>
    <mergeCell ref="C2093:C2099"/>
    <mergeCell ref="D2121:D2127"/>
    <mergeCell ref="D2100:D2106"/>
    <mergeCell ref="E2002:E2008"/>
    <mergeCell ref="E1939:E1945"/>
    <mergeCell ref="D1939:D1945"/>
    <mergeCell ref="C2072:C2078"/>
    <mergeCell ref="D2072:D2078"/>
    <mergeCell ref="E2072:E2078"/>
    <mergeCell ref="F2072:F2078"/>
    <mergeCell ref="F2002:F2008"/>
    <mergeCell ref="C1995:C2001"/>
    <mergeCell ref="C2002:C2008"/>
    <mergeCell ref="C1974:C1980"/>
    <mergeCell ref="D1974:D1980"/>
    <mergeCell ref="E1974:E1980"/>
    <mergeCell ref="F1974:F1980"/>
    <mergeCell ref="D1946:D1952"/>
    <mergeCell ref="E1946:E1952"/>
    <mergeCell ref="D2023:D2029"/>
    <mergeCell ref="E2023:E2029"/>
    <mergeCell ref="F2023:F2029"/>
    <mergeCell ref="F2030:F2036"/>
    <mergeCell ref="D2037:D2043"/>
    <mergeCell ref="E2037:E2043"/>
    <mergeCell ref="E2065:E2071"/>
    <mergeCell ref="G2016:G2022"/>
    <mergeCell ref="C1897:C1903"/>
    <mergeCell ref="D1897:D1903"/>
    <mergeCell ref="C1981:C1987"/>
    <mergeCell ref="D1981:D1987"/>
    <mergeCell ref="E1981:E1987"/>
    <mergeCell ref="F1981:F1987"/>
    <mergeCell ref="G1981:G1987"/>
    <mergeCell ref="C1988:C1994"/>
    <mergeCell ref="D1988:D1994"/>
    <mergeCell ref="E1988:E1994"/>
    <mergeCell ref="F1988:F1994"/>
    <mergeCell ref="C1953:C1959"/>
    <mergeCell ref="D1953:D1959"/>
    <mergeCell ref="E1953:E1959"/>
    <mergeCell ref="F1953:F1959"/>
    <mergeCell ref="C1911:C1917"/>
    <mergeCell ref="D1911:D1917"/>
    <mergeCell ref="E1911:E1917"/>
    <mergeCell ref="F1911:F1917"/>
    <mergeCell ref="C1925:C1931"/>
    <mergeCell ref="F1925:F1931"/>
    <mergeCell ref="C2016:C2022"/>
    <mergeCell ref="F2016:F2022"/>
    <mergeCell ref="C2023:C2029"/>
    <mergeCell ref="G2023:G2029"/>
    <mergeCell ref="G2002:G2008"/>
    <mergeCell ref="D1995:D2001"/>
    <mergeCell ref="E1995:E2001"/>
    <mergeCell ref="F1995:F2001"/>
    <mergeCell ref="G1995:G2001"/>
    <mergeCell ref="E1624:E1630"/>
    <mergeCell ref="C1820:C1826"/>
    <mergeCell ref="D1869:D1875"/>
    <mergeCell ref="C1638:C1644"/>
    <mergeCell ref="D1638:D1644"/>
    <mergeCell ref="C1778:C1784"/>
    <mergeCell ref="F1756:F1762"/>
    <mergeCell ref="C1785:C1791"/>
    <mergeCell ref="D1820:D1826"/>
    <mergeCell ref="E1820:E1826"/>
    <mergeCell ref="F1820:F1826"/>
    <mergeCell ref="C1799:C1805"/>
    <mergeCell ref="D1799:D1805"/>
    <mergeCell ref="E1799:E1805"/>
    <mergeCell ref="C1848:C1854"/>
    <mergeCell ref="D1848:D1854"/>
    <mergeCell ref="E1848:E1854"/>
    <mergeCell ref="F1848:F1854"/>
    <mergeCell ref="C1869:C1875"/>
    <mergeCell ref="E1764:E1770"/>
    <mergeCell ref="F1764:F1770"/>
    <mergeCell ref="E1638:E1644"/>
    <mergeCell ref="F1705:F1711"/>
    <mergeCell ref="D1512:D1518"/>
    <mergeCell ref="E1512:E1518"/>
    <mergeCell ref="C1498:C1504"/>
    <mergeCell ref="E1463:E1469"/>
    <mergeCell ref="F1463:F1469"/>
    <mergeCell ref="C1491:C1497"/>
    <mergeCell ref="C1441:C1447"/>
    <mergeCell ref="C1456:C1462"/>
    <mergeCell ref="F1778:F1784"/>
    <mergeCell ref="C1792:C1798"/>
    <mergeCell ref="D1792:D1798"/>
    <mergeCell ref="E1792:E1798"/>
    <mergeCell ref="F1792:F1798"/>
    <mergeCell ref="F1697:F1703"/>
    <mergeCell ref="E1666:E1672"/>
    <mergeCell ref="D1568:D1574"/>
    <mergeCell ref="F1568:F1574"/>
    <mergeCell ref="E1610:E1616"/>
    <mergeCell ref="F1610:F1616"/>
    <mergeCell ref="C1512:C1518"/>
    <mergeCell ref="F1512:F1518"/>
    <mergeCell ref="E1589:E1595"/>
    <mergeCell ref="F1589:F1595"/>
    <mergeCell ref="C1764:C1770"/>
    <mergeCell ref="D1764:D1770"/>
    <mergeCell ref="F1749:F1755"/>
    <mergeCell ref="D1785:D1791"/>
    <mergeCell ref="F1714:F1720"/>
    <mergeCell ref="F1666:F1672"/>
    <mergeCell ref="F1617:F1623"/>
    <mergeCell ref="C1624:C1630"/>
    <mergeCell ref="D1624:D1630"/>
    <mergeCell ref="G1610:G1616"/>
    <mergeCell ref="C1617:C1623"/>
    <mergeCell ref="D1617:D1623"/>
    <mergeCell ref="D1778:D1784"/>
    <mergeCell ref="E1778:E1784"/>
    <mergeCell ref="G1911:G1917"/>
    <mergeCell ref="C1890:C1896"/>
    <mergeCell ref="D1890:D1896"/>
    <mergeCell ref="E1890:E1896"/>
    <mergeCell ref="F1890:F1896"/>
    <mergeCell ref="G1890:G1896"/>
    <mergeCell ref="D1806:D1812"/>
    <mergeCell ref="E1806:E1812"/>
    <mergeCell ref="F1806:F1812"/>
    <mergeCell ref="G1806:G1812"/>
    <mergeCell ref="F1673:F1679"/>
    <mergeCell ref="G1673:G1679"/>
    <mergeCell ref="C1721:C1727"/>
    <mergeCell ref="D1904:D1910"/>
    <mergeCell ref="E1904:E1910"/>
    <mergeCell ref="F1904:F1910"/>
    <mergeCell ref="G1904:G1910"/>
    <mergeCell ref="F1897:F1903"/>
    <mergeCell ref="G1897:G1903"/>
    <mergeCell ref="G1771:G1777"/>
    <mergeCell ref="C1904:C1910"/>
    <mergeCell ref="E1869:E1875"/>
    <mergeCell ref="F1659:F1665"/>
    <mergeCell ref="G1659:G1665"/>
    <mergeCell ref="D1862:D1868"/>
    <mergeCell ref="G1820:G1826"/>
    <mergeCell ref="C1806:C1812"/>
    <mergeCell ref="D1303:D1309"/>
    <mergeCell ref="E1303:E1309"/>
    <mergeCell ref="C1233:C1239"/>
    <mergeCell ref="D1233:D1239"/>
    <mergeCell ref="E1233:E1239"/>
    <mergeCell ref="F1233:F1239"/>
    <mergeCell ref="G1233:G1239"/>
    <mergeCell ref="C1261:C1267"/>
    <mergeCell ref="D1261:D1267"/>
    <mergeCell ref="E1261:E1267"/>
    <mergeCell ref="F1261:F1267"/>
    <mergeCell ref="G1261:G1267"/>
    <mergeCell ref="C1477:C1483"/>
    <mergeCell ref="D1477:D1483"/>
    <mergeCell ref="E1477:E1483"/>
    <mergeCell ref="D1470:D1476"/>
    <mergeCell ref="E1470:E1476"/>
    <mergeCell ref="F1470:F1476"/>
    <mergeCell ref="C1282:C1288"/>
    <mergeCell ref="D1282:D1288"/>
    <mergeCell ref="E1282:E1288"/>
    <mergeCell ref="F1282:F1288"/>
    <mergeCell ref="D1327:D1334"/>
    <mergeCell ref="E1327:E1334"/>
    <mergeCell ref="C1434:C1440"/>
    <mergeCell ref="F1350:F1356"/>
    <mergeCell ref="G1350:G1356"/>
    <mergeCell ref="C1311:C1316"/>
    <mergeCell ref="D1434:D1440"/>
    <mergeCell ref="E1434:E1440"/>
    <mergeCell ref="C293:C299"/>
    <mergeCell ref="D293:D299"/>
    <mergeCell ref="E293:E299"/>
    <mergeCell ref="F293:F299"/>
    <mergeCell ref="G293:G299"/>
    <mergeCell ref="C300:C306"/>
    <mergeCell ref="D300:D306"/>
    <mergeCell ref="E300:E306"/>
    <mergeCell ref="C377:C383"/>
    <mergeCell ref="D377:D383"/>
    <mergeCell ref="C391:C397"/>
    <mergeCell ref="C321:C327"/>
    <mergeCell ref="D321:D327"/>
    <mergeCell ref="E321:E327"/>
    <mergeCell ref="F321:F327"/>
    <mergeCell ref="G1226:G1232"/>
    <mergeCell ref="D1296:D1302"/>
    <mergeCell ref="E1296:E1302"/>
    <mergeCell ref="C706:C712"/>
    <mergeCell ref="D706:D712"/>
    <mergeCell ref="C1226:C1232"/>
    <mergeCell ref="D1226:D1232"/>
    <mergeCell ref="E1226:E1232"/>
    <mergeCell ref="E706:E712"/>
    <mergeCell ref="D874:D880"/>
    <mergeCell ref="F1155:F1161"/>
    <mergeCell ref="G1155:G1161"/>
    <mergeCell ref="E692:E698"/>
    <mergeCell ref="D692:D698"/>
    <mergeCell ref="E748:E754"/>
    <mergeCell ref="D748:D754"/>
    <mergeCell ref="D1110:D1117"/>
    <mergeCell ref="C286:C292"/>
    <mergeCell ref="G300:G306"/>
    <mergeCell ref="C356:C362"/>
    <mergeCell ref="D356:D362"/>
    <mergeCell ref="E356:E362"/>
    <mergeCell ref="F356:F362"/>
    <mergeCell ref="C342:C348"/>
    <mergeCell ref="D342:D348"/>
    <mergeCell ref="E342:E348"/>
    <mergeCell ref="D391:D397"/>
    <mergeCell ref="E391:E397"/>
    <mergeCell ref="F391:F397"/>
    <mergeCell ref="G391:G397"/>
    <mergeCell ref="D384:D390"/>
    <mergeCell ref="F384:F390"/>
    <mergeCell ref="G1512:G1518"/>
    <mergeCell ref="C1470:C1476"/>
    <mergeCell ref="F1477:F1483"/>
    <mergeCell ref="G1463:G1469"/>
    <mergeCell ref="D1319:D1326"/>
    <mergeCell ref="E1319:E1326"/>
    <mergeCell ref="F1319:F1326"/>
    <mergeCell ref="G1319:G1326"/>
    <mergeCell ref="F1371:F1377"/>
    <mergeCell ref="G1371:G1377"/>
    <mergeCell ref="E1289:E1295"/>
    <mergeCell ref="D286:D292"/>
    <mergeCell ref="F286:F292"/>
    <mergeCell ref="C363:C369"/>
    <mergeCell ref="D363:D369"/>
    <mergeCell ref="E286:E292"/>
    <mergeCell ref="G286:G292"/>
    <mergeCell ref="C335:C341"/>
    <mergeCell ref="D335:D341"/>
    <mergeCell ref="C398:C404"/>
    <mergeCell ref="D398:D404"/>
    <mergeCell ref="C405:C411"/>
    <mergeCell ref="D405:D411"/>
    <mergeCell ref="G356:G362"/>
    <mergeCell ref="D419:D425"/>
    <mergeCell ref="E419:E425"/>
    <mergeCell ref="D426:D432"/>
    <mergeCell ref="E426:E432"/>
    <mergeCell ref="D14:D45"/>
    <mergeCell ref="G447:G453"/>
    <mergeCell ref="E510:E516"/>
    <mergeCell ref="F510:F516"/>
    <mergeCell ref="G510:G516"/>
    <mergeCell ref="C55:C61"/>
    <mergeCell ref="D55:D61"/>
    <mergeCell ref="E55:E61"/>
    <mergeCell ref="F55:F61"/>
    <mergeCell ref="G55:G61"/>
    <mergeCell ref="E90:E96"/>
    <mergeCell ref="F90:F96"/>
    <mergeCell ref="G90:G96"/>
    <mergeCell ref="C118:C124"/>
    <mergeCell ref="D118:D124"/>
    <mergeCell ref="G62:G68"/>
    <mergeCell ref="C69:C75"/>
    <mergeCell ref="D69:D75"/>
    <mergeCell ref="G321:G327"/>
    <mergeCell ref="C328:C334"/>
    <mergeCell ref="D328:D334"/>
    <mergeCell ref="E986:E992"/>
    <mergeCell ref="F986:F992"/>
    <mergeCell ref="G986:G992"/>
    <mergeCell ref="D993:D999"/>
    <mergeCell ref="E993:E999"/>
    <mergeCell ref="D62:D68"/>
    <mergeCell ref="E62:E68"/>
    <mergeCell ref="F62:F68"/>
    <mergeCell ref="E97:E103"/>
    <mergeCell ref="F104:F110"/>
    <mergeCell ref="G104:G110"/>
    <mergeCell ref="E111:E117"/>
    <mergeCell ref="F111:F117"/>
    <mergeCell ref="G111:G117"/>
    <mergeCell ref="D104:D110"/>
    <mergeCell ref="E279:E285"/>
    <mergeCell ref="F279:F285"/>
    <mergeCell ref="G279:G285"/>
    <mergeCell ref="G580:G586"/>
    <mergeCell ref="E615:E621"/>
    <mergeCell ref="F615:F621"/>
    <mergeCell ref="G615:G621"/>
    <mergeCell ref="D699:D705"/>
    <mergeCell ref="E699:E705"/>
    <mergeCell ref="D146:D152"/>
    <mergeCell ref="D734:D740"/>
    <mergeCell ref="D370:D376"/>
    <mergeCell ref="F881:F887"/>
    <mergeCell ref="F979:F985"/>
    <mergeCell ref="G153:G159"/>
    <mergeCell ref="E146:E152"/>
    <mergeCell ref="F559:F565"/>
    <mergeCell ref="G1589:G1595"/>
    <mergeCell ref="D1603:D1609"/>
    <mergeCell ref="E1603:E1609"/>
    <mergeCell ref="F1603:F1609"/>
    <mergeCell ref="G1603:G1609"/>
    <mergeCell ref="C1575:C1581"/>
    <mergeCell ref="D1049:D1055"/>
    <mergeCell ref="G1070:G1076"/>
    <mergeCell ref="C1071:C1076"/>
    <mergeCell ref="E1049:E1055"/>
    <mergeCell ref="F1049:F1055"/>
    <mergeCell ref="G1049:G1055"/>
    <mergeCell ref="C1162:C1168"/>
    <mergeCell ref="D1162:D1168"/>
    <mergeCell ref="E1162:E1168"/>
    <mergeCell ref="F1162:F1168"/>
    <mergeCell ref="G1162:G1168"/>
    <mergeCell ref="C1219:C1225"/>
    <mergeCell ref="D1219:D1225"/>
    <mergeCell ref="E1219:E1225"/>
    <mergeCell ref="F1219:F1225"/>
    <mergeCell ref="G1470:G1476"/>
    <mergeCell ref="C1371:C1377"/>
    <mergeCell ref="D1371:D1377"/>
    <mergeCell ref="E1371:E1377"/>
    <mergeCell ref="F1385:F1391"/>
    <mergeCell ref="G1385:G1391"/>
    <mergeCell ref="D1342:D1349"/>
    <mergeCell ref="C1463:C1469"/>
    <mergeCell ref="D1463:D1469"/>
    <mergeCell ref="G1491:G1497"/>
    <mergeCell ref="D1491:D1497"/>
    <mergeCell ref="G559:G565"/>
    <mergeCell ref="F251:F257"/>
    <mergeCell ref="F377:F383"/>
    <mergeCell ref="G377:G383"/>
    <mergeCell ref="F503:F509"/>
    <mergeCell ref="G503:G509"/>
    <mergeCell ref="E482:E488"/>
    <mergeCell ref="F482:F488"/>
    <mergeCell ref="G482:G488"/>
    <mergeCell ref="E440:E446"/>
    <mergeCell ref="F440:F446"/>
    <mergeCell ref="G440:G446"/>
    <mergeCell ref="E447:E453"/>
    <mergeCell ref="E349:E355"/>
    <mergeCell ref="F349:F355"/>
    <mergeCell ref="F342:F348"/>
    <mergeCell ref="G342:G348"/>
    <mergeCell ref="E398:E404"/>
    <mergeCell ref="F398:F404"/>
    <mergeCell ref="G398:G404"/>
    <mergeCell ref="F489:F495"/>
    <mergeCell ref="G489:G495"/>
    <mergeCell ref="F447:F453"/>
    <mergeCell ref="G328:G334"/>
    <mergeCell ref="E335:E341"/>
    <mergeCell ref="F335:F341"/>
    <mergeCell ref="G335:G341"/>
    <mergeCell ref="E328:E334"/>
    <mergeCell ref="F328:F334"/>
    <mergeCell ref="I11:I12"/>
    <mergeCell ref="J11:J12"/>
    <mergeCell ref="K11:K12"/>
    <mergeCell ref="L11:M11"/>
    <mergeCell ref="E125:E131"/>
    <mergeCell ref="F125:F131"/>
    <mergeCell ref="G125:G131"/>
    <mergeCell ref="E38:E45"/>
    <mergeCell ref="F699:F705"/>
    <mergeCell ref="G699:G705"/>
    <mergeCell ref="E363:E369"/>
    <mergeCell ref="F363:F369"/>
    <mergeCell ref="G363:G369"/>
    <mergeCell ref="E370:E376"/>
    <mergeCell ref="F370:F376"/>
    <mergeCell ref="G370:G376"/>
    <mergeCell ref="E461:E467"/>
    <mergeCell ref="F461:F467"/>
    <mergeCell ref="G461:G467"/>
    <mergeCell ref="E405:E411"/>
    <mergeCell ref="F405:F411"/>
    <mergeCell ref="G405:G411"/>
    <mergeCell ref="E489:E495"/>
    <mergeCell ref="F97:F103"/>
    <mergeCell ref="G97:G103"/>
    <mergeCell ref="E160:E166"/>
    <mergeCell ref="F160:F166"/>
    <mergeCell ref="G160:G166"/>
    <mergeCell ref="E251:E257"/>
    <mergeCell ref="F244:F250"/>
    <mergeCell ref="G244:G250"/>
    <mergeCell ref="F300:F306"/>
    <mergeCell ref="E69:E75"/>
    <mergeCell ref="F69:F75"/>
    <mergeCell ref="E104:E110"/>
    <mergeCell ref="G83:G89"/>
    <mergeCell ref="D111:D117"/>
    <mergeCell ref="C97:C103"/>
    <mergeCell ref="D97:D103"/>
    <mergeCell ref="C104:C110"/>
    <mergeCell ref="G69:G75"/>
    <mergeCell ref="C76:C82"/>
    <mergeCell ref="D76:D82"/>
    <mergeCell ref="E76:E82"/>
    <mergeCell ref="F76:F82"/>
    <mergeCell ref="G76:G82"/>
    <mergeCell ref="C83:C89"/>
    <mergeCell ref="D83:D89"/>
    <mergeCell ref="E83:E89"/>
    <mergeCell ref="F83:F89"/>
    <mergeCell ref="C62:C68"/>
    <mergeCell ref="D5:O5"/>
    <mergeCell ref="D6:O6"/>
    <mergeCell ref="D7:O7"/>
    <mergeCell ref="D9:O9"/>
    <mergeCell ref="C11:C12"/>
    <mergeCell ref="D11:D12"/>
    <mergeCell ref="E11:E12"/>
    <mergeCell ref="F11:F12"/>
    <mergeCell ref="G11:G12"/>
    <mergeCell ref="H11:H12"/>
    <mergeCell ref="C38:C44"/>
    <mergeCell ref="F38:F44"/>
    <mergeCell ref="G38:G44"/>
    <mergeCell ref="C46:C52"/>
    <mergeCell ref="F46:F52"/>
    <mergeCell ref="G46:G52"/>
    <mergeCell ref="E22:O22"/>
    <mergeCell ref="C23:C29"/>
    <mergeCell ref="E23:E30"/>
    <mergeCell ref="F23:F29"/>
    <mergeCell ref="G23:G29"/>
    <mergeCell ref="E46:E53"/>
    <mergeCell ref="D46:D53"/>
    <mergeCell ref="N11:P11"/>
    <mergeCell ref="C14:C20"/>
    <mergeCell ref="E14:E21"/>
    <mergeCell ref="F14:F20"/>
    <mergeCell ref="G14:G20"/>
    <mergeCell ref="C31:C37"/>
    <mergeCell ref="E31:E37"/>
    <mergeCell ref="F31:F37"/>
    <mergeCell ref="G31:G37"/>
    <mergeCell ref="C111:C117"/>
    <mergeCell ref="C125:C131"/>
    <mergeCell ref="D125:D131"/>
    <mergeCell ref="C90:C96"/>
    <mergeCell ref="D90:D96"/>
    <mergeCell ref="C132:C138"/>
    <mergeCell ref="C139:C145"/>
    <mergeCell ref="D139:D145"/>
    <mergeCell ref="C153:C159"/>
    <mergeCell ref="D153:D159"/>
    <mergeCell ref="C146:C152"/>
    <mergeCell ref="C174:C180"/>
    <mergeCell ref="D174:D180"/>
    <mergeCell ref="E174:E180"/>
    <mergeCell ref="F174:F180"/>
    <mergeCell ref="G174:G180"/>
    <mergeCell ref="D167:D173"/>
    <mergeCell ref="E167:E173"/>
    <mergeCell ref="D132:D138"/>
    <mergeCell ref="F118:F124"/>
    <mergeCell ref="G118:G124"/>
    <mergeCell ref="E132:E138"/>
    <mergeCell ref="F132:F138"/>
    <mergeCell ref="G132:G138"/>
    <mergeCell ref="E139:E145"/>
    <mergeCell ref="F139:F145"/>
    <mergeCell ref="G139:G145"/>
    <mergeCell ref="E118:E124"/>
    <mergeCell ref="F146:F152"/>
    <mergeCell ref="G146:G152"/>
    <mergeCell ref="E153:E159"/>
    <mergeCell ref="F153:F159"/>
    <mergeCell ref="C188:C194"/>
    <mergeCell ref="D188:D194"/>
    <mergeCell ref="E188:E194"/>
    <mergeCell ref="F188:F194"/>
    <mergeCell ref="G188:G194"/>
    <mergeCell ref="C181:C187"/>
    <mergeCell ref="D181:D187"/>
    <mergeCell ref="C160:C166"/>
    <mergeCell ref="D160:D166"/>
    <mergeCell ref="C209:C215"/>
    <mergeCell ref="D209:D215"/>
    <mergeCell ref="E209:E215"/>
    <mergeCell ref="F209:F215"/>
    <mergeCell ref="G209:G215"/>
    <mergeCell ref="E195:E201"/>
    <mergeCell ref="D195:D201"/>
    <mergeCell ref="E202:E208"/>
    <mergeCell ref="D202:D208"/>
    <mergeCell ref="E181:E187"/>
    <mergeCell ref="F181:F187"/>
    <mergeCell ref="G181:G187"/>
    <mergeCell ref="C216:C222"/>
    <mergeCell ref="D216:D222"/>
    <mergeCell ref="E216:E222"/>
    <mergeCell ref="F216:F222"/>
    <mergeCell ref="G216:G222"/>
    <mergeCell ref="E230:E236"/>
    <mergeCell ref="F230:F236"/>
    <mergeCell ref="G230:G236"/>
    <mergeCell ref="C237:C243"/>
    <mergeCell ref="D237:D243"/>
    <mergeCell ref="E237:E243"/>
    <mergeCell ref="F237:F243"/>
    <mergeCell ref="G237:G243"/>
    <mergeCell ref="C230:C236"/>
    <mergeCell ref="D230:D236"/>
    <mergeCell ref="C244:C250"/>
    <mergeCell ref="D244:D250"/>
    <mergeCell ref="E244:E250"/>
    <mergeCell ref="E223:E229"/>
    <mergeCell ref="D223:D229"/>
    <mergeCell ref="C258:C264"/>
    <mergeCell ref="D258:D264"/>
    <mergeCell ref="E258:E264"/>
    <mergeCell ref="F258:F264"/>
    <mergeCell ref="G258:G264"/>
    <mergeCell ref="C265:C271"/>
    <mergeCell ref="D265:D271"/>
    <mergeCell ref="E265:E271"/>
    <mergeCell ref="F265:F271"/>
    <mergeCell ref="G265:G271"/>
    <mergeCell ref="C251:C257"/>
    <mergeCell ref="D251:D257"/>
    <mergeCell ref="G251:G257"/>
    <mergeCell ref="C279:C285"/>
    <mergeCell ref="D279:D285"/>
    <mergeCell ref="C272:C278"/>
    <mergeCell ref="D272:D278"/>
    <mergeCell ref="E272:E278"/>
    <mergeCell ref="F272:F278"/>
    <mergeCell ref="G272:G278"/>
    <mergeCell ref="C433:C439"/>
    <mergeCell ref="D433:D439"/>
    <mergeCell ref="E433:E439"/>
    <mergeCell ref="F433:F439"/>
    <mergeCell ref="G433:G439"/>
    <mergeCell ref="C440:C446"/>
    <mergeCell ref="D440:D446"/>
    <mergeCell ref="C349:C355"/>
    <mergeCell ref="C370:C376"/>
    <mergeCell ref="G349:G355"/>
    <mergeCell ref="C517:C523"/>
    <mergeCell ref="D517:D523"/>
    <mergeCell ref="E517:E523"/>
    <mergeCell ref="F517:F523"/>
    <mergeCell ref="G517:G523"/>
    <mergeCell ref="C496:C502"/>
    <mergeCell ref="D496:D502"/>
    <mergeCell ref="E496:E502"/>
    <mergeCell ref="F496:F502"/>
    <mergeCell ref="G384:G390"/>
    <mergeCell ref="C461:C467"/>
    <mergeCell ref="C489:C495"/>
    <mergeCell ref="C384:C390"/>
    <mergeCell ref="D461:D467"/>
    <mergeCell ref="D489:D495"/>
    <mergeCell ref="C482:C488"/>
    <mergeCell ref="C447:C453"/>
    <mergeCell ref="D482:D488"/>
    <mergeCell ref="D447:D453"/>
    <mergeCell ref="D349:D355"/>
    <mergeCell ref="C524:C530"/>
    <mergeCell ref="D524:D530"/>
    <mergeCell ref="E524:E530"/>
    <mergeCell ref="F524:F530"/>
    <mergeCell ref="G524:G530"/>
    <mergeCell ref="C510:C516"/>
    <mergeCell ref="D510:D516"/>
    <mergeCell ref="C475:C481"/>
    <mergeCell ref="D475:D481"/>
    <mergeCell ref="E475:E481"/>
    <mergeCell ref="F475:F481"/>
    <mergeCell ref="G475:G481"/>
    <mergeCell ref="G496:G502"/>
    <mergeCell ref="C503:C509"/>
    <mergeCell ref="D503:D509"/>
    <mergeCell ref="E503:E509"/>
    <mergeCell ref="C531:C537"/>
    <mergeCell ref="D531:D537"/>
    <mergeCell ref="E531:E537"/>
    <mergeCell ref="F531:F537"/>
    <mergeCell ref="G531:G537"/>
    <mergeCell ref="C538:C544"/>
    <mergeCell ref="D538:D544"/>
    <mergeCell ref="E538:E544"/>
    <mergeCell ref="F538:F544"/>
    <mergeCell ref="G538:G544"/>
    <mergeCell ref="C545:C551"/>
    <mergeCell ref="D545:D551"/>
    <mergeCell ref="E545:E551"/>
    <mergeCell ref="F545:F551"/>
    <mergeCell ref="G545:G551"/>
    <mergeCell ref="C601:C607"/>
    <mergeCell ref="D601:D607"/>
    <mergeCell ref="E601:E607"/>
    <mergeCell ref="F601:F607"/>
    <mergeCell ref="C594:C600"/>
    <mergeCell ref="D594:D600"/>
    <mergeCell ref="E594:E600"/>
    <mergeCell ref="F594:F600"/>
    <mergeCell ref="G594:G600"/>
    <mergeCell ref="C552:C558"/>
    <mergeCell ref="D552:D558"/>
    <mergeCell ref="E552:E558"/>
    <mergeCell ref="F552:F558"/>
    <mergeCell ref="G552:G558"/>
    <mergeCell ref="C559:C565"/>
    <mergeCell ref="D559:D565"/>
    <mergeCell ref="E559:E565"/>
    <mergeCell ref="C587:C593"/>
    <mergeCell ref="D587:D593"/>
    <mergeCell ref="E587:E593"/>
    <mergeCell ref="F587:F593"/>
    <mergeCell ref="G587:G593"/>
    <mergeCell ref="C566:C572"/>
    <mergeCell ref="D566:D572"/>
    <mergeCell ref="E566:E572"/>
    <mergeCell ref="F566:F572"/>
    <mergeCell ref="G566:G572"/>
    <mergeCell ref="C573:C579"/>
    <mergeCell ref="D573:D579"/>
    <mergeCell ref="E573:E579"/>
    <mergeCell ref="F573:F579"/>
    <mergeCell ref="G573:G579"/>
    <mergeCell ref="C580:C586"/>
    <mergeCell ref="D580:D586"/>
    <mergeCell ref="F580:F586"/>
    <mergeCell ref="E580:E586"/>
    <mergeCell ref="C636:C642"/>
    <mergeCell ref="D636:D642"/>
    <mergeCell ref="E636:E642"/>
    <mergeCell ref="F636:F642"/>
    <mergeCell ref="G636:G642"/>
    <mergeCell ref="C643:C649"/>
    <mergeCell ref="D643:D649"/>
    <mergeCell ref="E643:E649"/>
    <mergeCell ref="F643:F649"/>
    <mergeCell ref="G643:G649"/>
    <mergeCell ref="C622:C628"/>
    <mergeCell ref="D622:D628"/>
    <mergeCell ref="E622:E628"/>
    <mergeCell ref="F622:F628"/>
    <mergeCell ref="G601:G607"/>
    <mergeCell ref="G622:G628"/>
    <mergeCell ref="D608:D614"/>
    <mergeCell ref="E608:E614"/>
    <mergeCell ref="F608:F614"/>
    <mergeCell ref="G608:G614"/>
    <mergeCell ref="C629:C635"/>
    <mergeCell ref="D629:D635"/>
    <mergeCell ref="E629:E635"/>
    <mergeCell ref="F629:F635"/>
    <mergeCell ref="G629:G635"/>
    <mergeCell ref="C671:C677"/>
    <mergeCell ref="D671:D677"/>
    <mergeCell ref="E671:E677"/>
    <mergeCell ref="F671:F677"/>
    <mergeCell ref="G671:G677"/>
    <mergeCell ref="C678:C684"/>
    <mergeCell ref="D678:D684"/>
    <mergeCell ref="E678:E684"/>
    <mergeCell ref="F678:F684"/>
    <mergeCell ref="G678:G684"/>
    <mergeCell ref="C685:C691"/>
    <mergeCell ref="D685:D691"/>
    <mergeCell ref="E685:E691"/>
    <mergeCell ref="F685:F691"/>
    <mergeCell ref="G685:G691"/>
    <mergeCell ref="C608:C614"/>
    <mergeCell ref="C650:C656"/>
    <mergeCell ref="D650:D656"/>
    <mergeCell ref="E650:E656"/>
    <mergeCell ref="F650:F656"/>
    <mergeCell ref="G650:G656"/>
    <mergeCell ref="C657:C663"/>
    <mergeCell ref="D657:D663"/>
    <mergeCell ref="E657:E663"/>
    <mergeCell ref="F657:F663"/>
    <mergeCell ref="G657:G663"/>
    <mergeCell ref="C664:C670"/>
    <mergeCell ref="D664:D670"/>
    <mergeCell ref="E664:E670"/>
    <mergeCell ref="F664:F670"/>
    <mergeCell ref="G664:G670"/>
    <mergeCell ref="C615:C621"/>
    <mergeCell ref="F706:F712"/>
    <mergeCell ref="G706:G712"/>
    <mergeCell ref="C699:C705"/>
    <mergeCell ref="C713:C719"/>
    <mergeCell ref="D713:D719"/>
    <mergeCell ref="E713:E719"/>
    <mergeCell ref="F713:F719"/>
    <mergeCell ref="G713:G719"/>
    <mergeCell ref="C741:C747"/>
    <mergeCell ref="D741:D747"/>
    <mergeCell ref="E741:E747"/>
    <mergeCell ref="F741:F747"/>
    <mergeCell ref="G741:G747"/>
    <mergeCell ref="C762:C768"/>
    <mergeCell ref="D762:D768"/>
    <mergeCell ref="E762:E768"/>
    <mergeCell ref="F762:F768"/>
    <mergeCell ref="G762:G768"/>
    <mergeCell ref="C720:C726"/>
    <mergeCell ref="D720:D726"/>
    <mergeCell ref="E720:E726"/>
    <mergeCell ref="F720:F726"/>
    <mergeCell ref="G720:G726"/>
    <mergeCell ref="C727:C733"/>
    <mergeCell ref="D727:D733"/>
    <mergeCell ref="E727:E733"/>
    <mergeCell ref="F727:F733"/>
    <mergeCell ref="G727:G733"/>
    <mergeCell ref="C734:C740"/>
    <mergeCell ref="E755:E761"/>
    <mergeCell ref="D755:D761"/>
    <mergeCell ref="C790:C796"/>
    <mergeCell ref="D790:D796"/>
    <mergeCell ref="E790:E796"/>
    <mergeCell ref="F790:F796"/>
    <mergeCell ref="G790:G796"/>
    <mergeCell ref="C797:C803"/>
    <mergeCell ref="D797:D803"/>
    <mergeCell ref="E797:E803"/>
    <mergeCell ref="F797:F803"/>
    <mergeCell ref="G797:G803"/>
    <mergeCell ref="C804:C810"/>
    <mergeCell ref="D804:D810"/>
    <mergeCell ref="E804:E810"/>
    <mergeCell ref="F804:F810"/>
    <mergeCell ref="G804:G810"/>
    <mergeCell ref="E734:E740"/>
    <mergeCell ref="F734:F740"/>
    <mergeCell ref="C769:C775"/>
    <mergeCell ref="D769:D775"/>
    <mergeCell ref="E769:E775"/>
    <mergeCell ref="F769:F775"/>
    <mergeCell ref="G769:G775"/>
    <mergeCell ref="C776:C782"/>
    <mergeCell ref="D776:D782"/>
    <mergeCell ref="E776:E782"/>
    <mergeCell ref="F776:F782"/>
    <mergeCell ref="G776:G782"/>
    <mergeCell ref="C783:C789"/>
    <mergeCell ref="D783:D789"/>
    <mergeCell ref="E783:E789"/>
    <mergeCell ref="F783:F789"/>
    <mergeCell ref="G783:G789"/>
    <mergeCell ref="F860:F866"/>
    <mergeCell ref="G860:G866"/>
    <mergeCell ref="C867:C873"/>
    <mergeCell ref="D867:D873"/>
    <mergeCell ref="E867:E873"/>
    <mergeCell ref="F867:F873"/>
    <mergeCell ref="C881:C887"/>
    <mergeCell ref="D881:D887"/>
    <mergeCell ref="E881:E887"/>
    <mergeCell ref="C811:C817"/>
    <mergeCell ref="D811:D817"/>
    <mergeCell ref="E811:E817"/>
    <mergeCell ref="F811:F817"/>
    <mergeCell ref="G811:G817"/>
    <mergeCell ref="C818:C824"/>
    <mergeCell ref="D818:D824"/>
    <mergeCell ref="E818:E824"/>
    <mergeCell ref="F818:F824"/>
    <mergeCell ref="G818:G824"/>
    <mergeCell ref="C825:C831"/>
    <mergeCell ref="D825:D831"/>
    <mergeCell ref="E825:E831"/>
    <mergeCell ref="F825:F831"/>
    <mergeCell ref="G825:G831"/>
    <mergeCell ref="C832:C838"/>
    <mergeCell ref="D832:D838"/>
    <mergeCell ref="E832:E838"/>
    <mergeCell ref="F832:F838"/>
    <mergeCell ref="G832:G838"/>
    <mergeCell ref="G881:G887"/>
    <mergeCell ref="G867:G873"/>
    <mergeCell ref="E874:E880"/>
    <mergeCell ref="G979:G985"/>
    <mergeCell ref="F951:F957"/>
    <mergeCell ref="G951:G957"/>
    <mergeCell ref="C986:C992"/>
    <mergeCell ref="D986:D992"/>
    <mergeCell ref="F993:F999"/>
    <mergeCell ref="C993:C999"/>
    <mergeCell ref="C979:C985"/>
    <mergeCell ref="D979:D985"/>
    <mergeCell ref="G916:G922"/>
    <mergeCell ref="C839:C845"/>
    <mergeCell ref="D839:D845"/>
    <mergeCell ref="E839:E845"/>
    <mergeCell ref="F839:F845"/>
    <mergeCell ref="G839:G845"/>
    <mergeCell ref="E888:E894"/>
    <mergeCell ref="F888:F894"/>
    <mergeCell ref="G888:G894"/>
    <mergeCell ref="C846:C852"/>
    <mergeCell ref="D846:D852"/>
    <mergeCell ref="E846:E852"/>
    <mergeCell ref="F846:F852"/>
    <mergeCell ref="G846:G852"/>
    <mergeCell ref="C853:C859"/>
    <mergeCell ref="D853:D859"/>
    <mergeCell ref="E853:E859"/>
    <mergeCell ref="F853:F859"/>
    <mergeCell ref="G853:G859"/>
    <mergeCell ref="C860:C866"/>
    <mergeCell ref="D860:D866"/>
    <mergeCell ref="E860:E866"/>
    <mergeCell ref="C888:C894"/>
    <mergeCell ref="D888:D894"/>
    <mergeCell ref="C923:C929"/>
    <mergeCell ref="D923:D929"/>
    <mergeCell ref="E923:E929"/>
    <mergeCell ref="F923:F929"/>
    <mergeCell ref="G923:G929"/>
    <mergeCell ref="C895:C901"/>
    <mergeCell ref="D895:D901"/>
    <mergeCell ref="E895:E901"/>
    <mergeCell ref="F895:F901"/>
    <mergeCell ref="G895:G901"/>
    <mergeCell ref="C902:C908"/>
    <mergeCell ref="D902:D908"/>
    <mergeCell ref="E902:E908"/>
    <mergeCell ref="F902:F908"/>
    <mergeCell ref="G902:G908"/>
    <mergeCell ref="C916:C922"/>
    <mergeCell ref="D916:D922"/>
    <mergeCell ref="E916:E922"/>
    <mergeCell ref="F916:F922"/>
    <mergeCell ref="E909:E915"/>
    <mergeCell ref="D909:D915"/>
    <mergeCell ref="C930:C936"/>
    <mergeCell ref="D930:D936"/>
    <mergeCell ref="E930:E936"/>
    <mergeCell ref="F930:F936"/>
    <mergeCell ref="G930:G936"/>
    <mergeCell ref="C937:C943"/>
    <mergeCell ref="D937:D943"/>
    <mergeCell ref="E937:E943"/>
    <mergeCell ref="F937:F943"/>
    <mergeCell ref="G937:G943"/>
    <mergeCell ref="D951:D957"/>
    <mergeCell ref="G1139:G1145"/>
    <mergeCell ref="F1070:F1076"/>
    <mergeCell ref="G1219:G1225"/>
    <mergeCell ref="C1212:C1218"/>
    <mergeCell ref="D1212:D1218"/>
    <mergeCell ref="E1212:E1218"/>
    <mergeCell ref="F1212:F1218"/>
    <mergeCell ref="G1212:G1218"/>
    <mergeCell ref="C1198:C1204"/>
    <mergeCell ref="D1198:D1204"/>
    <mergeCell ref="E1198:E1204"/>
    <mergeCell ref="F1198:F1204"/>
    <mergeCell ref="F1014:F1020"/>
    <mergeCell ref="D1021:D1027"/>
    <mergeCell ref="E1021:E1027"/>
    <mergeCell ref="F1021:F1027"/>
    <mergeCell ref="G1021:G1027"/>
    <mergeCell ref="C1177:C1183"/>
    <mergeCell ref="F1177:F1183"/>
    <mergeCell ref="G1205:G1211"/>
    <mergeCell ref="C1014:C1020"/>
    <mergeCell ref="F1254:F1260"/>
    <mergeCell ref="D1028:D1034"/>
    <mergeCell ref="E1028:E1034"/>
    <mergeCell ref="F1028:F1034"/>
    <mergeCell ref="G1028:G1034"/>
    <mergeCell ref="C1035:C1041"/>
    <mergeCell ref="D1035:D1041"/>
    <mergeCell ref="E1035:E1041"/>
    <mergeCell ref="F1035:F1041"/>
    <mergeCell ref="G1035:G1041"/>
    <mergeCell ref="C1049:C1055"/>
    <mergeCell ref="E1456:E1462"/>
    <mergeCell ref="F1456:F1462"/>
    <mergeCell ref="G1456:G1462"/>
    <mergeCell ref="F1079:F1085"/>
    <mergeCell ref="F1268:F1274"/>
    <mergeCell ref="G1268:G1274"/>
    <mergeCell ref="G1087:G1093"/>
    <mergeCell ref="C1088:C1093"/>
    <mergeCell ref="E1087:E1094"/>
    <mergeCell ref="D1087:D1094"/>
    <mergeCell ref="E1102:E1109"/>
    <mergeCell ref="G1095:G1101"/>
    <mergeCell ref="G1132:G1138"/>
    <mergeCell ref="F1132:F1138"/>
    <mergeCell ref="D1070:D1077"/>
    <mergeCell ref="C1184:C1190"/>
    <mergeCell ref="D1184:D1190"/>
    <mergeCell ref="E1184:E1190"/>
    <mergeCell ref="F1184:F1190"/>
    <mergeCell ref="G1184:G1190"/>
    <mergeCell ref="C1155:C1161"/>
    <mergeCell ref="D1056:D1062"/>
    <mergeCell ref="E1056:E1062"/>
    <mergeCell ref="F1056:F1062"/>
    <mergeCell ref="G1056:G1062"/>
    <mergeCell ref="G1079:G1085"/>
    <mergeCell ref="C1080:C1085"/>
    <mergeCell ref="F1087:F1093"/>
    <mergeCell ref="C1056:C1062"/>
    <mergeCell ref="F1226:F1232"/>
    <mergeCell ref="C1191:C1197"/>
    <mergeCell ref="G1177:G1183"/>
    <mergeCell ref="F1118:F1124"/>
    <mergeCell ref="G1118:G1124"/>
    <mergeCell ref="G1198:G1204"/>
    <mergeCell ref="C1205:C1211"/>
    <mergeCell ref="D1205:D1211"/>
    <mergeCell ref="F1205:F1211"/>
    <mergeCell ref="D1155:D1161"/>
    <mergeCell ref="F1147:F1153"/>
    <mergeCell ref="G1147:G1153"/>
    <mergeCell ref="D2002:D2008"/>
    <mergeCell ref="D2016:D2022"/>
    <mergeCell ref="E2016:E2022"/>
    <mergeCell ref="G1925:G1931"/>
    <mergeCell ref="D1876:D1882"/>
    <mergeCell ref="C1735:C1741"/>
    <mergeCell ref="D1735:D1741"/>
    <mergeCell ref="E1735:E1741"/>
    <mergeCell ref="F1735:F1741"/>
    <mergeCell ref="G1735:G1741"/>
    <mergeCell ref="C1742:C1748"/>
    <mergeCell ref="D1742:D1748"/>
    <mergeCell ref="E1742:E1748"/>
    <mergeCell ref="F1742:F1748"/>
    <mergeCell ref="G1742:G1748"/>
    <mergeCell ref="D1883:D1889"/>
    <mergeCell ref="E1883:E1889"/>
    <mergeCell ref="F1883:F1889"/>
    <mergeCell ref="G1883:G1889"/>
    <mergeCell ref="F1862:F1868"/>
    <mergeCell ref="G1862:G1868"/>
    <mergeCell ref="E1862:E1868"/>
    <mergeCell ref="G1749:G1755"/>
    <mergeCell ref="E1342:E1349"/>
    <mergeCell ref="G1876:G1882"/>
    <mergeCell ref="E1827:E1833"/>
    <mergeCell ref="C958:C964"/>
    <mergeCell ref="D958:D964"/>
    <mergeCell ref="E958:E964"/>
    <mergeCell ref="F958:F964"/>
    <mergeCell ref="G958:G964"/>
    <mergeCell ref="C1000:C1006"/>
    <mergeCell ref="D1000:D1006"/>
    <mergeCell ref="E1000:E1006"/>
    <mergeCell ref="F1000:F1006"/>
    <mergeCell ref="G1000:G1006"/>
    <mergeCell ref="C1007:C1013"/>
    <mergeCell ref="D1007:D1013"/>
    <mergeCell ref="E1007:E1013"/>
    <mergeCell ref="F1007:F1013"/>
    <mergeCell ref="G1007:G1013"/>
    <mergeCell ref="G993:G999"/>
    <mergeCell ref="C965:C971"/>
    <mergeCell ref="D965:D971"/>
    <mergeCell ref="E965:E971"/>
    <mergeCell ref="F965:F971"/>
    <mergeCell ref="G965:G971"/>
    <mergeCell ref="C972:C978"/>
    <mergeCell ref="D972:D978"/>
    <mergeCell ref="G1848:G1854"/>
    <mergeCell ref="C1855:C1861"/>
    <mergeCell ref="D1855:D1861"/>
    <mergeCell ref="E1855:E1861"/>
    <mergeCell ref="F1855:F1861"/>
    <mergeCell ref="G1855:G1861"/>
    <mergeCell ref="E972:E978"/>
    <mergeCell ref="F972:F978"/>
    <mergeCell ref="G972:G978"/>
    <mergeCell ref="E979:E985"/>
    <mergeCell ref="G1014:G1020"/>
    <mergeCell ref="C1021:C1027"/>
    <mergeCell ref="G1254:G1260"/>
    <mergeCell ref="D1254:D1260"/>
    <mergeCell ref="C1240:C1246"/>
    <mergeCell ref="D1240:D1246"/>
    <mergeCell ref="E1240:E1246"/>
    <mergeCell ref="F1240:F1246"/>
    <mergeCell ref="G1240:G1246"/>
    <mergeCell ref="C1247:C1253"/>
    <mergeCell ref="C1268:C1274"/>
    <mergeCell ref="D1268:D1274"/>
    <mergeCell ref="E1268:E1274"/>
    <mergeCell ref="D1247:D1253"/>
    <mergeCell ref="D1014:D1020"/>
    <mergeCell ref="D1102:D1109"/>
    <mergeCell ref="C1139:C1145"/>
    <mergeCell ref="C1147:C1153"/>
    <mergeCell ref="C1254:C1260"/>
    <mergeCell ref="E1254:E1260"/>
    <mergeCell ref="D1191:D1197"/>
    <mergeCell ref="C1028:C1034"/>
    <mergeCell ref="G1191:G1197"/>
    <mergeCell ref="F1191:F1197"/>
    <mergeCell ref="E1191:E1197"/>
    <mergeCell ref="E1247:E1253"/>
    <mergeCell ref="F1247:F1253"/>
    <mergeCell ref="G1247:G1253"/>
    <mergeCell ref="G1988:G1994"/>
    <mergeCell ref="E1721:E1727"/>
    <mergeCell ref="F1721:F1727"/>
    <mergeCell ref="F1596:F1602"/>
    <mergeCell ref="G1596:G1602"/>
    <mergeCell ref="C1582:C1588"/>
    <mergeCell ref="D1582:D1588"/>
    <mergeCell ref="E1582:E1588"/>
    <mergeCell ref="G1721:G1727"/>
    <mergeCell ref="F1645:F1651"/>
    <mergeCell ref="C1659:C1665"/>
    <mergeCell ref="D1659:D1665"/>
    <mergeCell ref="C1357:C1363"/>
    <mergeCell ref="D1357:D1363"/>
    <mergeCell ref="E1357:E1363"/>
    <mergeCell ref="F1357:F1363"/>
    <mergeCell ref="G1357:G1363"/>
    <mergeCell ref="C1364:C1370"/>
    <mergeCell ref="D1364:D1370"/>
    <mergeCell ref="E1364:E1370"/>
    <mergeCell ref="F1364:F1370"/>
    <mergeCell ref="G1364:G1370"/>
    <mergeCell ref="F1582:F1588"/>
    <mergeCell ref="G1582:G1588"/>
    <mergeCell ref="G1681:G1687"/>
    <mergeCell ref="D1673:D1680"/>
    <mergeCell ref="E1673:E1680"/>
    <mergeCell ref="C1666:C1672"/>
    <mergeCell ref="G1697:G1703"/>
    <mergeCell ref="D1666:D1672"/>
    <mergeCell ref="G1764:G1770"/>
    <mergeCell ref="E1876:E1882"/>
    <mergeCell ref="C1603:C1609"/>
    <mergeCell ref="C1589:C1595"/>
    <mergeCell ref="C1519:C1525"/>
    <mergeCell ref="D1519:D1525"/>
    <mergeCell ref="E1519:E1525"/>
    <mergeCell ref="F1519:F1525"/>
    <mergeCell ref="G1519:G1525"/>
    <mergeCell ref="D1427:D1433"/>
    <mergeCell ref="E1427:E1433"/>
    <mergeCell ref="D1420:D1426"/>
    <mergeCell ref="E1420:E1426"/>
    <mergeCell ref="C1484:C1490"/>
    <mergeCell ref="D1484:D1490"/>
    <mergeCell ref="E1484:E1490"/>
    <mergeCell ref="F1484:F1490"/>
    <mergeCell ref="G1484:G1490"/>
    <mergeCell ref="C1960:C1966"/>
    <mergeCell ref="D1960:D1966"/>
    <mergeCell ref="E1960:E1966"/>
    <mergeCell ref="F1960:F1966"/>
    <mergeCell ref="G1960:G1966"/>
    <mergeCell ref="E1617:E1623"/>
    <mergeCell ref="C1689:C1695"/>
    <mergeCell ref="F1946:F1952"/>
    <mergeCell ref="G1946:G1952"/>
    <mergeCell ref="F1876:F1882"/>
    <mergeCell ref="C1883:C1889"/>
    <mergeCell ref="C1876:C1882"/>
    <mergeCell ref="F1827:F1833"/>
    <mergeCell ref="C1813:C1819"/>
    <mergeCell ref="D1813:D1819"/>
    <mergeCell ref="E1813:E1819"/>
    <mergeCell ref="G1638:G1644"/>
    <mergeCell ref="G1666:G1672"/>
    <mergeCell ref="C1681:C1687"/>
    <mergeCell ref="D1681:D1688"/>
    <mergeCell ref="E1681:E1688"/>
    <mergeCell ref="F1681:F1687"/>
    <mergeCell ref="C1652:C1658"/>
    <mergeCell ref="D1652:D1658"/>
    <mergeCell ref="E1652:E1658"/>
    <mergeCell ref="G1827:G1833"/>
    <mergeCell ref="C1841:C1847"/>
    <mergeCell ref="D1841:D1847"/>
    <mergeCell ref="C1827:C1833"/>
    <mergeCell ref="D1689:D1696"/>
    <mergeCell ref="E1689:E1696"/>
    <mergeCell ref="F1689:F1695"/>
    <mergeCell ref="G1689:G1695"/>
    <mergeCell ref="G1778:G1784"/>
    <mergeCell ref="G1792:G1798"/>
    <mergeCell ref="F1799:F1805"/>
    <mergeCell ref="G1799:G1805"/>
    <mergeCell ref="C1673:C1679"/>
    <mergeCell ref="F1652:F1658"/>
    <mergeCell ref="G1652:G1658"/>
    <mergeCell ref="E1659:E1665"/>
    <mergeCell ref="G1645:G1651"/>
    <mergeCell ref="F1813:F1819"/>
    <mergeCell ref="G1813:G1819"/>
    <mergeCell ref="G1705:G1711"/>
    <mergeCell ref="G1974:G1980"/>
    <mergeCell ref="D1827:D1833"/>
    <mergeCell ref="G1756:G1762"/>
    <mergeCell ref="G1841:G1847"/>
    <mergeCell ref="C1862:C1868"/>
    <mergeCell ref="G1728:G1734"/>
    <mergeCell ref="E1785:E1791"/>
    <mergeCell ref="F1785:F1791"/>
    <mergeCell ref="G1785:G1791"/>
    <mergeCell ref="C1697:C1703"/>
    <mergeCell ref="C1705:C1711"/>
    <mergeCell ref="E1705:E1712"/>
    <mergeCell ref="C1771:C1777"/>
    <mergeCell ref="D1771:D1777"/>
    <mergeCell ref="E1771:E1777"/>
    <mergeCell ref="F1771:F1777"/>
    <mergeCell ref="C1967:C1973"/>
    <mergeCell ref="D1967:D1973"/>
    <mergeCell ref="E1967:E1973"/>
    <mergeCell ref="F1967:F1973"/>
    <mergeCell ref="G1967:G1973"/>
    <mergeCell ref="G1869:G1875"/>
  </mergeCells>
  <pageMargins left="0.31496062992125984" right="0.31496062992125984" top="0.31496062992125984" bottom="0.23622047244094491"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 полуг. 20</vt:lpstr>
      <vt:lpstr>'1 полуг. 20'!Область_печати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2017-04-20T11:00:07Z</cp:lastPrinted>
  <dcterms:created xsi:type="dcterms:W3CDTF">2006-09-28T05:33:49Z</dcterms:created>
  <dcterms:modified xsi:type="dcterms:W3CDTF">2020-10-20T08:28:53Z</dcterms:modified>
</cp:coreProperties>
</file>