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20" windowWidth="19320" windowHeight="15480" tabRatio="831"/>
  </bookViews>
  <sheets>
    <sheet name="2021-2023" sheetId="52" r:id="rId1"/>
  </sheets>
  <definedNames>
    <definedName name="_xlnm._FilterDatabase" localSheetId="0" hidden="1">'2021-2023'!#REF!</definedName>
    <definedName name="_xlnm.Print_Area" localSheetId="0">'2021-2023'!$C$1:$K$2059</definedName>
  </definedNames>
  <calcPr calcId="124519"/>
</workbook>
</file>

<file path=xl/calcChain.xml><?xml version="1.0" encoding="utf-8"?>
<calcChain xmlns="http://schemas.openxmlformats.org/spreadsheetml/2006/main">
  <c r="J88" i="52"/>
  <c r="K88"/>
  <c r="I88"/>
  <c r="K222"/>
  <c r="J222"/>
  <c r="I222"/>
  <c r="K212"/>
  <c r="J212"/>
  <c r="I212"/>
  <c r="K207"/>
  <c r="J207"/>
  <c r="I207"/>
  <c r="K202"/>
  <c r="J202"/>
  <c r="I202"/>
  <c r="K192"/>
  <c r="J192"/>
  <c r="I192"/>
  <c r="K182"/>
  <c r="J182"/>
  <c r="I182"/>
  <c r="K177"/>
  <c r="J177"/>
  <c r="I177"/>
  <c r="K172"/>
  <c r="J172"/>
  <c r="I172"/>
  <c r="I2048"/>
  <c r="I2043"/>
  <c r="I2000"/>
  <c r="I1999"/>
  <c r="K2033"/>
  <c r="J2033"/>
  <c r="I2033"/>
  <c r="J1943"/>
  <c r="K1943"/>
  <c r="I1943"/>
  <c r="J1938"/>
  <c r="K1938"/>
  <c r="I1938"/>
  <c r="J1928"/>
  <c r="K1928"/>
  <c r="I1928"/>
  <c r="J1918"/>
  <c r="K1918"/>
  <c r="I1918"/>
  <c r="K1913"/>
  <c r="J1908"/>
  <c r="K1908"/>
  <c r="I1908"/>
  <c r="J1903"/>
  <c r="K1903"/>
  <c r="I1903"/>
  <c r="J1898"/>
  <c r="K1898"/>
  <c r="I1898"/>
  <c r="J1893"/>
  <c r="K1893"/>
  <c r="I1893"/>
  <c r="J1884"/>
  <c r="J1879" s="1"/>
  <c r="K1884"/>
  <c r="I1884"/>
  <c r="K1879"/>
  <c r="J1864"/>
  <c r="K1864"/>
  <c r="J1814"/>
  <c r="K1814"/>
  <c r="J1815"/>
  <c r="K1815"/>
  <c r="I1815"/>
  <c r="I1814"/>
  <c r="J1838"/>
  <c r="K1838"/>
  <c r="I1838"/>
  <c r="I1858"/>
  <c r="I1853"/>
  <c r="I1848"/>
  <c r="J1799"/>
  <c r="K1799"/>
  <c r="I1799"/>
  <c r="J1808"/>
  <c r="K1808"/>
  <c r="I1808"/>
  <c r="J1803"/>
  <c r="K1803"/>
  <c r="I1803"/>
  <c r="K1733"/>
  <c r="J1724"/>
  <c r="K1724"/>
  <c r="I1724"/>
  <c r="J1783"/>
  <c r="K1783"/>
  <c r="I1783"/>
  <c r="J1778"/>
  <c r="K1778"/>
  <c r="I1778"/>
  <c r="J1773"/>
  <c r="K1773"/>
  <c r="J1753"/>
  <c r="K1753"/>
  <c r="J1743"/>
  <c r="K1743"/>
  <c r="J1763"/>
  <c r="K1763"/>
  <c r="I1763"/>
  <c r="J1758"/>
  <c r="K1758"/>
  <c r="I1758"/>
  <c r="J1768"/>
  <c r="K1768"/>
  <c r="I1768"/>
  <c r="I1773"/>
  <c r="I1748"/>
  <c r="I1753"/>
  <c r="I1743"/>
  <c r="I1725"/>
  <c r="J1725"/>
  <c r="K1725"/>
  <c r="I1726"/>
  <c r="J1726"/>
  <c r="K1726"/>
  <c r="K1727"/>
  <c r="J1727"/>
  <c r="I1727"/>
  <c r="J1728"/>
  <c r="K1728"/>
  <c r="I1728"/>
  <c r="I1788"/>
  <c r="K1788"/>
  <c r="J1788"/>
  <c r="J1669"/>
  <c r="K1669"/>
  <c r="J1670"/>
  <c r="K1670"/>
  <c r="I1670"/>
  <c r="I1669"/>
  <c r="K1703"/>
  <c r="J1703"/>
  <c r="I1703"/>
  <c r="J1719" l="1"/>
  <c r="I1654"/>
  <c r="I1655"/>
  <c r="J1654"/>
  <c r="J1655"/>
  <c r="K1654"/>
  <c r="K1655"/>
  <c r="K1648"/>
  <c r="J1648"/>
  <c r="I1648"/>
  <c r="K1647"/>
  <c r="J1647"/>
  <c r="K1646"/>
  <c r="J1646"/>
  <c r="K1645"/>
  <c r="J1645"/>
  <c r="I1645"/>
  <c r="K1644"/>
  <c r="K1643" s="1"/>
  <c r="J1644"/>
  <c r="J1643" s="1"/>
  <c r="I1644"/>
  <c r="I1643" s="1"/>
  <c r="K1539" l="1"/>
  <c r="J1539"/>
  <c r="I1543"/>
  <c r="J1379"/>
  <c r="K1379"/>
  <c r="I1379"/>
  <c r="I1428"/>
  <c r="J1428"/>
  <c r="K1428"/>
  <c r="K1418"/>
  <c r="J1418"/>
  <c r="I1418"/>
  <c r="K1503"/>
  <c r="J1503"/>
  <c r="I1503"/>
  <c r="K1448"/>
  <c r="J1448"/>
  <c r="I1448"/>
  <c r="K1533" l="1"/>
  <c r="J1533"/>
  <c r="I1533"/>
  <c r="K1528"/>
  <c r="J1528"/>
  <c r="I1528"/>
  <c r="K1523"/>
  <c r="J1523"/>
  <c r="I1523"/>
  <c r="K1518"/>
  <c r="J1518"/>
  <c r="I1518"/>
  <c r="K1513"/>
  <c r="J1513"/>
  <c r="I1513"/>
  <c r="K1508"/>
  <c r="J1508"/>
  <c r="I1508"/>
  <c r="K1498"/>
  <c r="J1498"/>
  <c r="I1498"/>
  <c r="K1493"/>
  <c r="J1493"/>
  <c r="I1493"/>
  <c r="K1488"/>
  <c r="J1488"/>
  <c r="I1488"/>
  <c r="K1483"/>
  <c r="J1483"/>
  <c r="I1483"/>
  <c r="K1478"/>
  <c r="J1478"/>
  <c r="I1478"/>
  <c r="K1473"/>
  <c r="J1473"/>
  <c r="I1473"/>
  <c r="K1468"/>
  <c r="J1468"/>
  <c r="I1468"/>
  <c r="K1463"/>
  <c r="J1463"/>
  <c r="I1463"/>
  <c r="K1458"/>
  <c r="J1458"/>
  <c r="I1458"/>
  <c r="K1453"/>
  <c r="J1453"/>
  <c r="I1453"/>
  <c r="K1443"/>
  <c r="J1443"/>
  <c r="I1443"/>
  <c r="K1438"/>
  <c r="J1438"/>
  <c r="I1438"/>
  <c r="K1433"/>
  <c r="J1433"/>
  <c r="I1433"/>
  <c r="K1423"/>
  <c r="J1423"/>
  <c r="I1423"/>
  <c r="K1413"/>
  <c r="J1413"/>
  <c r="I1413"/>
  <c r="K1408"/>
  <c r="J1408"/>
  <c r="I1408"/>
  <c r="I1358"/>
  <c r="K1309"/>
  <c r="K1308" s="1"/>
  <c r="K1303" s="1"/>
  <c r="K1302" s="1"/>
  <c r="K1301" s="1"/>
  <c r="K1300" s="1"/>
  <c r="K1299" s="1"/>
  <c r="K1298" s="1"/>
  <c r="K1297" s="1"/>
  <c r="K1296" s="1"/>
  <c r="K1295" s="1"/>
  <c r="K1294" s="1"/>
  <c r="K1293" s="1"/>
  <c r="K1292" s="1"/>
  <c r="K1291" s="1"/>
  <c r="K1290" s="1"/>
  <c r="K1289" s="1"/>
  <c r="K1288" s="1"/>
  <c r="K1287" s="1"/>
  <c r="K1286" s="1"/>
  <c r="K1285" s="1"/>
  <c r="K1284" s="1"/>
  <c r="K1283" s="1"/>
  <c r="J1309"/>
  <c r="J1308" s="1"/>
  <c r="J1303" s="1"/>
  <c r="J1302" s="1"/>
  <c r="J1301" s="1"/>
  <c r="J1300" s="1"/>
  <c r="J1299" s="1"/>
  <c r="J1298" s="1"/>
  <c r="J1297" s="1"/>
  <c r="J1296" s="1"/>
  <c r="J1295" s="1"/>
  <c r="J1294" s="1"/>
  <c r="J1293" s="1"/>
  <c r="J1292" s="1"/>
  <c r="J1291" s="1"/>
  <c r="J1290" s="1"/>
  <c r="J1289" s="1"/>
  <c r="J1288" s="1"/>
  <c r="J1287" s="1"/>
  <c r="J1286" s="1"/>
  <c r="J1285" s="1"/>
  <c r="J1284" s="1"/>
  <c r="J1283" s="1"/>
  <c r="J1318"/>
  <c r="J1313"/>
  <c r="K1313"/>
  <c r="I1309"/>
  <c r="I1310"/>
  <c r="I1278"/>
  <c r="K1273"/>
  <c r="I1273"/>
  <c r="I1283"/>
  <c r="K1227"/>
  <c r="J1222"/>
  <c r="K1222"/>
  <c r="I1222"/>
  <c r="J1207"/>
  <c r="K1207"/>
  <c r="I1207"/>
  <c r="J1202"/>
  <c r="K1202"/>
  <c r="I1202"/>
  <c r="J1197"/>
  <c r="K1197"/>
  <c r="I1197"/>
  <c r="J1192"/>
  <c r="K1192"/>
  <c r="I1192"/>
  <c r="J1187"/>
  <c r="K1187"/>
  <c r="I1187"/>
  <c r="J1182"/>
  <c r="K1182"/>
  <c r="I1182"/>
  <c r="J1092"/>
  <c r="K1092"/>
  <c r="I1092"/>
  <c r="J1097"/>
  <c r="K1097"/>
  <c r="I1097"/>
  <c r="I1102"/>
  <c r="J1087"/>
  <c r="K1087"/>
  <c r="I1087"/>
  <c r="J1082"/>
  <c r="K1082"/>
  <c r="I1082"/>
  <c r="I1068"/>
  <c r="I1062"/>
  <c r="I1052"/>
  <c r="J1048"/>
  <c r="K1048"/>
  <c r="I1048"/>
  <c r="J938"/>
  <c r="K938"/>
  <c r="I938"/>
  <c r="I1022"/>
  <c r="J1017"/>
  <c r="K1017"/>
  <c r="I1017"/>
  <c r="J1012"/>
  <c r="K1012"/>
  <c r="I1012"/>
  <c r="J1007"/>
  <c r="K1007"/>
  <c r="I1007"/>
  <c r="J1002"/>
  <c r="K1002"/>
  <c r="I1002"/>
  <c r="J997"/>
  <c r="K997"/>
  <c r="J992"/>
  <c r="J987"/>
  <c r="I982"/>
  <c r="J977"/>
  <c r="J972"/>
  <c r="K972"/>
  <c r="I972"/>
  <c r="K967"/>
  <c r="I967"/>
  <c r="J962"/>
  <c r="K962"/>
  <c r="I962"/>
  <c r="J957"/>
  <c r="K957"/>
  <c r="I957"/>
  <c r="J952"/>
  <c r="K952"/>
  <c r="I952"/>
  <c r="I868"/>
  <c r="I872"/>
  <c r="J753"/>
  <c r="K753"/>
  <c r="I753"/>
  <c r="I857"/>
  <c r="I852"/>
  <c r="J842"/>
  <c r="K842"/>
  <c r="I842"/>
  <c r="J837"/>
  <c r="J827"/>
  <c r="I822"/>
  <c r="I807"/>
  <c r="J797"/>
  <c r="J792"/>
  <c r="K792"/>
  <c r="I792"/>
  <c r="K787"/>
  <c r="J787"/>
  <c r="I787"/>
  <c r="J782"/>
  <c r="K777"/>
  <c r="J777"/>
  <c r="J772"/>
  <c r="K772"/>
  <c r="I772"/>
  <c r="I757"/>
  <c r="K862"/>
  <c r="K857"/>
  <c r="K852"/>
  <c r="K688"/>
  <c r="I688"/>
  <c r="J717"/>
  <c r="K717"/>
  <c r="K712"/>
  <c r="J707"/>
  <c r="I702"/>
  <c r="I697"/>
  <c r="I717"/>
  <c r="J638"/>
  <c r="J637" s="1"/>
  <c r="K638"/>
  <c r="K637" s="1"/>
  <c r="I638"/>
  <c r="I637" s="1"/>
  <c r="K667"/>
  <c r="K662"/>
  <c r="J657"/>
  <c r="J652"/>
  <c r="I647"/>
  <c r="J603"/>
  <c r="J602" s="1"/>
  <c r="K603"/>
  <c r="K602" s="1"/>
  <c r="I603"/>
  <c r="K632"/>
  <c r="J627"/>
  <c r="J622"/>
  <c r="J617"/>
  <c r="I612"/>
  <c r="I607"/>
  <c r="J597"/>
  <c r="K597"/>
  <c r="I597"/>
  <c r="J1254" l="1"/>
  <c r="K1254"/>
  <c r="I532"/>
  <c r="J547"/>
  <c r="J523" s="1"/>
  <c r="K547"/>
  <c r="K523" s="1"/>
  <c r="I547"/>
  <c r="I523" s="1"/>
  <c r="K443"/>
  <c r="J443"/>
  <c r="J502"/>
  <c r="J497"/>
  <c r="J492"/>
  <c r="J487"/>
  <c r="K487"/>
  <c r="I487"/>
  <c r="J482"/>
  <c r="I482"/>
  <c r="K477"/>
  <c r="I477"/>
  <c r="J462"/>
  <c r="K462"/>
  <c r="I462"/>
  <c r="J457"/>
  <c r="K457"/>
  <c r="I457"/>
  <c r="J452"/>
  <c r="K452"/>
  <c r="I452"/>
  <c r="J447"/>
  <c r="K447"/>
  <c r="I447"/>
  <c r="K517"/>
  <c r="K512"/>
  <c r="K507"/>
  <c r="K502"/>
  <c r="K497"/>
  <c r="K492"/>
  <c r="K373"/>
  <c r="J373"/>
  <c r="I373"/>
  <c r="K437"/>
  <c r="K432"/>
  <c r="K427"/>
  <c r="K422"/>
  <c r="K417"/>
  <c r="J417"/>
  <c r="J412"/>
  <c r="J407"/>
  <c r="J402"/>
  <c r="K397"/>
  <c r="J397"/>
  <c r="I392"/>
  <c r="I387"/>
  <c r="I382"/>
  <c r="I377"/>
  <c r="J437"/>
  <c r="K283"/>
  <c r="J283"/>
  <c r="J282" s="1"/>
  <c r="I283"/>
  <c r="K367"/>
  <c r="K357"/>
  <c r="K352"/>
  <c r="K347"/>
  <c r="J347"/>
  <c r="K342"/>
  <c r="J342"/>
  <c r="J337"/>
  <c r="J332"/>
  <c r="J327"/>
  <c r="J322"/>
  <c r="J317"/>
  <c r="I317"/>
  <c r="J312"/>
  <c r="I312"/>
  <c r="I307"/>
  <c r="I302"/>
  <c r="I297"/>
  <c r="I292"/>
  <c r="I287"/>
  <c r="K228"/>
  <c r="J228"/>
  <c r="I228"/>
  <c r="J262"/>
  <c r="K262"/>
  <c r="I262"/>
  <c r="J257"/>
  <c r="K257"/>
  <c r="J252"/>
  <c r="K247"/>
  <c r="J247"/>
  <c r="J242"/>
  <c r="K242"/>
  <c r="I242"/>
  <c r="K237"/>
  <c r="J237"/>
  <c r="J232"/>
  <c r="K232"/>
  <c r="I232"/>
  <c r="I230"/>
  <c r="I229"/>
  <c r="I92"/>
  <c r="J217"/>
  <c r="K217"/>
  <c r="I217"/>
  <c r="J197"/>
  <c r="K197"/>
  <c r="I197"/>
  <c r="J187"/>
  <c r="K187"/>
  <c r="I187"/>
  <c r="J167"/>
  <c r="K167"/>
  <c r="K162"/>
  <c r="K157"/>
  <c r="K152"/>
  <c r="K147"/>
  <c r="K142"/>
  <c r="J142"/>
  <c r="J137"/>
  <c r="J132"/>
  <c r="J127"/>
  <c r="J122"/>
  <c r="J117"/>
  <c r="I112"/>
  <c r="I107"/>
  <c r="I102"/>
  <c r="I97"/>
  <c r="K48"/>
  <c r="J48"/>
  <c r="I1864"/>
  <c r="K1873"/>
  <c r="J1873"/>
  <c r="I1873"/>
  <c r="K1868"/>
  <c r="J1868"/>
  <c r="I1868"/>
  <c r="K1867"/>
  <c r="J1867"/>
  <c r="I1867"/>
  <c r="K1866"/>
  <c r="J1866"/>
  <c r="I1866"/>
  <c r="K1865"/>
  <c r="J1865"/>
  <c r="I1865"/>
  <c r="K1863"/>
  <c r="I1863"/>
  <c r="J1249"/>
  <c r="I1249"/>
  <c r="K1688"/>
  <c r="J1688"/>
  <c r="I1688"/>
  <c r="I1663"/>
  <c r="I1254"/>
  <c r="I1539"/>
  <c r="K1568"/>
  <c r="J1568"/>
  <c r="I1568"/>
  <c r="K1563"/>
  <c r="J1563"/>
  <c r="I1563"/>
  <c r="K1558"/>
  <c r="J1558"/>
  <c r="I1558"/>
  <c r="K1403"/>
  <c r="J1403"/>
  <c r="I1403"/>
  <c r="K1398"/>
  <c r="J1398"/>
  <c r="I1398"/>
  <c r="I1349"/>
  <c r="J1373"/>
  <c r="I1363"/>
  <c r="K1368"/>
  <c r="J1368"/>
  <c r="I1368"/>
  <c r="I1339"/>
  <c r="I1338" s="1"/>
  <c r="K1343"/>
  <c r="I1343"/>
  <c r="K1333"/>
  <c r="I1333"/>
  <c r="K1328"/>
  <c r="I1328"/>
  <c r="J1278"/>
  <c r="J1273"/>
  <c r="K1258"/>
  <c r="I1077"/>
  <c r="K577"/>
  <c r="K582"/>
  <c r="K587"/>
  <c r="K847"/>
  <c r="I712"/>
  <c r="I673"/>
  <c r="I674"/>
  <c r="I677"/>
  <c r="I682"/>
  <c r="I642"/>
  <c r="I602"/>
  <c r="K572"/>
  <c r="I574"/>
  <c r="I573"/>
  <c r="J1863" l="1"/>
  <c r="J572"/>
  <c r="I572"/>
  <c r="K567" l="1"/>
  <c r="K562"/>
  <c r="K557"/>
  <c r="J557"/>
  <c r="J522"/>
  <c r="K522"/>
  <c r="I372" l="1"/>
  <c r="J1999"/>
  <c r="K1999"/>
  <c r="J2000"/>
  <c r="K2000"/>
  <c r="J2001"/>
  <c r="K2001"/>
  <c r="J2002"/>
  <c r="K2002"/>
  <c r="I2001"/>
  <c r="I2002"/>
  <c r="I1800" l="1"/>
  <c r="I1801"/>
  <c r="I1802"/>
  <c r="K1077"/>
  <c r="J1077"/>
  <c r="K472" l="1"/>
  <c r="K467"/>
  <c r="I443"/>
  <c r="J472"/>
  <c r="J467"/>
  <c r="G452"/>
  <c r="G457" s="1"/>
  <c r="G462" s="1"/>
  <c r="G467" s="1"/>
  <c r="G472" s="1"/>
  <c r="F452"/>
  <c r="F457" s="1"/>
  <c r="F462" s="1"/>
  <c r="F467" s="1"/>
  <c r="I522"/>
  <c r="K1178"/>
  <c r="K1177" s="1"/>
  <c r="I1178"/>
  <c r="I1177" s="1"/>
  <c r="J1178"/>
  <c r="J1177" s="1"/>
  <c r="J1948"/>
  <c r="K1948"/>
  <c r="I1948"/>
  <c r="J1913"/>
  <c r="I1913"/>
  <c r="K1713"/>
  <c r="J1713"/>
  <c r="I1713"/>
  <c r="K1712"/>
  <c r="J1712"/>
  <c r="I1712"/>
  <c r="K1711"/>
  <c r="J1711"/>
  <c r="I1711"/>
  <c r="K1710"/>
  <c r="J1710"/>
  <c r="I1710"/>
  <c r="K1709"/>
  <c r="J1709"/>
  <c r="J1708" s="1"/>
  <c r="I1709"/>
  <c r="K1698"/>
  <c r="J1698"/>
  <c r="I1698"/>
  <c r="K1693"/>
  <c r="J1693"/>
  <c r="I1693"/>
  <c r="K1683"/>
  <c r="J1683"/>
  <c r="I1683"/>
  <c r="K1678"/>
  <c r="J1678"/>
  <c r="I1678"/>
  <c r="K1673"/>
  <c r="J1673"/>
  <c r="I1673"/>
  <c r="K1672"/>
  <c r="K1667" s="1"/>
  <c r="J1672"/>
  <c r="J1667" s="1"/>
  <c r="I1672"/>
  <c r="K1671"/>
  <c r="K1666" s="1"/>
  <c r="J1671"/>
  <c r="J1666" s="1"/>
  <c r="I1671"/>
  <c r="I1668" s="1"/>
  <c r="K1658"/>
  <c r="J1658"/>
  <c r="I1658"/>
  <c r="K1657"/>
  <c r="J1657"/>
  <c r="K1656"/>
  <c r="J1656"/>
  <c r="K1653"/>
  <c r="I1653"/>
  <c r="K1638"/>
  <c r="J1638"/>
  <c r="I1638"/>
  <c r="K1637"/>
  <c r="J1637"/>
  <c r="K1636"/>
  <c r="J1636"/>
  <c r="K1635"/>
  <c r="J1635"/>
  <c r="I1635"/>
  <c r="K1634"/>
  <c r="J1634"/>
  <c r="I1634"/>
  <c r="K1628"/>
  <c r="J1628"/>
  <c r="I1628"/>
  <c r="K1627"/>
  <c r="J1627"/>
  <c r="K1626"/>
  <c r="J1626"/>
  <c r="K1625"/>
  <c r="K1250" s="1"/>
  <c r="J1625"/>
  <c r="J1250" s="1"/>
  <c r="J1248" s="1"/>
  <c r="I1625"/>
  <c r="I1250" s="1"/>
  <c r="K1624"/>
  <c r="K1249" s="1"/>
  <c r="K1618"/>
  <c r="J1618"/>
  <c r="I1618"/>
  <c r="K1617"/>
  <c r="J1617"/>
  <c r="K1616"/>
  <c r="J1616"/>
  <c r="K1615"/>
  <c r="J1615"/>
  <c r="I1615"/>
  <c r="K1614"/>
  <c r="J1614"/>
  <c r="I1614"/>
  <c r="K1608"/>
  <c r="J1608"/>
  <c r="I1608"/>
  <c r="K1607"/>
  <c r="J1607"/>
  <c r="K1606"/>
  <c r="J1606"/>
  <c r="K1605"/>
  <c r="J1605"/>
  <c r="I1605"/>
  <c r="K1604"/>
  <c r="J1604"/>
  <c r="I1604"/>
  <c r="K1598"/>
  <c r="J1598"/>
  <c r="I1598"/>
  <c r="K1597"/>
  <c r="J1597"/>
  <c r="K1596"/>
  <c r="J1596"/>
  <c r="K1595"/>
  <c r="J1595"/>
  <c r="I1595"/>
  <c r="K1594"/>
  <c r="J1594"/>
  <c r="I1594"/>
  <c r="K1588"/>
  <c r="J1588"/>
  <c r="I1588"/>
  <c r="K1587"/>
  <c r="J1587"/>
  <c r="I1587"/>
  <c r="K1586"/>
  <c r="J1586"/>
  <c r="I1586"/>
  <c r="K1585"/>
  <c r="J1585"/>
  <c r="I1585"/>
  <c r="K1584"/>
  <c r="J1584"/>
  <c r="I1584"/>
  <c r="K1578"/>
  <c r="J1578"/>
  <c r="I1578"/>
  <c r="K1577"/>
  <c r="J1577"/>
  <c r="K1576"/>
  <c r="J1576"/>
  <c r="K1575"/>
  <c r="J1575"/>
  <c r="I1575"/>
  <c r="K1574"/>
  <c r="J1574"/>
  <c r="I1574"/>
  <c r="K1553"/>
  <c r="J1553"/>
  <c r="I1553"/>
  <c r="K1548"/>
  <c r="J1548"/>
  <c r="I1548"/>
  <c r="J1543"/>
  <c r="K1538"/>
  <c r="J1538"/>
  <c r="I1538"/>
  <c r="K1393"/>
  <c r="I1393"/>
  <c r="K1388"/>
  <c r="J1388"/>
  <c r="I1388"/>
  <c r="K1383"/>
  <c r="J1383"/>
  <c r="I1383"/>
  <c r="K1382"/>
  <c r="J1382"/>
  <c r="I1382"/>
  <c r="K1381"/>
  <c r="J1381"/>
  <c r="I1381"/>
  <c r="K1380"/>
  <c r="J1380"/>
  <c r="I1380"/>
  <c r="K1363"/>
  <c r="J1363"/>
  <c r="K1358"/>
  <c r="J1358"/>
  <c r="K1353"/>
  <c r="J1353"/>
  <c r="I1353"/>
  <c r="K1349"/>
  <c r="J1349"/>
  <c r="I1348"/>
  <c r="J1348"/>
  <c r="K1338"/>
  <c r="J1338"/>
  <c r="K1323"/>
  <c r="I1323"/>
  <c r="K1318"/>
  <c r="I1318"/>
  <c r="I1313"/>
  <c r="J1268"/>
  <c r="K1263"/>
  <c r="J1258"/>
  <c r="I1258"/>
  <c r="K1257"/>
  <c r="J1257"/>
  <c r="I1257"/>
  <c r="K1256"/>
  <c r="J1256"/>
  <c r="I1256"/>
  <c r="I1246" s="1"/>
  <c r="K1255"/>
  <c r="J1255"/>
  <c r="I1255"/>
  <c r="I1245" s="1"/>
  <c r="I1239" s="1"/>
  <c r="K1246" l="1"/>
  <c r="K1245"/>
  <c r="K1239" s="1"/>
  <c r="J1247"/>
  <c r="J1240" s="1"/>
  <c r="J1245"/>
  <c r="J1239" s="1"/>
  <c r="J1244"/>
  <c r="J1238" s="1"/>
  <c r="I1244"/>
  <c r="I1243" s="1"/>
  <c r="K1663"/>
  <c r="J1633"/>
  <c r="K1348"/>
  <c r="K1244"/>
  <c r="K1238" s="1"/>
  <c r="K1378"/>
  <c r="I1708"/>
  <c r="K1708"/>
  <c r="I1238"/>
  <c r="K1248"/>
  <c r="J1663"/>
  <c r="J1253"/>
  <c r="K1668"/>
  <c r="J1668"/>
  <c r="J1613"/>
  <c r="I1633"/>
  <c r="J1653"/>
  <c r="I1308"/>
  <c r="J1378"/>
  <c r="I1603"/>
  <c r="I1378"/>
  <c r="I1253"/>
  <c r="K1253"/>
  <c r="J1246"/>
  <c r="I1247"/>
  <c r="I1240" s="1"/>
  <c r="K1247"/>
  <c r="K1240" s="1"/>
  <c r="I1613"/>
  <c r="K1603"/>
  <c r="I1623"/>
  <c r="I1248"/>
  <c r="J1573"/>
  <c r="I1593"/>
  <c r="K1593"/>
  <c r="J1593"/>
  <c r="J1603"/>
  <c r="I1583"/>
  <c r="K1623"/>
  <c r="K1613"/>
  <c r="K1583"/>
  <c r="J1583"/>
  <c r="J1623"/>
  <c r="K1633"/>
  <c r="I1573"/>
  <c r="K1573"/>
  <c r="J1169"/>
  <c r="K1169"/>
  <c r="J1170"/>
  <c r="K1170"/>
  <c r="J1171"/>
  <c r="K1171"/>
  <c r="I1169"/>
  <c r="I1170"/>
  <c r="I1171"/>
  <c r="K1237" l="1"/>
  <c r="I1237"/>
  <c r="K1243"/>
  <c r="J1243"/>
  <c r="J1237"/>
  <c r="I1720"/>
  <c r="K1719"/>
  <c r="I1719"/>
  <c r="I1232" l="1"/>
  <c r="J1232"/>
  <c r="J1213"/>
  <c r="J1168" s="1"/>
  <c r="K1213"/>
  <c r="K1168" s="1"/>
  <c r="I1213"/>
  <c r="I1168" s="1"/>
  <c r="K757" l="1"/>
  <c r="I734"/>
  <c r="J734"/>
  <c r="J724" s="1"/>
  <c r="K734"/>
  <c r="K724" s="1"/>
  <c r="I735"/>
  <c r="J735"/>
  <c r="K735"/>
  <c r="I736"/>
  <c r="J736"/>
  <c r="K736"/>
  <c r="J733"/>
  <c r="K733"/>
  <c r="I733"/>
  <c r="J693"/>
  <c r="J688" s="1"/>
  <c r="I690"/>
  <c r="J690"/>
  <c r="J685" s="1"/>
  <c r="J680" s="1"/>
  <c r="J675" s="1"/>
  <c r="J595" s="1"/>
  <c r="K690"/>
  <c r="K685" s="1"/>
  <c r="K680" s="1"/>
  <c r="K675" s="1"/>
  <c r="K595" s="1"/>
  <c r="I691"/>
  <c r="J691"/>
  <c r="J686" s="1"/>
  <c r="J681" s="1"/>
  <c r="J676" s="1"/>
  <c r="J596" s="1"/>
  <c r="K691"/>
  <c r="K686" s="1"/>
  <c r="K681" s="1"/>
  <c r="K676" s="1"/>
  <c r="K596" s="1"/>
  <c r="K692"/>
  <c r="I692"/>
  <c r="K687"/>
  <c r="I687"/>
  <c r="I689"/>
  <c r="I594" s="1"/>
  <c r="J689"/>
  <c r="J684" s="1"/>
  <c r="J679" s="1"/>
  <c r="J674" s="1"/>
  <c r="J594" s="1"/>
  <c r="K689"/>
  <c r="K684" s="1"/>
  <c r="K679" s="1"/>
  <c r="K674" s="1"/>
  <c r="K594" s="1"/>
  <c r="J673"/>
  <c r="J672" s="1"/>
  <c r="K673"/>
  <c r="K672" s="1"/>
  <c r="K677"/>
  <c r="J677"/>
  <c r="J682"/>
  <c r="K682"/>
  <c r="I672"/>
  <c r="I593"/>
  <c r="I554"/>
  <c r="I553"/>
  <c r="J567"/>
  <c r="I567"/>
  <c r="I562"/>
  <c r="I557"/>
  <c r="K282"/>
  <c r="I282"/>
  <c r="J372"/>
  <c r="K372"/>
  <c r="K593" l="1"/>
  <c r="K592" s="1"/>
  <c r="I681"/>
  <c r="I676" s="1"/>
  <c r="I596" s="1"/>
  <c r="I680"/>
  <c r="I675" s="1"/>
  <c r="I595" s="1"/>
  <c r="I592" s="1"/>
  <c r="J692"/>
  <c r="J687"/>
  <c r="I552"/>
  <c r="J552"/>
  <c r="J593" l="1"/>
  <c r="J592" s="1"/>
  <c r="J442"/>
  <c r="K442"/>
  <c r="I442"/>
  <c r="I57" l="1"/>
  <c r="J52"/>
  <c r="K52"/>
  <c r="I52"/>
  <c r="I1069"/>
  <c r="I929" s="1"/>
  <c r="K1722"/>
  <c r="K1721"/>
  <c r="K1720"/>
  <c r="J1722"/>
  <c r="J1721"/>
  <c r="J1720"/>
  <c r="J1813" l="1"/>
  <c r="K1843"/>
  <c r="J1843"/>
  <c r="I1843"/>
  <c r="K1848"/>
  <c r="J1848"/>
  <c r="I1813" l="1"/>
  <c r="K1723"/>
  <c r="K937" l="1"/>
  <c r="J937"/>
  <c r="I937"/>
  <c r="I997"/>
  <c r="I992"/>
  <c r="I987"/>
  <c r="I977"/>
  <c r="I947"/>
  <c r="K942"/>
  <c r="I942"/>
  <c r="K747"/>
  <c r="J747"/>
  <c r="I747"/>
  <c r="K742"/>
  <c r="J742"/>
  <c r="I742"/>
  <c r="K737"/>
  <c r="J737"/>
  <c r="I737"/>
  <c r="K752"/>
  <c r="I752"/>
  <c r="J832"/>
  <c r="I832"/>
  <c r="I827"/>
  <c r="K822"/>
  <c r="I817"/>
  <c r="K802"/>
  <c r="J802"/>
  <c r="J767"/>
  <c r="J762"/>
  <c r="I762"/>
  <c r="I273"/>
  <c r="K732" l="1"/>
  <c r="J732"/>
  <c r="I732"/>
  <c r="J39"/>
  <c r="K39"/>
  <c r="K41"/>
  <c r="J41"/>
  <c r="K40"/>
  <c r="J40"/>
  <c r="I41"/>
  <c r="I39"/>
  <c r="I40"/>
  <c r="I48"/>
  <c r="K51"/>
  <c r="J51"/>
  <c r="I51"/>
  <c r="K50"/>
  <c r="J50"/>
  <c r="I50"/>
  <c r="K49"/>
  <c r="J49"/>
  <c r="I49"/>
  <c r="J1723" l="1"/>
  <c r="I1723"/>
  <c r="I47"/>
  <c r="J47"/>
  <c r="K47"/>
  <c r="J1748"/>
  <c r="J1738"/>
  <c r="I1738"/>
  <c r="J1733"/>
  <c r="I1733"/>
  <c r="K1718"/>
  <c r="J1718"/>
  <c r="I1883" l="1"/>
  <c r="K312" l="1"/>
  <c r="K231"/>
  <c r="J231"/>
  <c r="I231"/>
  <c r="K230"/>
  <c r="J230"/>
  <c r="K229"/>
  <c r="J229"/>
  <c r="J227" l="1"/>
  <c r="I227"/>
  <c r="K227"/>
  <c r="I63" l="1"/>
  <c r="J752" l="1"/>
  <c r="I892" l="1"/>
  <c r="I867"/>
  <c r="I1112" l="1"/>
  <c r="J1112"/>
  <c r="K1112"/>
  <c r="K1858"/>
  <c r="J1858"/>
  <c r="K1217"/>
  <c r="J1217"/>
  <c r="I1217"/>
  <c r="K1102"/>
  <c r="J1102"/>
  <c r="J1068"/>
  <c r="K1068"/>
  <c r="J1069"/>
  <c r="K1069"/>
  <c r="I1070"/>
  <c r="J1070"/>
  <c r="K1070"/>
  <c r="I1071"/>
  <c r="J1071"/>
  <c r="K1071"/>
  <c r="K607" l="1"/>
  <c r="J477"/>
  <c r="J432"/>
  <c r="I397"/>
  <c r="K377"/>
  <c r="K332"/>
  <c r="K327"/>
  <c r="I167" l="1"/>
  <c r="I157"/>
  <c r="I152"/>
  <c r="K87" l="1"/>
  <c r="I257" l="1"/>
  <c r="I252"/>
  <c r="I162"/>
  <c r="I147"/>
  <c r="J91"/>
  <c r="J89"/>
  <c r="J87" s="1"/>
  <c r="I91"/>
  <c r="I90"/>
  <c r="I89"/>
  <c r="J63"/>
  <c r="J38" s="1"/>
  <c r="K63"/>
  <c r="K38" s="1"/>
  <c r="I64"/>
  <c r="J64"/>
  <c r="K64"/>
  <c r="I65"/>
  <c r="J65"/>
  <c r="K65"/>
  <c r="I66"/>
  <c r="J66"/>
  <c r="K66"/>
  <c r="K1798"/>
  <c r="I575"/>
  <c r="I576"/>
  <c r="I2040"/>
  <c r="I2041"/>
  <c r="I2042"/>
  <c r="I2039"/>
  <c r="I2003"/>
  <c r="K2003"/>
  <c r="J2003"/>
  <c r="I2028"/>
  <c r="I2023"/>
  <c r="I2018"/>
  <c r="I2013"/>
  <c r="I2008"/>
  <c r="K2028"/>
  <c r="J2028"/>
  <c r="K2023"/>
  <c r="J2023"/>
  <c r="K2018"/>
  <c r="J2018"/>
  <c r="K2013"/>
  <c r="J2013"/>
  <c r="K2008"/>
  <c r="J2008"/>
  <c r="I1963"/>
  <c r="K1954"/>
  <c r="J1955"/>
  <c r="K1955"/>
  <c r="J1954"/>
  <c r="J1878"/>
  <c r="K1878"/>
  <c r="I1879"/>
  <c r="I1878" s="1"/>
  <c r="J28"/>
  <c r="K28"/>
  <c r="J29"/>
  <c r="K29"/>
  <c r="J30"/>
  <c r="K30"/>
  <c r="J31"/>
  <c r="K31"/>
  <c r="I29"/>
  <c r="I30"/>
  <c r="I31"/>
  <c r="I28"/>
  <c r="J1888"/>
  <c r="K1888"/>
  <c r="I913"/>
  <c r="I918"/>
  <c r="I1028"/>
  <c r="I1038"/>
  <c r="I1037" s="1"/>
  <c r="I1158"/>
  <c r="I1959"/>
  <c r="I1123"/>
  <c r="I1122" s="1"/>
  <c r="I1138"/>
  <c r="I1148"/>
  <c r="I914"/>
  <c r="I919"/>
  <c r="I1159"/>
  <c r="I1960"/>
  <c r="I1139"/>
  <c r="I1149"/>
  <c r="I915"/>
  <c r="I920"/>
  <c r="I930"/>
  <c r="I1721"/>
  <c r="I1160"/>
  <c r="I25" s="1"/>
  <c r="I1140"/>
  <c r="I1150"/>
  <c r="I916"/>
  <c r="I921"/>
  <c r="I1722"/>
  <c r="I1161"/>
  <c r="I26" s="1"/>
  <c r="I1141"/>
  <c r="I1151"/>
  <c r="J868"/>
  <c r="J913"/>
  <c r="J918"/>
  <c r="J1028"/>
  <c r="J1038"/>
  <c r="J1037" s="1"/>
  <c r="J1047"/>
  <c r="J1158"/>
  <c r="J1123"/>
  <c r="J1122" s="1"/>
  <c r="J1138"/>
  <c r="J1148"/>
  <c r="J914"/>
  <c r="J919"/>
  <c r="J1159"/>
  <c r="J1139"/>
  <c r="J1149"/>
  <c r="J915"/>
  <c r="J920"/>
  <c r="J1160"/>
  <c r="J25" s="1"/>
  <c r="J1140"/>
  <c r="J1150"/>
  <c r="J916"/>
  <c r="J921"/>
  <c r="J931"/>
  <c r="J1161"/>
  <c r="J26" s="1"/>
  <c r="J1141"/>
  <c r="J1151"/>
  <c r="K868"/>
  <c r="K867" s="1"/>
  <c r="K913"/>
  <c r="K918"/>
  <c r="K1028"/>
  <c r="K1027" s="1"/>
  <c r="K1038"/>
  <c r="K1037" s="1"/>
  <c r="K1047"/>
  <c r="K1158"/>
  <c r="K1123"/>
  <c r="K1122" s="1"/>
  <c r="K1138"/>
  <c r="K1148"/>
  <c r="K914"/>
  <c r="K919"/>
  <c r="K1159"/>
  <c r="K1139"/>
  <c r="K1149"/>
  <c r="K915"/>
  <c r="K920"/>
  <c r="K1160"/>
  <c r="K25" s="1"/>
  <c r="K1140"/>
  <c r="K1150"/>
  <c r="K916"/>
  <c r="K921"/>
  <c r="K1161"/>
  <c r="K26" s="1"/>
  <c r="K1141"/>
  <c r="K1151"/>
  <c r="I42"/>
  <c r="J42"/>
  <c r="K42"/>
  <c r="I67"/>
  <c r="J67"/>
  <c r="K67"/>
  <c r="I72"/>
  <c r="J72"/>
  <c r="K72"/>
  <c r="I77"/>
  <c r="J77"/>
  <c r="K77"/>
  <c r="I82"/>
  <c r="J82"/>
  <c r="K82"/>
  <c r="K97"/>
  <c r="K102"/>
  <c r="K107"/>
  <c r="K112"/>
  <c r="K117"/>
  <c r="I122"/>
  <c r="I127"/>
  <c r="I132"/>
  <c r="I137"/>
  <c r="I142"/>
  <c r="J267"/>
  <c r="K267"/>
  <c r="I267"/>
  <c r="I277"/>
  <c r="J277"/>
  <c r="K277"/>
  <c r="J562"/>
  <c r="I577"/>
  <c r="J577"/>
  <c r="I582"/>
  <c r="J582"/>
  <c r="I587"/>
  <c r="J587"/>
  <c r="I727"/>
  <c r="J727"/>
  <c r="K727"/>
  <c r="J872"/>
  <c r="K872"/>
  <c r="I877"/>
  <c r="J877"/>
  <c r="K877"/>
  <c r="I882"/>
  <c r="J882"/>
  <c r="K882"/>
  <c r="I887"/>
  <c r="J887"/>
  <c r="K887"/>
  <c r="K892"/>
  <c r="I902"/>
  <c r="J902"/>
  <c r="K902"/>
  <c r="I907"/>
  <c r="J907"/>
  <c r="K907"/>
  <c r="I912"/>
  <c r="J912"/>
  <c r="K912"/>
  <c r="I917"/>
  <c r="J917"/>
  <c r="K917"/>
  <c r="I922"/>
  <c r="J922"/>
  <c r="K922"/>
  <c r="I932"/>
  <c r="J932"/>
  <c r="K932"/>
  <c r="I1032"/>
  <c r="J1032"/>
  <c r="K1032"/>
  <c r="I1042"/>
  <c r="J1042"/>
  <c r="K1042"/>
  <c r="J1052"/>
  <c r="K1052"/>
  <c r="I1057"/>
  <c r="I1047" s="1"/>
  <c r="J1057"/>
  <c r="K1057"/>
  <c r="J1062"/>
  <c r="K1062"/>
  <c r="I1072"/>
  <c r="I1067" s="1"/>
  <c r="J1072"/>
  <c r="J1067" s="1"/>
  <c r="K1072"/>
  <c r="K1067" s="1"/>
  <c r="I1117"/>
  <c r="J1117"/>
  <c r="K1117"/>
  <c r="I1127"/>
  <c r="J1127"/>
  <c r="K1127"/>
  <c r="I1132"/>
  <c r="J1132"/>
  <c r="K1132"/>
  <c r="I1142"/>
  <c r="J1142"/>
  <c r="K1142"/>
  <c r="I1152"/>
  <c r="J1152"/>
  <c r="K1152"/>
  <c r="I1162"/>
  <c r="J1162"/>
  <c r="K1162"/>
  <c r="I1172"/>
  <c r="J1172"/>
  <c r="K1172"/>
  <c r="I1793"/>
  <c r="J1793"/>
  <c r="K1793"/>
  <c r="J1798"/>
  <c r="I1818"/>
  <c r="J1818"/>
  <c r="K1818"/>
  <c r="I1823"/>
  <c r="J1823"/>
  <c r="K1823"/>
  <c r="I1828"/>
  <c r="J1828"/>
  <c r="K1828"/>
  <c r="I1833"/>
  <c r="J1833"/>
  <c r="K1833"/>
  <c r="I1888"/>
  <c r="I1961"/>
  <c r="I1962"/>
  <c r="J1963"/>
  <c r="K1963"/>
  <c r="I724"/>
  <c r="K552"/>
  <c r="I1718" l="1"/>
  <c r="I1027"/>
  <c r="I928"/>
  <c r="J1027"/>
  <c r="J928"/>
  <c r="J867"/>
  <c r="J723"/>
  <c r="I899"/>
  <c r="I1110"/>
  <c r="I35" s="1"/>
  <c r="K1953"/>
  <c r="J1883"/>
  <c r="K1813"/>
  <c r="I1958"/>
  <c r="K1998"/>
  <c r="J1953"/>
  <c r="I1954"/>
  <c r="I23" s="1"/>
  <c r="K27"/>
  <c r="I1798"/>
  <c r="I1998"/>
  <c r="K23"/>
  <c r="J27"/>
  <c r="J898"/>
  <c r="I1157"/>
  <c r="I62"/>
  <c r="I38" s="1"/>
  <c r="I37" s="1"/>
  <c r="J62"/>
  <c r="K62"/>
  <c r="I1108"/>
  <c r="I33" s="1"/>
  <c r="K900"/>
  <c r="K24"/>
  <c r="I1147"/>
  <c r="J1998"/>
  <c r="I2038"/>
  <c r="K275"/>
  <c r="J274"/>
  <c r="K1157"/>
  <c r="K1137"/>
  <c r="J901"/>
  <c r="J1108"/>
  <c r="J33" s="1"/>
  <c r="I901"/>
  <c r="J1137"/>
  <c r="J24"/>
  <c r="K726"/>
  <c r="K1108"/>
  <c r="K33" s="1"/>
  <c r="J725"/>
  <c r="I726"/>
  <c r="K1111"/>
  <c r="K36" s="1"/>
  <c r="J1109"/>
  <c r="J34" s="1"/>
  <c r="I275"/>
  <c r="I27"/>
  <c r="J23"/>
  <c r="I274"/>
  <c r="I723"/>
  <c r="J1157"/>
  <c r="I1167"/>
  <c r="I87"/>
  <c r="I1111"/>
  <c r="I36" s="1"/>
  <c r="I931"/>
  <c r="I1955"/>
  <c r="I24" s="1"/>
  <c r="I898"/>
  <c r="K1883"/>
  <c r="K930"/>
  <c r="J1111"/>
  <c r="J36" s="1"/>
  <c r="J726"/>
  <c r="J930"/>
  <c r="J900"/>
  <c r="J899"/>
  <c r="K931"/>
  <c r="K1109"/>
  <c r="K34" s="1"/>
  <c r="K899"/>
  <c r="K898"/>
  <c r="K723"/>
  <c r="J1110"/>
  <c r="J35" s="1"/>
  <c r="I1109"/>
  <c r="I34" s="1"/>
  <c r="I276"/>
  <c r="I1137"/>
  <c r="J275"/>
  <c r="K1167"/>
  <c r="K928"/>
  <c r="J276"/>
  <c r="J1147"/>
  <c r="J1167"/>
  <c r="K901"/>
  <c r="K929"/>
  <c r="J929"/>
  <c r="I900"/>
  <c r="I725"/>
  <c r="K725"/>
  <c r="K276"/>
  <c r="K1110"/>
  <c r="K1147"/>
  <c r="I927" l="1"/>
  <c r="J722"/>
  <c r="I1953"/>
  <c r="K22"/>
  <c r="I19"/>
  <c r="I13" s="1"/>
  <c r="J22"/>
  <c r="I897"/>
  <c r="J32"/>
  <c r="J897"/>
  <c r="K273"/>
  <c r="K18" s="1"/>
  <c r="K12" s="1"/>
  <c r="J273"/>
  <c r="J18" s="1"/>
  <c r="J12" s="1"/>
  <c r="I1107"/>
  <c r="I18"/>
  <c r="I12" s="1"/>
  <c r="I22"/>
  <c r="K927"/>
  <c r="I32"/>
  <c r="K722"/>
  <c r="I722"/>
  <c r="I21"/>
  <c r="I15" s="1"/>
  <c r="I20"/>
  <c r="I14" s="1"/>
  <c r="K897"/>
  <c r="J37"/>
  <c r="K21"/>
  <c r="K15" s="1"/>
  <c r="I272"/>
  <c r="J1107"/>
  <c r="J21"/>
  <c r="J15" s="1"/>
  <c r="K20"/>
  <c r="J19"/>
  <c r="J13" s="1"/>
  <c r="J927"/>
  <c r="J20"/>
  <c r="J14" s="1"/>
  <c r="K35"/>
  <c r="K1107"/>
  <c r="K274"/>
  <c r="I11" l="1"/>
  <c r="J11"/>
  <c r="J272"/>
  <c r="I17"/>
  <c r="J17"/>
  <c r="K272"/>
  <c r="K14"/>
  <c r="K32"/>
  <c r="K37" l="1"/>
  <c r="K19" l="1"/>
  <c r="K13" s="1"/>
  <c r="K11" s="1"/>
  <c r="K17" l="1"/>
</calcChain>
</file>

<file path=xl/sharedStrings.xml><?xml version="1.0" encoding="utf-8"?>
<sst xmlns="http://schemas.openxmlformats.org/spreadsheetml/2006/main" count="3304" uniqueCount="977">
  <si>
    <t xml:space="preserve">Контрольное событие 11.4.3 Проведение областного конкурса профессионального  мастерства «Лучший клубный работник» </t>
  </si>
  <si>
    <t xml:space="preserve">10.1.1 «Модернизация театров юного зрителя и театров кукол» </t>
  </si>
  <si>
    <t>10.1.2 «Государственная поддержка отрасли культуры (создание и модернизация учреждений культурно-досугового типа в сельской местности)»</t>
  </si>
  <si>
    <t>Региональный проект 10.1 
«Культурная среда» (в целях выполнения задач федерального проекта «Культурная среда»)</t>
  </si>
  <si>
    <t xml:space="preserve">ГАУК «Саратовский историко-патриотический комплекс «Музей боевой и трудовой славы»                    </t>
  </si>
  <si>
    <t xml:space="preserve">ГУК «Саратовский областной музей краеведения»        </t>
  </si>
  <si>
    <t>Подпрограмма 2 «Театры»</t>
  </si>
  <si>
    <t>ГАУК СО «Драматический театр города Вольска»</t>
  </si>
  <si>
    <t>ГАУК «Саратовский театр кукол «Теремок»</t>
  </si>
  <si>
    <t>Основное мероприятие 2.7. «Поддержка творческой деятельности и техническое оснащение детских и кукольных театров»</t>
  </si>
  <si>
    <t xml:space="preserve">Контрольное событие 4.4.1
Организация и проведение работ по обеспечению: соблюдения необходимых режимов хранения книжных фондов, учет библиотечных фондов, отбор и оцифровка изданий редкого фонда библиотеки для формирования электронной коллекции
</t>
  </si>
  <si>
    <t>Контрольное событие 6.2.2 Проведение фестиваля эстрадного танца всех стилей и направлений «Ритмы нового века»</t>
  </si>
  <si>
    <t>6.2.10.</t>
  </si>
  <si>
    <t>6.6.3</t>
  </si>
  <si>
    <t>6.6.4</t>
  </si>
  <si>
    <t>6.6.5</t>
  </si>
  <si>
    <t>6.6.6</t>
  </si>
  <si>
    <t>4.5.</t>
  </si>
  <si>
    <t xml:space="preserve">ГАУК «Саратовский государственный академический театр драмы им. И.А.Слонова»   </t>
  </si>
  <si>
    <t xml:space="preserve">ГАУК «Саратовский академический театр оперы и балета»                                                                  </t>
  </si>
  <si>
    <t>2.5.3.</t>
  </si>
  <si>
    <t xml:space="preserve">ГАУК  «Саратовская областная филармония им.А.Шнитке»                                      </t>
  </si>
  <si>
    <t>Контрольное событие 2.7.3 Поддержка творческой деятельности и техническое оснащение театра</t>
  </si>
  <si>
    <t>Контрольное событие 2.7.1 Поддержка творческой деятельности и техническое оснащение театра</t>
  </si>
  <si>
    <t xml:space="preserve">Контрольное событие 2.7.2 Поддержка творческой деятельности и техническое оснащение театра </t>
  </si>
  <si>
    <t>10.1.2</t>
  </si>
  <si>
    <t>10.5.2.</t>
  </si>
  <si>
    <t>10.15.</t>
  </si>
  <si>
    <t>10.15.1.</t>
  </si>
  <si>
    <t xml:space="preserve">Основное мероприятие 10.15 «Строительство пристройки и третьей очереди здания ОГУ «Государственный архив Саратовской области» 
</t>
  </si>
  <si>
    <t>10.16.</t>
  </si>
  <si>
    <t>10.16.1.</t>
  </si>
  <si>
    <t>10.17.</t>
  </si>
  <si>
    <t>10.17.1.</t>
  </si>
  <si>
    <t>Управление делами области Правительства области (министерство внутренней политики и общественных отношений области)</t>
  </si>
  <si>
    <t xml:space="preserve">министерство внутренней политики и общественных отношений области (управление делами Правительства области - плательщик)
</t>
  </si>
  <si>
    <t xml:space="preserve">министерство внутренней политики и общественных отношений области (управление делами Правительства области - плательщик),
некоммерческие организации 
(по согласованию), национально-культурные объединения 
(по согласованию)
</t>
  </si>
  <si>
    <t>министерство внутренней политики и общественных отношений области(управление делами Правительства области - плательщик), органы местного самоуправления (по согласованию)</t>
  </si>
  <si>
    <t>министерство внутренней политики и общественных отношений области (управление делами Правительства области - плательщик)</t>
  </si>
  <si>
    <t>министерство внутренней политики и общественных отношений области (управление делами Правительства области - плательщик), Саратовское окружное казачье общество (по согласованию)</t>
  </si>
  <si>
    <t>Основное мероприятие 13.8 «Организация и проведение мероприятий, направленных на этнокультурное развитие народов Саратовской области, совместно с национально-культурными автономиями и социально ориентированными организациями».</t>
  </si>
  <si>
    <t xml:space="preserve">ГАУК «Саратовский историко-патриотический комплекс «Музей боевой и трудовой славы»             </t>
  </si>
  <si>
    <t xml:space="preserve"> ГУК «Государственный музей К.А. Федина»                              </t>
  </si>
  <si>
    <t>местные бюджеты (прогноз)</t>
  </si>
  <si>
    <t>федеральный бюджет (прогнозно)</t>
  </si>
  <si>
    <t xml:space="preserve">Министерство культуры области органы местного самоуправления (по согласованию) </t>
  </si>
  <si>
    <t xml:space="preserve">Основное мероприятие 12.1   «Организация и проведение областных мероприятий, посвящённых государственным праздникам, значимым событиям общества, российской культуры и развитие культурного сотрудничества» </t>
  </si>
  <si>
    <t>Контрольное событие 4.4.2
Реставрация документального фонда библиотеки</t>
  </si>
  <si>
    <t>2.4.4</t>
  </si>
  <si>
    <t xml:space="preserve">Контрольное событие 11.4.8 Государственная поддержка лучших сельских учреждений культуры
</t>
  </si>
  <si>
    <t>Контрольное событие 11.4.9 Государственная поддержка лучших работников сельских учреждений культуры</t>
  </si>
  <si>
    <t>Основное мероприятие 10.18 «г.Маркс. Культурно-зрелищный комплекс для детской цирковой студии «Арт-Алле»</t>
  </si>
  <si>
    <t>Контрольное событие 10.18.1 Выполнение работ по корректировке проектной и рабочей документации объекта</t>
  </si>
  <si>
    <t>10.18.1.</t>
  </si>
  <si>
    <t>13.1.1.</t>
  </si>
  <si>
    <t>13.10.</t>
  </si>
  <si>
    <t>Основное мероприятие 13.10 «Организация мероприятий, направленных на популяризацию социального и исторического наследия российского казачества в Саратовской области».</t>
  </si>
  <si>
    <t xml:space="preserve">«Культура Саратовской области»     </t>
  </si>
  <si>
    <t xml:space="preserve"> ГУК «Государственный музей К.А. Федина»             </t>
  </si>
  <si>
    <t>Контрольное событие 1.5.2  Проведение Кассилевских чтений</t>
  </si>
  <si>
    <t>2.2.15</t>
  </si>
  <si>
    <t>2.2.16</t>
  </si>
  <si>
    <t>3.4.2</t>
  </si>
  <si>
    <t>Контрольное мероприятие 3.4.2 Концертное обслуживание населения муниципальных районов области</t>
  </si>
  <si>
    <t>4.3.14</t>
  </si>
  <si>
    <t>4.3.15</t>
  </si>
  <si>
    <t>4.3.16</t>
  </si>
  <si>
    <t>6.2.8.</t>
  </si>
  <si>
    <t>6.2.11.</t>
  </si>
  <si>
    <t>6.2.13.</t>
  </si>
  <si>
    <t>6.2.15</t>
  </si>
  <si>
    <t>11.4.1</t>
  </si>
  <si>
    <t xml:space="preserve">Контрольное событие 11.4.1 Проведение областного конкурса  профессионального мастерства «Лучший музейный работник года» </t>
  </si>
  <si>
    <t>11.4.2</t>
  </si>
  <si>
    <t>Контрольное событие   11.4.2 Проведение областного  конкурса профессионального мастерства  «Лучший библиотекарь года»</t>
  </si>
  <si>
    <t xml:space="preserve">некоммерческие организации </t>
  </si>
  <si>
    <t>некоммерческие организации</t>
  </si>
  <si>
    <t>Контрольное событие 2.6.1. Поддержка творческой деятельности и укрепление материально-технической базы театра</t>
  </si>
  <si>
    <t>Контрольное событие 2.6.2.  Поддержка творческой деятельности и укрепление материально-технической базы театра</t>
  </si>
  <si>
    <t>министерство строительства и жилищно-коммунального хозяйства области, ГКУ СО «Управление капитального строительства»</t>
  </si>
  <si>
    <t>Контрольное событие 10.16.1  Оснащение музыкальными инструментами детских школ искусств</t>
  </si>
  <si>
    <t xml:space="preserve">Основное мероприятие 10.16 «Укрепление материально-технической базы и оснащение оборудованием детских школ искусств» 
</t>
  </si>
  <si>
    <t>Контрольное событие 10.17.1 Техническое оснащение и содержание виртуальных концертных залов</t>
  </si>
  <si>
    <t xml:space="preserve">Основное мероприятие 10.17 «Поддержка виртуальных концертных залов» 
</t>
  </si>
  <si>
    <t>Контрольное событие 10.12.1 Обеспечение развития и укрепления материально-технической базы домов культуры в населенных пунктах с числом жителей до 50 тысяч человек</t>
  </si>
  <si>
    <t>Контрольное событие 9.2.4 «Организация и проведение Межрегиональной творческой школы «Волжская радуга»</t>
  </si>
  <si>
    <t>2.2.2</t>
  </si>
  <si>
    <t>2.2.3</t>
  </si>
  <si>
    <t>1.1</t>
  </si>
  <si>
    <t>1.2</t>
  </si>
  <si>
    <t>Основное мероприятие 8.1 «Обеспечение сохранности, учета документов и предоставление пользователям архивной информации»</t>
  </si>
  <si>
    <t>12.1.12.</t>
  </si>
  <si>
    <t>Основное мероприятие 1.1 «Оказание государственных услуг населению музеями»</t>
  </si>
  <si>
    <t>Основное мероприятие 2.1  «Оказание государственных услуг населению театрами»</t>
  </si>
  <si>
    <t>Основное мероприятие 3.1 Оказание государственных услуг населению концертными организациями и коллективами</t>
  </si>
  <si>
    <t xml:space="preserve">Основное мероприятие 5.1 Оказание государственных услуг населению областными образовательными организациями в сфере культуры
</t>
  </si>
  <si>
    <t>Основное мероприятие 6.1 Оказание государственных услуг населению культурно-досуговыми учреждениями</t>
  </si>
  <si>
    <t>Основное мероприятие 7.1 «Выполнение государственных работ в области охраны объектов культурного наследия области»</t>
  </si>
  <si>
    <t>Основное событие 9.3. «Обеспечение поддержки творчески одаренных детей, молодежи и их преподавателей»</t>
  </si>
  <si>
    <t>Контрольное событие 4.2.1. 
Комплектование фондов изданиями для детей и подростков на традиционных и нетрадиционных носителях»</t>
  </si>
  <si>
    <t xml:space="preserve">Контрольное событие 4.2.2. 
Комплектование  фондов ГУК «Областная специальная библиотека для слепых» и ее филиалов изданиями, в т.ч. на специальных носителях </t>
  </si>
  <si>
    <t>10.13.</t>
  </si>
  <si>
    <t>10.13.1</t>
  </si>
  <si>
    <t>министерство культуры области</t>
  </si>
  <si>
    <t xml:space="preserve">Основное мероприятие 10.19 «Сбор и обобщение информации о качестве условий оказания услуг организациями в сфере культуры»
</t>
  </si>
  <si>
    <t xml:space="preserve">Контрольное событие 10.19.1 Проведение независимой оценки качества условий оказания услуг организациями в сфере культуры
</t>
  </si>
  <si>
    <t>2.5.5.</t>
  </si>
  <si>
    <t xml:space="preserve">Основное мероприятие 4.1 «Оказание государственных услуг населению библиотеками»
</t>
  </si>
  <si>
    <t>ГУК «Областная библиотека для детей и юношества им.А.С. Пушкина»</t>
  </si>
  <si>
    <t xml:space="preserve">Основное мероприятие 4.5 «Подключение к интернету общедоступных библиотек области»
</t>
  </si>
  <si>
    <t>Контрольное событие 6.2.1 Проведение областного фестиваля патриотической песни «Победы негасимый свет»</t>
  </si>
  <si>
    <t>ГАУК «Саратовский областной центр народного творчества имени Л.А. Руслановой»</t>
  </si>
  <si>
    <t>Основное мероприятие 6.3.«Организация участия специалистов областных творческих коллективов и их исполнителей в областных, межрегиональных, всероссийских и международных мероприятиях»</t>
  </si>
  <si>
    <t>ГАУК «Саратовский областной центр народного творчество имени Л.А. Руслановой»</t>
  </si>
  <si>
    <t xml:space="preserve">Основное мероприятие 6.5 «Организация, проведение и участие государственных учреждений культурно-досугового типа в областных, межрегиональных, всероссийских и международных киномероприятиях»
</t>
  </si>
  <si>
    <t xml:space="preserve">ГАУК СО «Драматический театр города Вольска» </t>
  </si>
  <si>
    <t>ГПОУ «Саратовское художественное училище имени А.П.Боголюбова (техникум)»</t>
  </si>
  <si>
    <t>Основное мероприятие 10.13 «Исторический парк «Россия. Моя история»</t>
  </si>
  <si>
    <t xml:space="preserve">министерство культуры области, благотворительный фонд содействия деятельности в сфере культуры и искусства «Звезда»
</t>
  </si>
  <si>
    <t>Контрольное событие 10.13.1 Создание Исторического парка «Россия. Моя история»</t>
  </si>
  <si>
    <t>Подпрограмма 11 «Развитие кадрового потенциала сферы культуры»</t>
  </si>
  <si>
    <t>2.3.8</t>
  </si>
  <si>
    <t>11.4.4.</t>
  </si>
  <si>
    <t>11.4.5.</t>
  </si>
  <si>
    <t>Контрольное событие 11.4.5 Выплаты стипендий Губернатора области выдающимся деятелям культуры и искусства, имеющим звание «Народный артист СССР», «Народный артист Российской Федерации», «Народный художник Российской Федерации»</t>
  </si>
  <si>
    <t>Контрольное событие 11.4.6 Выплаты стипендий Губернатора области молодым одаренным артистам</t>
  </si>
  <si>
    <t>2.3.6</t>
  </si>
  <si>
    <t>2.3.11</t>
  </si>
  <si>
    <t>3.3.3</t>
  </si>
  <si>
    <t xml:space="preserve">ГАУК «Саратовская областная филармония им.А.Шнитке»     </t>
  </si>
  <si>
    <t>10.6.3.</t>
  </si>
  <si>
    <t>9.1.</t>
  </si>
  <si>
    <t>11.2.</t>
  </si>
  <si>
    <t>Основное мероприятие 11.3 Создание системы профессиональной ориентации молодежи, направленной на повышение привлекательности профессий в сфере культуры</t>
  </si>
  <si>
    <t>12.</t>
  </si>
  <si>
    <t>Подпрограмма 12 «Популяризация культурных традиций»</t>
  </si>
  <si>
    <t>12.1.</t>
  </si>
  <si>
    <t>12.1.1.</t>
  </si>
  <si>
    <t xml:space="preserve">Контрольное событие 12.1.1  Обеспечение культурных программ в рамках официальных мероприятий Правительства Саратовской области  </t>
  </si>
  <si>
    <t>12.1.2.</t>
  </si>
  <si>
    <t>12.1.3.</t>
  </si>
  <si>
    <t>12.1.4.</t>
  </si>
  <si>
    <t>12.1.5.</t>
  </si>
  <si>
    <t>12.1.6.</t>
  </si>
  <si>
    <t>12.1.7.</t>
  </si>
  <si>
    <t>12.1.8.</t>
  </si>
  <si>
    <t>12.1.9.</t>
  </si>
  <si>
    <t>12.1.10.</t>
  </si>
  <si>
    <t>12.1.11.</t>
  </si>
  <si>
    <t>12.1.13.</t>
  </si>
  <si>
    <t>13.</t>
  </si>
  <si>
    <t>13.1.</t>
  </si>
  <si>
    <t>13.2.</t>
  </si>
  <si>
    <t>13.4.</t>
  </si>
  <si>
    <t xml:space="preserve"> 4.4.</t>
  </si>
  <si>
    <t xml:space="preserve">всего </t>
  </si>
  <si>
    <t xml:space="preserve"> 4.4.2.</t>
  </si>
  <si>
    <t>5.4</t>
  </si>
  <si>
    <t>Основное мероприятие 5.4. «Обеспечение образовательных организаций сферы культуры средствами, направленными на обязательное повышение квалификации педагогических работников в установленные законом сроки»</t>
  </si>
  <si>
    <t>ГАУ ДПО "Саратовский областной учебно-методический центр"</t>
  </si>
  <si>
    <t>Основное мероприятие 5.5 «Обеспечение социальных гарантий участников образовательного процесса областных образовательных организаций»</t>
  </si>
  <si>
    <t>5.</t>
  </si>
  <si>
    <t>10.</t>
  </si>
  <si>
    <t>10.1.</t>
  </si>
  <si>
    <t>Основное мероприятие 10.1 «Укрепление материально-технической базы областных учреждений музейного типа»</t>
  </si>
  <si>
    <t>10.2.</t>
  </si>
  <si>
    <t>Подпрограмма 4 «Библиотеки»</t>
  </si>
  <si>
    <t>3.</t>
  </si>
  <si>
    <t>4.3.10.</t>
  </si>
  <si>
    <t>4.3.11.</t>
  </si>
  <si>
    <t>Подпрограмма 5 «Система образования в сфере культуры»</t>
  </si>
  <si>
    <t>5.1</t>
  </si>
  <si>
    <t>5.2</t>
  </si>
  <si>
    <t xml:space="preserve">Основное мероприятие 5.2. «Введение новых специальностей (специализаций) в областных профессиональных образовательных организациях» </t>
  </si>
  <si>
    <t>5.3</t>
  </si>
  <si>
    <t>Основное мероприятие 5.3. «Разработка и внедрение новых программ повышения квалификации педагогических работников и других специалистов областных учреждений сферы культуры, проведение семинаров, мастер-классов, тренингов и других подобных мероприятий»</t>
  </si>
  <si>
    <t>2.2.9</t>
  </si>
  <si>
    <t>2.2.10</t>
  </si>
  <si>
    <t>2.2.11</t>
  </si>
  <si>
    <t>Основное мероприятие 10.2 «Укрепление материально-технической базы областных театров»</t>
  </si>
  <si>
    <t>10.2.1.</t>
  </si>
  <si>
    <t>10.2.2.</t>
  </si>
  <si>
    <t>10.3.</t>
  </si>
  <si>
    <t>10.4.</t>
  </si>
  <si>
    <t>10.5.</t>
  </si>
  <si>
    <t>10.5.1.</t>
  </si>
  <si>
    <t>Основное мероприятие 10.3 «Укрепление материально-технической базы областных концертных организаций»</t>
  </si>
  <si>
    <t>Основное мероприятие 10.4 «Укрепление материально-технической базы областных учреждений библиотечного типа»</t>
  </si>
  <si>
    <t>Основное мероприятие 10.5 «Укрепление материально-технической базы областных организаций образования в сфере культуры»</t>
  </si>
  <si>
    <t>Подпрограмма 13 «Гармонизация межнациональных отношений и этнокультурное развитие народов Саратовской области».</t>
  </si>
  <si>
    <t>13.3.</t>
  </si>
  <si>
    <t>Основное мероприятие 13.3 «Организация и проведение мероприятий по профилактике этнополитического и религиозно-политического экстремизма, ксенофобии и нетерпимости».</t>
  </si>
  <si>
    <t>Основное мероприятие 13.5 «Организация и проведение культурно-массовых мероприятий на территории этнографического комплекса «Национальная деревня народов Саратовской области».</t>
  </si>
  <si>
    <t>ГУК «Областная библиотека для детей и юношества им.А.С.Пушкина»</t>
  </si>
  <si>
    <t>ГУК «Областная универсальная научная библиотека»</t>
  </si>
  <si>
    <t>Основное мероприятие 11.4 «Выплата стипендий, грантов и других именных или тематических премий участникам культурного процесса, с целью повышения мотивации к совершенствованию их деятельности и повышения престижности деятельности в сфере культуры»</t>
  </si>
  <si>
    <t xml:space="preserve">ГУК «Саратовский областной музей краеведения» </t>
  </si>
  <si>
    <t>1.5.1.</t>
  </si>
  <si>
    <t>1.5.2.</t>
  </si>
  <si>
    <t>Министерство культуры области</t>
  </si>
  <si>
    <t>местные бюджеты (прогнозно)</t>
  </si>
  <si>
    <t>внебюджетные источники  (прогнозно)</t>
  </si>
  <si>
    <t xml:space="preserve">внебюджетные источники (прогнозно) </t>
  </si>
  <si>
    <t>Основное мероприятие 1.3 «Обеспечение пополнения и комплектования фондов областных музеев новыми уникальными экспонатами»</t>
  </si>
  <si>
    <t>1.3.</t>
  </si>
  <si>
    <t>1.3.1.</t>
  </si>
  <si>
    <t>Контрольное событие 1.3.2 Проведение археологической экспедиции</t>
  </si>
  <si>
    <t>1.3.2.</t>
  </si>
  <si>
    <t>1.3.3.</t>
  </si>
  <si>
    <t>4.1.</t>
  </si>
  <si>
    <t>4.2.</t>
  </si>
  <si>
    <t>4.2.1.</t>
  </si>
  <si>
    <t>4.2.2.</t>
  </si>
  <si>
    <t>4.2.3.</t>
  </si>
  <si>
    <t>4.3.</t>
  </si>
  <si>
    <t>4.3.2.</t>
  </si>
  <si>
    <t>4.3.3.</t>
  </si>
  <si>
    <t>4.3.6.</t>
  </si>
  <si>
    <t>4.4.1.</t>
  </si>
  <si>
    <t>6.</t>
  </si>
  <si>
    <t>6.1.</t>
  </si>
  <si>
    <t>6.2.</t>
  </si>
  <si>
    <t>6.2.1.</t>
  </si>
  <si>
    <t>6.2.2.</t>
  </si>
  <si>
    <t>6.2.5.</t>
  </si>
  <si>
    <t>6.2.6.</t>
  </si>
  <si>
    <t>6.2.7.</t>
  </si>
  <si>
    <t>6.3.</t>
  </si>
  <si>
    <t>6.4.</t>
  </si>
  <si>
    <t>6.4.1.</t>
  </si>
  <si>
    <t>6.5.</t>
  </si>
  <si>
    <t>6.5.2.</t>
  </si>
  <si>
    <t>6.5.3.</t>
  </si>
  <si>
    <t>6.6.</t>
  </si>
  <si>
    <t>6.6.1.</t>
  </si>
  <si>
    <t>в том числе по исполнителям</t>
  </si>
  <si>
    <t xml:space="preserve">Министерство культуры области </t>
  </si>
  <si>
    <t>Подпрограмма 6 «Культурно-досуговые учреждения»</t>
  </si>
  <si>
    <t>Основное мероприятие 6.2 «Организация, проведение и участие областных государственных учреждений культуры в областных, межрегиональных, всероссийских и международных фестивалях, праздниках, выставках»</t>
  </si>
  <si>
    <t xml:space="preserve">ГАУК «Саратовский областной Дом работников искусств» </t>
  </si>
  <si>
    <t>Основное мероприятие 6.4  Организация и пополнение фильмофонда ГАУК «Саратовский областной методический киновидеоцентр»</t>
  </si>
  <si>
    <t xml:space="preserve">ГАУК «Саратовский областной методический киновидеоцентр» </t>
  </si>
  <si>
    <t>Основное мероприятие 6.6 Организация и проведение мероприятий по популяризации народного творчества и культурно-досуговой деятельности</t>
  </si>
  <si>
    <t xml:space="preserve">Основное мероприятие 4.2 «Комплектование фондов библиотек области» </t>
  </si>
  <si>
    <t>ГУК «Саратовский областной Дом работников искусств»</t>
  </si>
  <si>
    <t>10.1.1</t>
  </si>
  <si>
    <t>10.4.3.</t>
  </si>
  <si>
    <t>9.2.3.</t>
  </si>
  <si>
    <t>9.2.4.</t>
  </si>
  <si>
    <t>9.</t>
  </si>
  <si>
    <t>9.2</t>
  </si>
  <si>
    <t>9.2.1.</t>
  </si>
  <si>
    <t>9.2.2.</t>
  </si>
  <si>
    <t>9.2.6.</t>
  </si>
  <si>
    <t>9.3.1.</t>
  </si>
  <si>
    <t>9.3.2.</t>
  </si>
  <si>
    <t>1.5.4.</t>
  </si>
  <si>
    <t>3.4.1</t>
  </si>
  <si>
    <t>Контрольное мероприятие 3.4.1 Концертное обслуживание населения муниципальных районов области</t>
  </si>
  <si>
    <t>3.5.</t>
  </si>
  <si>
    <t>Основное мероприятие 3.5. «Организация и проведение мероприятий по популяризации концертной деятельности»</t>
  </si>
  <si>
    <t>3.5.1.</t>
  </si>
  <si>
    <t>3.5.2</t>
  </si>
  <si>
    <t>3.5.3</t>
  </si>
  <si>
    <t>3.5.4</t>
  </si>
  <si>
    <t>4.</t>
  </si>
  <si>
    <t>13.5.</t>
  </si>
  <si>
    <t>13.6.</t>
  </si>
  <si>
    <t>Основное мероприятие 13.6 «Организация мероприятий, направленных на популяризацию социального и исторического наследия российского казачества в Саратовской области»</t>
  </si>
  <si>
    <t>13.7.</t>
  </si>
  <si>
    <t>Основное мероприятие 13.7 «Организация и проведение мониторинга межнациональных отношений и раннего предупреждения межнациональных конфликтов на территории области»</t>
  </si>
  <si>
    <t>Контрольное событие 9.3.1 Выплата губернаторских стипендий одаренным детям</t>
  </si>
  <si>
    <t>10.4.2.</t>
  </si>
  <si>
    <t>Контрольное мероприятие 7.3.1 «Обеспечение мероприятий по выявлению новых объектов культурного наследия»</t>
  </si>
  <si>
    <t>1.5.6.</t>
  </si>
  <si>
    <t>1.5.5.</t>
  </si>
  <si>
    <t>2.</t>
  </si>
  <si>
    <t>Министерство культуры области, органы местного самоуправления (по согласованию)</t>
  </si>
  <si>
    <t>2.1.</t>
  </si>
  <si>
    <t>Основное мероприятие 2.2.  «Создание новых спектаклей в областных театрах»</t>
  </si>
  <si>
    <t>2.2.1.</t>
  </si>
  <si>
    <t>министерство культуры области, органы местного самоуправления (по согласованию)</t>
  </si>
  <si>
    <t xml:space="preserve">Министерство культуры области, органы местного самоуправления (по согласованию) </t>
  </si>
  <si>
    <t xml:space="preserve">органы местного самоуправления (по согласованию) </t>
  </si>
  <si>
    <t>Министерство культуры области органы местного самоуправления (по согласованию)</t>
  </si>
  <si>
    <t>Контрольное событие 6.3.1 Участие областных творческих коллективов и исполнителей  в областных, межрегиональных, всероссийских и международных мероприятиях</t>
  </si>
  <si>
    <t>Управление по охране объектов культурного наследия Правительства Саратовской области</t>
  </si>
  <si>
    <t>4.3.4.</t>
  </si>
  <si>
    <t>4.3.5.</t>
  </si>
  <si>
    <t>6.5.1.</t>
  </si>
  <si>
    <t>1.5.3.</t>
  </si>
  <si>
    <t>Управление делами области Правительства области</t>
  </si>
  <si>
    <t>Контрольное событие 6.4.1 Приобретение киновидеофильмов</t>
  </si>
  <si>
    <t xml:space="preserve">ГУК «Областная универсальная научная библиотека» </t>
  </si>
  <si>
    <t>1.3.4.</t>
  </si>
  <si>
    <t>Основное мероприятие 1.4 «Организация и проведение выставочной деятельности областных музеев на территории Саратовской области, в субъектах Российской Федерации и в зарубежных странах»</t>
  </si>
  <si>
    <t>областной бюджет</t>
  </si>
  <si>
    <t>1.4.</t>
  </si>
  <si>
    <t>ГУК «Саратовский областной музей краеведения»</t>
  </si>
  <si>
    <t xml:space="preserve">ГУК «Саратовский областной музей краеведения»    </t>
  </si>
  <si>
    <t xml:space="preserve">ПЛАН-ГРАФИК </t>
  </si>
  <si>
    <t>Наименование</t>
  </si>
  <si>
    <t>Ответственный исполнитель и ответственный сотрудник</t>
  </si>
  <si>
    <t>Срок начала реализации</t>
  </si>
  <si>
    <t>Срок окончания реализации (дата контрольного события)</t>
  </si>
  <si>
    <t>Объем финансового обеспечения, тыс. рублей</t>
  </si>
  <si>
    <t>№ п/п</t>
  </si>
  <si>
    <t>1.</t>
  </si>
  <si>
    <t>Подпрограмма 1 «Музеи»</t>
  </si>
  <si>
    <t>всего</t>
  </si>
  <si>
    <t xml:space="preserve">областной бюджет </t>
  </si>
  <si>
    <t xml:space="preserve">федеральный бюджет (прогнозно) </t>
  </si>
  <si>
    <t xml:space="preserve">местные бюджеты (прогнозно) </t>
  </si>
  <si>
    <t>Основное мероприятие 1.2 «Обеспечение сохранности музейных предметов и музейных коллекций, находящихся в государственной собственности»</t>
  </si>
  <si>
    <t>1.2.1</t>
  </si>
  <si>
    <t xml:space="preserve">ГУК «Государственный музей К.А. Федина»             </t>
  </si>
  <si>
    <t>11.</t>
  </si>
  <si>
    <t>11.4.</t>
  </si>
  <si>
    <t>11.4.3.</t>
  </si>
  <si>
    <t>11.4.6.</t>
  </si>
  <si>
    <t>Источники финансового обеспечения</t>
  </si>
  <si>
    <t xml:space="preserve">Министерство культуры области                           </t>
  </si>
  <si>
    <t xml:space="preserve">ГУК «Саратовский областной музей краеведения»     </t>
  </si>
  <si>
    <t xml:space="preserve">Министерство культуры области                            </t>
  </si>
  <si>
    <t xml:space="preserve">Министерство культуры области                             </t>
  </si>
  <si>
    <t>Контрольное мероприятие 7.5.1 «Обеспечение проведения историко-культурной экспертизы объектов культурного наследия регионального значения»</t>
  </si>
  <si>
    <t>7.6.1.</t>
  </si>
  <si>
    <t>Контрольное мероприятие 7.6.1 «Популяризация объектов культурного наследия регионального значения»</t>
  </si>
  <si>
    <t xml:space="preserve"> ГАУК «Саратовский областной центр народного творчества имени Л.А. Руслановой»</t>
  </si>
  <si>
    <t>6.3.1</t>
  </si>
  <si>
    <t>Основное мероприятие 4.4  «Организация и проведение мероприятий по сохранности библиотечных фондов государственных библиотек области»</t>
  </si>
  <si>
    <t>ГУК «Областная специальная библиотека для слепых»</t>
  </si>
  <si>
    <t>ГАУК СО  «Дворец культуры «Россия»</t>
  </si>
  <si>
    <t>1.5</t>
  </si>
  <si>
    <t>4.3.8.</t>
  </si>
  <si>
    <t>4.3.9.</t>
  </si>
  <si>
    <t>1.2.2</t>
  </si>
  <si>
    <t>2.3.9</t>
  </si>
  <si>
    <t>2.3.10</t>
  </si>
  <si>
    <t>Основное мероприятие 13.1 «Информационное сопровождение деятельности в сфере общественных, национальных, государственно-конфессиональных отношений и укрепления единства российской нации».</t>
  </si>
  <si>
    <t>Основное мероприятие 13.4 «Организация семинаров (совещаний), дополнительного профессионального образования государственных гражданских и муниципальных служащих, работающих в сфере межнациональных отношений»</t>
  </si>
  <si>
    <t>2.4</t>
  </si>
  <si>
    <t>Основное мероприятие 2.4 «Осуществление гастрольной деятельности областных театров на территории Саратовской области, в субъектах Российской Федерации и в зарубежных странах»</t>
  </si>
  <si>
    <t>2.4.1.</t>
  </si>
  <si>
    <t>2.4.2</t>
  </si>
  <si>
    <t>2.4.3</t>
  </si>
  <si>
    <t>2.5.</t>
  </si>
  <si>
    <t xml:space="preserve">Министерство культуры области                         </t>
  </si>
  <si>
    <t>2.5.1.</t>
  </si>
  <si>
    <t>Подпрограмма 3. «Концертные организации»</t>
  </si>
  <si>
    <t>3.1.</t>
  </si>
  <si>
    <t>3.2.</t>
  </si>
  <si>
    <t>Основное мероприятие 3.2   «Создание областными концертными организациями новых концертных программ»</t>
  </si>
  <si>
    <t>3.2.1</t>
  </si>
  <si>
    <t xml:space="preserve">ГАУК «Саратовская областная филармония им.А.Шнитке»                       </t>
  </si>
  <si>
    <t>3.2.2</t>
  </si>
  <si>
    <t>3.2.3</t>
  </si>
  <si>
    <t>3.2.4</t>
  </si>
  <si>
    <t>3.4.</t>
  </si>
  <si>
    <t>2.2.12</t>
  </si>
  <si>
    <t>2.2.13</t>
  </si>
  <si>
    <t>2.2.14</t>
  </si>
  <si>
    <t>2.3</t>
  </si>
  <si>
    <t>Основное мероприятие 2.3 «Осуществление областными театрами фестивальной деятельности»</t>
  </si>
  <si>
    <t>2.3.1</t>
  </si>
  <si>
    <t xml:space="preserve">ГАУК «Саратовский академический театр оперы и балета»                                                        </t>
  </si>
  <si>
    <t>2.3.2</t>
  </si>
  <si>
    <t>2.3.3</t>
  </si>
  <si>
    <t>ГАУК «Саратовский академический театр юного зрителя им.Ю.П.Киселева»</t>
  </si>
  <si>
    <t>2.3.4</t>
  </si>
  <si>
    <t>2.3.5</t>
  </si>
  <si>
    <t>местный бюджет (прогнозно)</t>
  </si>
  <si>
    <t xml:space="preserve">Подпрограмма 10 «Укрепление материально-технической базы учреждений в сфере культуры» </t>
  </si>
  <si>
    <t xml:space="preserve">Министерство культуры области
</t>
  </si>
  <si>
    <t>2.6.</t>
  </si>
  <si>
    <t>Основное мероприятие 2.6 «Поддержка театров малых городов»</t>
  </si>
  <si>
    <t>Основное мероприятие 2.5 «Организация и проведение мероприятий по популяризации театрального дела»</t>
  </si>
  <si>
    <t>2.6.1</t>
  </si>
  <si>
    <t>2.6.2</t>
  </si>
  <si>
    <t>2.6.3</t>
  </si>
  <si>
    <t>Основное мероприятие 10.12 «Поддержка муниципальных учреждений культуры»</t>
  </si>
  <si>
    <t>2.2.</t>
  </si>
  <si>
    <t xml:space="preserve">Министерство культуры области, органы местного самоуправления (по согласованию)                             </t>
  </si>
  <si>
    <t>Подпрограмма 9 «Творческое развитие детей и молодежи в сфере культуры»</t>
  </si>
  <si>
    <t>Основное мероприятие 9.1 «Мероприятия по оказанию государственных услуг физическим и (или) юридическим лицам и содержанию особо ценного движимого или недвижимого имущества»</t>
  </si>
  <si>
    <t>Основное мероприятие 9.2 «Организация и проведение мероприятий по обеспечению участия детей и молодежи в творческих и интеллектуальных соревновательных мероприятиях областного, межрегионального, всероссийского и международного уровней»</t>
  </si>
  <si>
    <t>Контрольное событие 9.2.2 Участие делегации Саратовской области в Молодежных Дельфийских играх России</t>
  </si>
  <si>
    <t>Основное мероприятие 10.6 «Укрепление материально-технической базы областных культурно-досуговых учреждений»</t>
  </si>
  <si>
    <t>10.4.1.</t>
  </si>
  <si>
    <t>10.6.</t>
  </si>
  <si>
    <t>10.6.1.</t>
  </si>
  <si>
    <t>10.6.2.</t>
  </si>
  <si>
    <t>7.</t>
  </si>
  <si>
    <t>Подпрограмма 7 «Государственная охрана, сохранение и популяризация объектов культурного наследия»</t>
  </si>
  <si>
    <t>7.1.</t>
  </si>
  <si>
    <t>7.2.</t>
  </si>
  <si>
    <t>Основное мероприятие 7.2 «Организация и проведение мероприятий по обеспечению удовлетворительного состояния объектов культурного наследия регионального значения»</t>
  </si>
  <si>
    <t>7.3.</t>
  </si>
  <si>
    <t>Основное мероприятие 7.3 «Обеспечение мероприятий по выявлению новых объектов культурного наследия»</t>
  </si>
  <si>
    <t>7.4.</t>
  </si>
  <si>
    <t>Основное мероприятие 7.4 «Обеспечение мероприятий по государственному учету объектов культурного наследия регионального значения»</t>
  </si>
  <si>
    <t>7.3.1.</t>
  </si>
  <si>
    <t>7.5.</t>
  </si>
  <si>
    <t>Основное мероприятие 7.5 «Обеспечение проведения историко-культурной экспертизы объектов культурного наследия регионального значения»</t>
  </si>
  <si>
    <t>7.6.</t>
  </si>
  <si>
    <t>Основное мероприятие 7.6 «Популяризация объектов культурного наследия регионального значения»</t>
  </si>
  <si>
    <t>7.5.1.</t>
  </si>
  <si>
    <t>Подпрограмма 8 «Архивы»</t>
  </si>
  <si>
    <t>8.1.</t>
  </si>
  <si>
    <t>3.3</t>
  </si>
  <si>
    <t>3.3.1</t>
  </si>
  <si>
    <t>Основное мероприятие 11.2 «Повышение профессионального образования работников культуры»</t>
  </si>
  <si>
    <t xml:space="preserve">Управление делами правительства области
</t>
  </si>
  <si>
    <t>9.3.</t>
  </si>
  <si>
    <t>2.3.7</t>
  </si>
  <si>
    <t>2.7.</t>
  </si>
  <si>
    <t>2.7.1</t>
  </si>
  <si>
    <t>2.7.2</t>
  </si>
  <si>
    <t>2.7.3</t>
  </si>
  <si>
    <t xml:space="preserve">Министерство культуры </t>
  </si>
  <si>
    <t>-</t>
  </si>
  <si>
    <t>3.3.2</t>
  </si>
  <si>
    <t>9.3.3.</t>
  </si>
  <si>
    <t>9.2.5</t>
  </si>
  <si>
    <t>Контрольное событие 1.2.1 Реставрация предметов документального, изобразительного фонда, коллекции керамики и мебели</t>
  </si>
  <si>
    <t>1.5.8.</t>
  </si>
  <si>
    <t>ГУК «Областная библиотека для детей и юношества им. А.С. Пушкина»</t>
  </si>
  <si>
    <t>ГАУК "Исторический парк "Моя история"</t>
  </si>
  <si>
    <t>Основное мероприятие 13.2 «Организация и проведение культурно-массовых мероприятий, направленных на сохранение традиций и укрепление межнациональных отношений, совместно с национально-культурными автономиями и социально-ориентированными некоммерческими организациями</t>
  </si>
  <si>
    <t>Контрольное событие 4.2.3 Комплектование ГУК «Областная универсальная научная библиотека» изданиями на традиционных и нетрадиционных носителях</t>
  </si>
  <si>
    <t>Контрольное событие 12.1.2 Проведение культурной программы для участников соревнований по лыжным гонкам в рамках открытой Всероссийской массовой лыжной гонки "Лыжня России"</t>
  </si>
  <si>
    <t xml:space="preserve">Министерство культуры области
Начальник отдела проектов в сфере культуры и искусства О.Ю.Покровская 
ГАУК «Саратовский областной центр народного творчества имени Л.А. Руслановой» (В.И.Зимин, директор)    </t>
  </si>
  <si>
    <t xml:space="preserve"> 4.4.3.</t>
  </si>
  <si>
    <t>4.4.4.</t>
  </si>
  <si>
    <t>ГАУК «Саратовский театр оперетты»</t>
  </si>
  <si>
    <t>10.1.3</t>
  </si>
  <si>
    <t>Контрольное событие 10.15.1 «Завершение строительства и ввод в эксплуатацию пристройки и третьей очереди здания ОГУ «Государственный архив Саратовской области»</t>
  </si>
  <si>
    <t>на 2022 год (плановый)</t>
  </si>
  <si>
    <t>ГУК «Государственный музей К.А. Федина»</t>
  </si>
  <si>
    <t>1.5.7</t>
  </si>
  <si>
    <t xml:space="preserve">Контрольное событие 4.4.3. Репродуцирование изданий на специальные носители для слепых и  слабовидящих
</t>
  </si>
  <si>
    <t xml:space="preserve">Контрольное событие 4.4.4 Проведение оцифровки изданий
</t>
  </si>
  <si>
    <t>1.4.1</t>
  </si>
  <si>
    <t>1.4.2</t>
  </si>
  <si>
    <t>1.4.3</t>
  </si>
  <si>
    <t>1.4.4</t>
  </si>
  <si>
    <t>1.4.5</t>
  </si>
  <si>
    <t>1.4.6</t>
  </si>
  <si>
    <t>1.4.7</t>
  </si>
  <si>
    <t>1.4.8</t>
  </si>
  <si>
    <t>1.4.9</t>
  </si>
  <si>
    <t>1.4.10</t>
  </si>
  <si>
    <t>1.4.11</t>
  </si>
  <si>
    <t>1.4.12</t>
  </si>
  <si>
    <t>1.4.13</t>
  </si>
  <si>
    <t>1.4.14</t>
  </si>
  <si>
    <t xml:space="preserve">ГУК «Государственный музей К.А. Федина»                              </t>
  </si>
  <si>
    <t>1.4.15</t>
  </si>
  <si>
    <t>1.4.16</t>
  </si>
  <si>
    <t>1.4.17</t>
  </si>
  <si>
    <t>1.4.18</t>
  </si>
  <si>
    <t>1.4.19</t>
  </si>
  <si>
    <t>4.3.7.</t>
  </si>
  <si>
    <t>4.3.17</t>
  </si>
  <si>
    <t xml:space="preserve">Контрольное событие 4.3.5 Областной фестиваль "С книгой мир добрей и ярче"  </t>
  </si>
  <si>
    <t>4.3.1.</t>
  </si>
  <si>
    <t>4.3.12.</t>
  </si>
  <si>
    <t>4.3.13.</t>
  </si>
  <si>
    <t>Контрольное событие 4.3.2 
Областной творческий конкурс  «Александр Невский: жизнь, ставшая житием»</t>
  </si>
  <si>
    <t xml:space="preserve">Контрольное событие 4.3.3 
Областной фестиваль   «Все начинается с детства» </t>
  </si>
  <si>
    <t>Контрольное событие 4.3.4 Реализация мероприятий комплексной программы «Сохраним читающее детство»</t>
  </si>
  <si>
    <t>Контрольное событие 4.3.11
Областной фестиваль творчества инвалидов по зрению «Ему имя - Невский», посвященный 800-летию со дня рождения русского великого полководца Александра Невского.</t>
  </si>
  <si>
    <t>Контрольное событие 4.3.12.  Мобильный проект «Зримый Саратов»</t>
  </si>
  <si>
    <t>2.2.6</t>
  </si>
  <si>
    <t>ГАУК  "Саратовский академический театр оперы и балета"</t>
  </si>
  <si>
    <t>ГАУК "Саратовский государственный академический театр драмы имени И.А.Слонова</t>
  </si>
  <si>
    <t>2.2.4</t>
  </si>
  <si>
    <t>ГАУК "Саратовский государственный академический театр драмы имени И.А.Слонова"</t>
  </si>
  <si>
    <t>2.2.5</t>
  </si>
  <si>
    <t>2.2.7</t>
  </si>
  <si>
    <t>2.2.8</t>
  </si>
  <si>
    <t>ГАУК "Драматический театр города Вольска"</t>
  </si>
  <si>
    <t xml:space="preserve">  ГАУК "Саратовский академический театр оперы и балета"</t>
  </si>
  <si>
    <t xml:space="preserve">ГАУК «Саратовский академический театр юного зрителя им.Ю.П.Киселева </t>
  </si>
  <si>
    <t>ГАУК "Саратовский академический театр оперы и балета"</t>
  </si>
  <si>
    <t>\областной бюджет</t>
  </si>
  <si>
    <t>местные бюджеты</t>
  </si>
  <si>
    <t xml:space="preserve">ГАУК «Саратовский академический театр оперы и балета"                                  </t>
  </si>
  <si>
    <t>ГАУК СО "Драматический театр города Вольска"</t>
  </si>
  <si>
    <t>местные бюджеты )прогнозно)</t>
  </si>
  <si>
    <t>областной  бюджет</t>
  </si>
  <si>
    <t xml:space="preserve">ГАУК  «Саратовская областная филармония им.А.Шнитке"                                      </t>
  </si>
  <si>
    <t xml:space="preserve">ГАУК «Саратовская областная филармония им.А.Шнитке </t>
  </si>
  <si>
    <t>3.2.5</t>
  </si>
  <si>
    <t>ГАУК "Саратовская областная филармония им.А.Шнитке</t>
  </si>
  <si>
    <t>Контрольное событие 3.3.3 XVI Фестиваль им.Г.Г.Нейгауза , посвященный 95-летию М.Ростроповича</t>
  </si>
  <si>
    <t xml:space="preserve">ГАУК "Саратовская областная концертная организация "Поволжье" </t>
  </si>
  <si>
    <t>ГАУК "Саратовская областная филармония им.А.Шнитке"</t>
  </si>
  <si>
    <t>Министерство культуры области,         ГАУ ДПО "Саратовский областной учебно - методический центр"</t>
  </si>
  <si>
    <t>ГАУ ДПО "Саратовский областной  учебно-методический центр"</t>
  </si>
  <si>
    <t>Контрольное событие 9.2.3 Выступление участников Детского хора России от Саратовской области в Государственном Кремлевском Дворце</t>
  </si>
  <si>
    <t>ГАУ ДПО "Саратовский областной учебно-методический центр</t>
  </si>
  <si>
    <t xml:space="preserve">ГАУК " Саратовский областной Дом работников искусств" </t>
  </si>
  <si>
    <t>Контрольное событие 9.2.1 "Проведение Детских и юношеских ассамблей искусств"</t>
  </si>
  <si>
    <t>Контрольное событие 9.2.6 Проведение торжественной церемонии награждения именными Губернаторскими стипендиями и Гала-концерта</t>
  </si>
  <si>
    <t>Контрольное событие 9.3.2  Выплата поощрений педагогам профессиональных образовательных организаций культуры и искусства области, работающих с одаренными детьми и молодежью.</t>
  </si>
  <si>
    <t>Контрольное событие 9.3.3 Проведение областного конкурса "Лучшие детские школы искусств Саратовской области"</t>
  </si>
  <si>
    <t>9.3.4.</t>
  </si>
  <si>
    <t xml:space="preserve">Основное мероприятие 4.3 «Организация и проведение мероприятий, направленных на популяризацию чтения и библиотечного дела» </t>
  </si>
  <si>
    <t>Основное мероприятие 1.5 «Организация и проведение мероприятий по популяризации музейного дела»</t>
  </si>
  <si>
    <t>11.1.</t>
  </si>
  <si>
    <t xml:space="preserve">Основное мероприятие 11.1 «Организация и обеспечение деятельности образовательных организаций, музеев, библиотек, культурно-досуговых учреждений» </t>
  </si>
  <si>
    <t>11.1.2</t>
  </si>
  <si>
    <t>11.1.3</t>
  </si>
  <si>
    <t>11.1.4</t>
  </si>
  <si>
    <t>11.1.5</t>
  </si>
  <si>
    <t>11.1.6</t>
  </si>
  <si>
    <t>11.1.7</t>
  </si>
  <si>
    <t>11.1.8</t>
  </si>
  <si>
    <t>11.1.9</t>
  </si>
  <si>
    <t>11.1.10</t>
  </si>
  <si>
    <t>11.1.11</t>
  </si>
  <si>
    <t>11.1.12</t>
  </si>
  <si>
    <t>Контрольное событие 11.4.7  Вручение литературных премий Саратовской области имени М.Н.Алексеева</t>
  </si>
  <si>
    <t xml:space="preserve">ГУК «Государственный музей  К.А. Федина»                              </t>
  </si>
  <si>
    <t>Контрольное событие 2.6.3.  Поддержка творческой деятельности и укрепление материально-технической базы театров</t>
  </si>
  <si>
    <t xml:space="preserve">Контрольное событие 9.3.4. Проведение областного конкурса профессионального мастерства  "Призвание" </t>
  </si>
  <si>
    <t>11.1.1</t>
  </si>
  <si>
    <t>Контрольное событие 11.1.5 Проведение областного семинара-практикума для руководителей хореографических коллективов</t>
  </si>
  <si>
    <t>Контрольное событие 11.1.6   Проведение областного семинара - практикума для руководителей фольклорных коллективов</t>
  </si>
  <si>
    <t xml:space="preserve">Контрольное событие 11.1.7 Проведение областного семинара  - практикума для руководителей и режиссеров театральных коллективов </t>
  </si>
  <si>
    <t xml:space="preserve">Контрольное событие  11.1.9 Проведение областного семинара практикума- для руководителей эстрадных коллективов </t>
  </si>
  <si>
    <t xml:space="preserve">Контрольное событие 11.1.10 Проведение областного семинара - практикума для руководителей оркестров, ансамблей народных инструментов </t>
  </si>
  <si>
    <t>Контрольное событие 11.1.11  Проведение областных семинаров-практикумов для руководителей студий декоративно-прикладного творчества</t>
  </si>
  <si>
    <t>Контрольное событие 11.1.12 Проведение областного семинара-практикума для руководителей духовых оркестров</t>
  </si>
  <si>
    <t>Контрольное событие 11.1.13 Региональный форум педагогических работников сферы культуры</t>
  </si>
  <si>
    <t>Контрольное событие 13.8.2 «Организация и проведение мероприятий, посвященных Дням славянской письменности и культуры»</t>
  </si>
  <si>
    <t>внебюджетные источники (прогнозно)</t>
  </si>
  <si>
    <t>Контрольное событие 9.2.5 Проведение областного фестиваля "Одаренные дети. Путь к мастерству"</t>
  </si>
  <si>
    <t xml:space="preserve">Министерство культуры области, органы местного самоуправления (по согласованию), комитет по реализации инвестиционных проектов в строительстве Саратовской области
</t>
  </si>
  <si>
    <t xml:space="preserve">комитет по реализации инвестиционных проектов в строительстве Саратовской области
</t>
  </si>
  <si>
    <t xml:space="preserve">Основное мероприятие 10.24 «Сохранение объекта культурного наследия регионального значения «Театр оперы и балета, 1864 г., 1959-1961 гг., расположенного по адресу: г. Саратов, пл.Театральная, 1» 
</t>
  </si>
  <si>
    <t>10.1.4 «Создание модельных муниципальных библиотек»</t>
  </si>
  <si>
    <t>10.1.7 «Создание центров культурного развития в городах с числом жителей до 300 тысяч человек»</t>
  </si>
  <si>
    <t>10.1.8 «Государственная поддержка отрасли культуры (приобретение музыкальных инструментов, оборудования и материалов для детских школ искусств по видам искусств и профессиональных образовательных организаций)»</t>
  </si>
  <si>
    <t xml:space="preserve">Региональный проект 10.2 
«Цифровизация услуг и формирование информационного пространства в сфере культуры" (в целях выполнения задач федерального проекта "Цифровая культура")
</t>
  </si>
  <si>
    <t xml:space="preserve">10.2.1 «Создание виртуальных концертных залов» </t>
  </si>
  <si>
    <t>10.2.4.</t>
  </si>
  <si>
    <t xml:space="preserve">Контрольное событие 10.2.4 Ремонт помещений  ГАУК «Саратовский государственный академический театр драмы им. И.А.Слонова» </t>
  </si>
  <si>
    <t>10.5.3.</t>
  </si>
  <si>
    <t>ГПОУ«Саратовский областной колледж искусств»</t>
  </si>
  <si>
    <t>Контрольное событие 10.4.1 Проведение ремонтных работ  ГУК «Областная специальная библиотека для слепых»</t>
  </si>
  <si>
    <t>ГУК "Областная универсальная научная библиотека"</t>
  </si>
  <si>
    <t>Контрольное событие 10.4.3 Проведение работ по замене электропроводки ГУК "Областная библиотека для детей и юношества имени А.С.Пушкина"</t>
  </si>
  <si>
    <t xml:space="preserve"> ГУК "Областная библиотека для детей и юношества имени А.С.Пушкина"</t>
  </si>
  <si>
    <t>Контрольное событие 10.24.1 Проведение реставрационных работ здания ГАУК  «Саратовский академический  театр оперы и балета"</t>
  </si>
  <si>
    <t xml:space="preserve">Министерство культуры области ГАУК «Саратовский областной центр народного творчества имени Л.А. Руслановой» (В.И.Зимин, директор)
 ГАУК «Саратовская областная филармония им.А.Шнитке» (А.В. Николаева, директор)  ГАУ ДПО в сфере культуры и искусства "Саратовский областной учебно-методический центр" (С.А. Неводчикова, директор)          </t>
  </si>
  <si>
    <t>2.3.12</t>
  </si>
  <si>
    <t>2.5.4.</t>
  </si>
  <si>
    <t>Контрольное событие 2.5.1. Межрегиональная культурно - познавательная кампания "Доступный театр "Живой урок школьной классики" как новый тип взаимодействия школы и театра"</t>
  </si>
  <si>
    <t>2.5.2</t>
  </si>
  <si>
    <t>Контрольное событие 2.4.1  Театрально-концертное обслуживание населения муниципальных районов области</t>
  </si>
  <si>
    <t>Контрольное событие 2.4.2  Театрально-концертное обслуживание населения муниципальных районов области</t>
  </si>
  <si>
    <t>Контрольное событие 2.4.3  Театрально-концертное обслуживание населения муниципальных районов области</t>
  </si>
  <si>
    <t>Контрольное событие 2.4.4  Театрально-концертное обслуживание населения муниципальных районов области</t>
  </si>
  <si>
    <t xml:space="preserve">ГАУК «Саратовский академический театр юного зрителя им. Ю.П. Киселева»                                                        </t>
  </si>
  <si>
    <t>2.4.5</t>
  </si>
  <si>
    <t>Контрольное событие 2.4.5  Театрально-концертное обслуживание населения муниципальных районов области</t>
  </si>
  <si>
    <t>2.4.6</t>
  </si>
  <si>
    <t>Контрольное событие 2.4.6  Театрально-концертное обслуживание населения муниципальных районов области</t>
  </si>
  <si>
    <t xml:space="preserve">ГАУК СО «Драматический театр города Вольск»                                                 </t>
  </si>
  <si>
    <t>2.4.7</t>
  </si>
  <si>
    <t>2.4.8</t>
  </si>
  <si>
    <t>2.4.9</t>
  </si>
  <si>
    <t>Контрольное событие 2.4.8  Гастроли в Уфе</t>
  </si>
  <si>
    <t>Контрольное событие 2.4.7 Гастроли в Пензе</t>
  </si>
  <si>
    <t>Контрольное событие 4.3.17 Областной фестиваль "По следам великого поэта" к 210-летию Бородинского сражения в Отечественной войне 1812 года и 185-летию стихотворения М.Ю. Лермонтова "Бородино"</t>
  </si>
  <si>
    <t>4.3.18</t>
  </si>
  <si>
    <t>6.2.17</t>
  </si>
  <si>
    <t xml:space="preserve"> Контрольное событие 6.6.1. Реализация проекта «Золотой фонд народного творчества»</t>
  </si>
  <si>
    <t>6.6.2.</t>
  </si>
  <si>
    <t>Контрольное событие 6.6.3. Проведение творческих встреч с кинематографистами, актерами и режиссерами</t>
  </si>
  <si>
    <t>Контрольное событие 6.6.4. Проведение областного поэтического конкурса «Турнир поэтов»</t>
  </si>
  <si>
    <t xml:space="preserve">Контрольное событие 6.6.5. Проведение областного литературного конкурса среди детей и подростков «Здравствуй, племя младое, незнакомое» </t>
  </si>
  <si>
    <t>Контрольное событие 6.6.6 Проведение торжественного мероприятия, посвященного празднованию годовщины Победы в Великой Отечественной войне 1941-1945 годов, для участников  Великой Отечественной войны 1941-1945 годов - ветеранов культуры  «Поклонимся великим тем годам»</t>
  </si>
  <si>
    <t>6.6.7</t>
  </si>
  <si>
    <t xml:space="preserve">Контрольное событие 6.6.7 Проведение торжественного мероприятия 
для  участников Великой Отечественной войны 1941-1945 гг. - «С пожеланием добра и счастья»
</t>
  </si>
  <si>
    <t xml:space="preserve">Контрольное событие 4.3.18. Проведение Литературных вечеров совместно с региональным отделением "Союз писателей России" </t>
  </si>
  <si>
    <t>Контрольное событие 11.1.8 Проведение областного семинара режиссеров театрализованных представлений и праздников</t>
  </si>
  <si>
    <t>Контрольное событие 11.3.1  Областной фестиваль «Сохраняя профессиональные традиции»</t>
  </si>
  <si>
    <t>Контрольное событие 13.8.1 «Организация и проведение областного традиционного праздника «Наурыз»</t>
  </si>
  <si>
    <t>Контрольное событие 13.8.3 «Организация и проведение областного традиционного национального праздника «Сабантуй»</t>
  </si>
  <si>
    <t>Контрольное событие 13.8.4 «Организация и проведение фестиваля национальных культур «Мы – вместе!»</t>
  </si>
  <si>
    <t xml:space="preserve">Контрольное событие 1.5.1  Проведение Фединских чтений </t>
  </si>
  <si>
    <t>Контрольное событие 1.5.3 Издание каталогов  по коллекциям музея</t>
  </si>
  <si>
    <t>Контрольное событие 13.8.6 «Организация и проведение Фестиваля «Один день из жизни средневекового города «Укек»</t>
  </si>
  <si>
    <t>Основное мероприятие 13.9 «Организация и
проведение мероприятий, направленных на укрепление общероссийского гражданского единства, совместно с национально-культурными автономиями и социально ориентированными некоммерческими организациями».</t>
  </si>
  <si>
    <t>Основное мероприятие 3.3. "Осуществление областными концертными организациями фестивальной деятельности"</t>
  </si>
  <si>
    <t>3.5.5</t>
  </si>
  <si>
    <t>10.1.4</t>
  </si>
  <si>
    <t>10.1.5</t>
  </si>
  <si>
    <t>10.1.6</t>
  </si>
  <si>
    <t>ГАУК "Саратовский историко-патриотический комплекс "Музей боевой и трудовой славы"</t>
  </si>
  <si>
    <t>10.1.7</t>
  </si>
  <si>
    <t>10.1.8</t>
  </si>
  <si>
    <t>10.1.9</t>
  </si>
  <si>
    <t xml:space="preserve">Контрольное событие 10.1.6. ГАУК "Саратовский историко-патриотический комплекс "Музей боевой и трудовой славы" Приобретение многофункционального устройства лазерного </t>
  </si>
  <si>
    <t>ГУК "Государственный музей К.А. Федина"</t>
  </si>
  <si>
    <t>Контрольное событие 10.1.7. ГУК "Государственный музей К.А. Федина" Текущий ремонт внутренних помещений здания в филиале Л. Кассиля</t>
  </si>
  <si>
    <t>Контрольное событие 10.1.8. ГУК "Государственный музей К.А. Федина" Текущий ремонт фасада здания флигеля в филиале Л. Кассиля. Текущий ремонт отмостки здания флигеля в филиале Л. Кассиля</t>
  </si>
  <si>
    <t>Контрольное событие 10.1.9. ГУК "Государственный музей К.А. Федина" Поставка и настройка модуля "Новая атрибуция музейных предметов"</t>
  </si>
  <si>
    <t>10.1.10</t>
  </si>
  <si>
    <t>ГУК "Саратовский областной музей краеведения"</t>
  </si>
  <si>
    <t>Контрольное событие 10.1.10. ГУК "Саратовский областной музей краеведения" Выполнение предпроектных работ по разработке технического заключения о состоянии основных строительных конмтрукций здания музея Истории, г. Балаково</t>
  </si>
  <si>
    <t>10.2.5.</t>
  </si>
  <si>
    <t>10.2.6.</t>
  </si>
  <si>
    <t xml:space="preserve">Контрольное событие 10.2.6 Текущий ремонт отопления (частичный) в здании ГАУК СО «Драматический театр города Вольска» </t>
  </si>
  <si>
    <t xml:space="preserve">ГАУК "Саратовский академический театр оперы и балета" </t>
  </si>
  <si>
    <t>Контрольное событие 10.2.6. Приобретение звукового оборудования</t>
  </si>
  <si>
    <t>10.3.1.</t>
  </si>
  <si>
    <t>Контрольное событие 10.3.1. Приобретение звукового оборудования</t>
  </si>
  <si>
    <t xml:space="preserve">ГАУК "Саратовская областная филармония имени А. Шнитке" </t>
  </si>
  <si>
    <t>10.4.4.</t>
  </si>
  <si>
    <t>Контрольное событие 10.4.4 Приобретение автомобильного транспорта для ГУК «Областная специальная библиотека для слепых»</t>
  </si>
  <si>
    <t>10.4.5.</t>
  </si>
  <si>
    <t>Контрольное событие 10.4.5. Ремонт системы отопления, горячего и холодного водоснабжения (оборудования) в помещениях ГУК "Областная универсальная научная библиотека"</t>
  </si>
  <si>
    <t>10.5.4.</t>
  </si>
  <si>
    <t>10.5.5.</t>
  </si>
  <si>
    <t>10.5.6.</t>
  </si>
  <si>
    <t>10.5.7.</t>
  </si>
  <si>
    <t>10.5.8.</t>
  </si>
  <si>
    <t>10.5.9.</t>
  </si>
  <si>
    <t>10.6.4.</t>
  </si>
  <si>
    <t>10.6.5.</t>
  </si>
  <si>
    <t>Контрольное событие 10.6.5  Приобретение автомобиля для ГАУК «Саратовский областной методический киновидеоцентр»</t>
  </si>
  <si>
    <t>ГАУК «Саратовский областной методический киновидеоцентр»</t>
  </si>
  <si>
    <t>10.6.6.</t>
  </si>
  <si>
    <t>Контрольное событие 10.6.6  Приобретение электротехнической продукции для подключения звукоусиливающей аппаратуры для ГАУК «Саратовский областной центр народного творчества имени Л.А. Руслановой»</t>
  </si>
  <si>
    <t>комитет по реализации инвестиционных проектов в строительстве Саратовской области, ГКУ СО «Управление капитального строительства»</t>
  </si>
  <si>
    <t>10.7.</t>
  </si>
  <si>
    <t>10.7.1.</t>
  </si>
  <si>
    <t>10.8.</t>
  </si>
  <si>
    <t>10.9.</t>
  </si>
  <si>
    <t>10.9.1.</t>
  </si>
  <si>
    <t>10.10.</t>
  </si>
  <si>
    <t>10.10.1.</t>
  </si>
  <si>
    <t>10.11.</t>
  </si>
  <si>
    <t>10.12.3.</t>
  </si>
  <si>
    <t>10.12.4.</t>
  </si>
  <si>
    <t>10.13.1.</t>
  </si>
  <si>
    <t xml:space="preserve">Основное мероприятие 10.25 "Парк покорителей космоса имени Ю.А. Гагарина в Энгельсском районе" 
</t>
  </si>
  <si>
    <t>10.1.5 «Модернизация театров юного зоителя и театров екеол (в рамках достижения соответствующих задач федерального проекта»</t>
  </si>
  <si>
    <t>министерство культуры области, комитет по реализации инвестиционных проектов в строительстве Саратовской области</t>
  </si>
  <si>
    <t xml:space="preserve">Региональный проект 11.1 
«Создание условий для реализации творческого потенциала нации" (в целях выполнения задач федерального проекта "Творческие люди")
</t>
  </si>
  <si>
    <t>11.5.</t>
  </si>
  <si>
    <t>11.5.1.</t>
  </si>
  <si>
    <t xml:space="preserve">11.1.3 «Поддержка творческих проектов, направленных на укрепление российской гражданской идентичности на основе духовно-нравственных и культурных ценностей народов Российской Федерации, включая мероприятия, направленные на популяризацию русского язака и литературы, народных художественных промыслов и ремесел, поддержку изобразительного искусства» </t>
  </si>
  <si>
    <t>11.5.2.</t>
  </si>
  <si>
    <t xml:space="preserve">11.1.6 «Поддержка всероссийских, международных и межрегиональных творческих проектов в области музыкального и театрального искусства» </t>
  </si>
  <si>
    <t>министерства культуры области</t>
  </si>
  <si>
    <t>Управление по охране объектов культурного наследия Правительства области</t>
  </si>
  <si>
    <t xml:space="preserve">Комитет по реализации инвестиционных проектов в строительстве области
</t>
  </si>
  <si>
    <t>Управление делами Правительства области</t>
  </si>
  <si>
    <t>Приложение к приказу</t>
  </si>
  <si>
    <t xml:space="preserve">реализации государственной программы Саратовской области «Культура Саратовской области» на 2021 год и на плановый период 2022 и 2023 годов                                                                             </t>
  </si>
  <si>
    <t>Контрольное событие 1.2.2 Этномологическое обследование помещений музея Л. Кассиля, биообработка фондохранилищ и экспозиционных залов</t>
  </si>
  <si>
    <t>Контрольное событие 1.3.1 Приобретение уникальных и редких предметов материальной и духовной культуры</t>
  </si>
  <si>
    <t>Контрольное событие 1.3.3  Комплектование фондов музея рукописно-документальными, изобразительными и фотографическими материалами, редкими книжными изданиями, отражающими литературный процесс XIX-XX вв., а также предметами быта и декоративно-прикладного искусства</t>
  </si>
  <si>
    <t>Контрольное событие 1.3.4 Приобретение предметов вооружения, снаряжения, обмундирования армий Российской империи, СССР, РФ и иностранных государств, а также предметов нумизматики и фалеристики периода XIX - XXI веков</t>
  </si>
  <si>
    <t>Контрольное событие 1.4.1 Экспонирование выставки к 130-летию М. Булгакова, 55-летию «Мастер и Маргарита»</t>
  </si>
  <si>
    <t>Контрольное событие 1.4.2 Экспонирование выставки к 100-летию объединения писателей «Серапионовы братья»</t>
  </si>
  <si>
    <t>Контрольное событие 1.4.3 Экспонирование выставки  "Играй, сражайся и прячься" с Томом Сойером (игровая выставка по произведениям Марка Твена)</t>
  </si>
  <si>
    <t>Контрольное событие 1.4.4 Экспонирование выставки  «Он живой и светится» по произведениям В.Ю. Драгунского</t>
  </si>
  <si>
    <t>Контрольное событие 1.4.5 Экспонирование выставки  «Гарри Поттер и страна Швамбрания»</t>
  </si>
  <si>
    <t>Контрольное событие 1.4.6 Экспонирование выставки "В любви всецело. Федин и Германия"</t>
  </si>
  <si>
    <t>Контрольное событие 1.4.7  Экспонирование выставки "Писатели - детям"</t>
  </si>
  <si>
    <t>Контрольное событие 1.4.8 Экспонирование выставки в рамках проекта "Литературные музеи России"</t>
  </si>
  <si>
    <t>Контрольное событие 1.4.9 Экспонирование выставки "Литературная сказка XIX века"</t>
  </si>
  <si>
    <t>Контрольное событие 1.4.10 Экспонирование выставки "Связь времен, переплетение судеб"</t>
  </si>
  <si>
    <t>Контрольное событие 1.4.11 Экспонирование выставки из фондов Государственного музея К.А. Федина</t>
  </si>
  <si>
    <t>Контрольное событие  1.4.12 Экспонирование выставки в рамках проекта "Литературные музеи России"</t>
  </si>
  <si>
    <t>Контрольное событие  1.4.13 Экспонирование выставки "Русские народные сказки"</t>
  </si>
  <si>
    <t>Контрольное событие  1.4.14 Экспонирование выставки "Современные писатели - детям"</t>
  </si>
  <si>
    <t>Контрольное событие  1.4.15 Экспонирование выставки "Еще одна грань…"</t>
  </si>
  <si>
    <t>Контрольное событие  1.4.16 Экспонирование выставок в Историческом парке "Моя история" из фондов ведущих музеев РФ</t>
  </si>
  <si>
    <t>Контрольное событие 1.5.4. Издание каталогов по  музейным коллекциям</t>
  </si>
  <si>
    <t>Контрольное событие 1.5.5. Проведение юбилейных краеведческих чтений к 135-летию музея</t>
  </si>
  <si>
    <t xml:space="preserve">Контрольное событие 1.5.6. Подготовка площадки «Археологический раскоп» для проведения фестиваля исторической реконструкции «Укек. Один день жизни средневекового города»   </t>
  </si>
  <si>
    <t>Контрольное событие 1.5.7. Проведение художественных выставок совместно с Саратовским региональным отделением союза художников России</t>
  </si>
  <si>
    <t>Контрольное событие 1.5.8 Поддержка социально ориентированных некоммерческих организаций в области культуры</t>
  </si>
  <si>
    <t>Контрольное событие 2.2.1 Постановка спектакля Ф.Амиров "1000 и одна ночь"</t>
  </si>
  <si>
    <t>Контрольное событие 2.2.3.Постановка спектакля  А.Капков "Слон"</t>
  </si>
  <si>
    <t>Контрольное событие 2.2.4.Постановка спектакля А.Угаров "Разбор вещей!</t>
  </si>
  <si>
    <t>Контрольное событие 2.2.5 Постановка спектакля                                           Губернаторская елка</t>
  </si>
  <si>
    <t>Контрольное событие 2.2.6 Постановка спектакля  Г.Рассов  "Друзья из шкафа"</t>
  </si>
  <si>
    <t xml:space="preserve">Контрольное событие 2.2.7 Постановка спектакля А.Островский "Свои люди - сочтемся"                </t>
  </si>
  <si>
    <t>Контрольное событие 2.2.9 Постановка спектакля Р.Глиэр "Медный всадник"</t>
  </si>
  <si>
    <t>Контрольное событие 2.2.10  Постановка спектакля А.Милн "Ариадна или бизнес, прежде всего"</t>
  </si>
  <si>
    <t>Контрольное событие 2.2.11  Постановка спектакля Ю.Олеша "Заговор чувств"</t>
  </si>
  <si>
    <t xml:space="preserve">Контрольное событие 2.2.12 Постановка спектакля       Губернатоская елка       </t>
  </si>
  <si>
    <t>2.2.17</t>
  </si>
  <si>
    <t>Контрольное событие 2.2.2 Постановка спектакля Ж. Бизе "Кармен"</t>
  </si>
  <si>
    <t>Контрольное событие 2.2.8 Постановка спектакля С. Прокофьев "Любовь к трем апельсинам"</t>
  </si>
  <si>
    <t>Контрольное событие 2.2.13  Постановка спектакля А.Островский "Гроза"</t>
  </si>
  <si>
    <t xml:space="preserve">Контрольное событие 2.2.14  Постановка спектакля Г.Гендель "Юлий Цезарь"                                     </t>
  </si>
  <si>
    <t>Контрольное событие 2.2.15  Постановка спектакля  по произведениям А.Островского</t>
  </si>
  <si>
    <t>Контрольное событие 2.2.16 Постановка новогоднего спектакля для детей Губернаторская елка</t>
  </si>
  <si>
    <t>Контрольное событие 2.2.17 Постановка спектакля Спектакль по рассказам М.Горького</t>
  </si>
  <si>
    <t>2.3.13</t>
  </si>
  <si>
    <t>Контрольное событие 2.3.1  Проведение  фестиваля "Уроки Табакова"</t>
  </si>
  <si>
    <t>Контрольное событие 2.3.2 V Всероссийский  фестиваль "Театральное Прихоперье"</t>
  </si>
  <si>
    <t>Контрольное событие 2.3.3. XXXIV Собиновский музыкальный фестиваль</t>
  </si>
  <si>
    <t>ГАУК «Саратовский государственный  академический театр драмы имени И.А.Слонова"</t>
  </si>
  <si>
    <t xml:space="preserve">Контрольное событие 2.3.5. Участие в международном фестивале театров кукол им.С.Образцова </t>
  </si>
  <si>
    <t xml:space="preserve">Контрольное событие 2.3.6  VI Всероссийский фестиваль "Театральное Прихоперье"             </t>
  </si>
  <si>
    <t>Контрольное событие 2.3.7  V Всероссийский фестиваль имени О.Янковского</t>
  </si>
  <si>
    <t>Контрольное событие 2.3.8 XXXV Собиновский музыкальный фестиваль</t>
  </si>
  <si>
    <t>Контрольное событие 2.3.9     Вскроссийский фнстиваль театральных практие "СНЕГ"</t>
  </si>
  <si>
    <t>Контрольное событие 2.3.10 Фестиваль "Уроки Табакова"</t>
  </si>
  <si>
    <t>Контрольное событие 2.3.11  VI Всероссийский фестиваль "Театральное Прихоперье"</t>
  </si>
  <si>
    <t>Контрольное событие 2.3.12 XI театральный фестиваль "Золотой Арлекин"</t>
  </si>
  <si>
    <t>Контрольное событие 2.3.13 Всероссийский фестиваль театральных практик "СНЕГ"</t>
  </si>
  <si>
    <t>Контрольное событие 2.3.4.                                  Межрегиональный фестиваль новогодних практик "СНЕГ"</t>
  </si>
  <si>
    <t>2.4.10</t>
  </si>
  <si>
    <t>2.4.11</t>
  </si>
  <si>
    <t>2.4.12</t>
  </si>
  <si>
    <t>2.4.13</t>
  </si>
  <si>
    <t>2.4.14</t>
  </si>
  <si>
    <t>2.4.15</t>
  </si>
  <si>
    <t>Контрольное событие 2.4..9 Обменные гастроли с Тюменским Большим драматическим театром</t>
  </si>
  <si>
    <t>Контрольное событие 2.4.10  Гастроли в Ульяновске</t>
  </si>
  <si>
    <t>Контрольное событие 2.4. 11 Гастроли в Волгограде</t>
  </si>
  <si>
    <t>Контрольное событие 2.4.12 Обменные гастролив Краснодарским академическим театром имени М.Горького</t>
  </si>
  <si>
    <t>Контрольное событие 2.4. 13  Гастроли в Самаре</t>
  </si>
  <si>
    <t>Контрольное событие 2.4. 14  Гастроли в Ярославле</t>
  </si>
  <si>
    <t>Контрольно событие 2.4.15 Обменные гастроли с Иркутским академическим драматическим театром им.Н.П.Охлопкова</t>
  </si>
  <si>
    <t xml:space="preserve">ГАУК «Саратовский театр оперетты»                                                        </t>
  </si>
  <si>
    <t>Контрольное событие 2.5.2 .Торжественное мероприятие, посвященное 85-летию театра кукол "Теремок"</t>
  </si>
  <si>
    <t xml:space="preserve">Контрольное событие 2.5.3 Пропаганда музыкального оперного наследия. Проект "Звезды российской оперы на саратовской сцене"                  </t>
  </si>
  <si>
    <t xml:space="preserve">Контрольное событие 2.5.4. Контрольное событие 2.5.2 .Пропаганда  искусства балета.. Проект "Звезды мирового балета в Саратове"                  </t>
  </si>
  <si>
    <t>Контрольное событие 2.5.5. Поддержка социально ориентированных некоммерческих организаций в области культуры</t>
  </si>
  <si>
    <t>ГАУК «Саратовская областная филармония им.А.Шнитке"</t>
  </si>
  <si>
    <t>3.2.6</t>
  </si>
  <si>
    <t>Контрольное событие 3.2.1.   Концертная программа, посвященная 100-летию Докшицера</t>
  </si>
  <si>
    <t>Контрольное событие   3.2.2. Концертная программа "Дружбы добрый хоровод"</t>
  </si>
  <si>
    <t>Контрольное событие 3.2.3 Концертная программа, посвященная 350-летию Петра 1 "Русская музыка петровского времени"</t>
  </si>
  <si>
    <t>Контрольное событие 3.2.4 Концертная программа "Партитуры XX века" (к 90-летию Р.Щедрина)</t>
  </si>
  <si>
    <t>Контрольное событие 3.2.5 Концертная программа "Солнечный круг"</t>
  </si>
  <si>
    <t>Контрольное событие 3.2.6. Концертная программа, посвященная 150-летию С.В.Рахманинова</t>
  </si>
  <si>
    <t>3.3.4</t>
  </si>
  <si>
    <t>3.3.5</t>
  </si>
  <si>
    <t>3.3.6</t>
  </si>
  <si>
    <t>Контрольное событие 3.3.1  Фестиваль,симфонической музыки,  посвященный  75-летию академического симфонического оркестра филармонии</t>
  </si>
  <si>
    <t>Контрольное событие 3.3.4                                       VII  межрегиональный песенный фестиаль "Хоперский вальс"</t>
  </si>
  <si>
    <t>Контрольное мероприятие 3.3.5 Фестиваль "Шнитке и современники"</t>
  </si>
  <si>
    <t>Контрольное событие 3.3.6 Фестиваль национального творчества "Большая Волга"</t>
  </si>
  <si>
    <t>Основное мероприятие 3.4. «Осуществление гастрольной деятельности областных концертных организаций на территории Саратовской области, в субъектах Российской Федерации и в зарубежных странах</t>
  </si>
  <si>
    <t>3.5.6</t>
  </si>
  <si>
    <t>Контрольное событие 3.5.1  "Музыка в парках  и скверах" (проект Рио-рита" к Дню Победы)</t>
  </si>
  <si>
    <t>Контрольное событие 3.5.2  Музыка Шостаковича в современном мире (к 115-летию композитора)</t>
  </si>
  <si>
    <t>Контрольное событие 3.5.3 Торжественное мероприятие, посвященное 25 - летию Саратовской областной концертной организации "Поволжье": "Поволжью - 25!"</t>
  </si>
  <si>
    <t>Контрольное событие 3.5.4 К 85-летию Саратовской областной филармонии им.А.Шнитке                                           Выступление академического симфонического оркестра в Москве</t>
  </si>
  <si>
    <t>Контрольное событие 3.5.5 Пропаганда творчества саратовскийх композиторов</t>
  </si>
  <si>
    <t>Контрольное событие 3.5.6 Поддержка социально ориентированных некоммерческих организаций в области культуры</t>
  </si>
  <si>
    <t>4.3.19.</t>
  </si>
  <si>
    <t>4.3.20.</t>
  </si>
  <si>
    <t>4.3.21.</t>
  </si>
  <si>
    <t>4.3.22.</t>
  </si>
  <si>
    <t>Контрольное событие 4.3.1 
Межрегиональный культурный марафон «Книжная радуга детства»</t>
  </si>
  <si>
    <t>Контрольное событие 4.3.6 Реализация мероприятий комплексной программы "Год детского чтения в Саратовской области"</t>
  </si>
  <si>
    <t>Контрольное событие 4.3.7 Ежегодные Пушкинские научные чтения</t>
  </si>
  <si>
    <t xml:space="preserve">Контрольное событие 4.3.8 Проект «Большое чтение в Саратовской области» </t>
  </si>
  <si>
    <t>Контрольное событие 4.3.9 Областной творческий конкурс "Интеллектуальный марафон «Отечество мое, мой край, моя Россия»"</t>
  </si>
  <si>
    <t xml:space="preserve">Контрольное событие 4.3.10
Областной конкурс среди людей с нарушением зрения «Книга в радость» </t>
  </si>
  <si>
    <t>Контрольное событие 4.3.13 Инклюзивный проект «Страна, покорившая космос», посвященный 60-летию первого полета человека в космос</t>
  </si>
  <si>
    <t>Контрольное событие 4.3.14 Краеведческий проект «Иван Паницкий - легенда саратовского баяна» к 115-летию И.Я.Паницкого</t>
  </si>
  <si>
    <t>Контрольное событие 4.3.15  Областной фестиваль "Недаром помнит вся Россия про день Бородина!" к 210 -летию Бородинского сражения в Отечественной войне 1812 года и 185-летию стихотворения М.Ю. Лермонтова "Бородино"</t>
  </si>
  <si>
    <t xml:space="preserve">Контрольное событие 4.3.16 Всероссийская научно-практическая конференция «Специальная библиотека: из настоящего в будущее», посвящённая 85-летию ГУК «Областная специальная библиотека для слепых» </t>
  </si>
  <si>
    <t>Контрольное событие 4.3.19 Областной творческий конкурс "С чего начинается Родина"</t>
  </si>
  <si>
    <t>Контрольное событие 4.3.20 Научно-практическая конференция "Саратовская областная универсальная научная библиотека - интеллектульный и культурный потенциал региона"</t>
  </si>
  <si>
    <t>Контрольное событие 4.3.21 Краеведческие чтения</t>
  </si>
  <si>
    <t>Контрольное событие 4.3.22 Научно-практическая конференция "Библиотека в мире инновационных технологий: автоматизация, ресурсы, сервисы и инновации"</t>
  </si>
  <si>
    <t>2021</t>
  </si>
  <si>
    <t>2023</t>
  </si>
  <si>
    <t>5.2.</t>
  </si>
  <si>
    <t>Контрольное событие 6.2.3 Проведение областного конкурса детского рисунка «Яркие краски детства»</t>
  </si>
  <si>
    <t>Контрольное событие 6.2.4 Проведение фольклорного праздника «Казачьи забавы»</t>
  </si>
  <si>
    <t>Контрольное событие  6.2.5.   Проведение открытого областного бала "Васильев вечер"</t>
  </si>
  <si>
    <t>Контрольное событие 6.2.6. Проведение Всероссийского фестиваля-конкурса исполнителей народной песни им.Л.А.Руслановой</t>
  </si>
  <si>
    <t>Контрольное событие 6.2.7   Проведение областного конкурса исполнителей народной песни им.Л.А.Руслановой</t>
  </si>
  <si>
    <t>Контрольное событие 6.2.8  Проведение III Парада достижений народного творчества «Огней так много золотых»</t>
  </si>
  <si>
    <t>Контрольное событие 6.2.9. Проведение Всероссийского этнофестиваля национальных культур «Волжское подворье»</t>
  </si>
  <si>
    <t xml:space="preserve">Контрольное событие 6.2.10. Инклюзивный творческий фестиваль «Культура без границ»
</t>
  </si>
  <si>
    <t>Контрольное событие 6.2.11.  Проведение фестиваля юных дарований «Звезды завтрашнего дня»</t>
  </si>
  <si>
    <t>Контрольное событие 6.2.12.  Проведение молодежной акции «Счастье в моих руках»</t>
  </si>
  <si>
    <t xml:space="preserve">Контрольное событие 6.2.13. Проведение Шестой межрегиональной академической выставки-конкурса «Красные ворота/Против течения» и выплата Премий в сфере современного изобразительного искусства имени К.С. Петрова-Водкина
</t>
  </si>
  <si>
    <t xml:space="preserve">Контрольное событие 6.2.14. Проведение Межрегионального фестиваль творчества "Хвалынские этюды К.П. Петрова-Водкина"
</t>
  </si>
  <si>
    <t xml:space="preserve">Контрольное событие 6.2.15.  Проведение Международной конференции "Искусство и власть"
</t>
  </si>
  <si>
    <t>Контрольное событие 6.2.16.  Проведение выставок из цикла "Мастера Академии художеств"</t>
  </si>
  <si>
    <t>6.2.3.</t>
  </si>
  <si>
    <t>6.2.4.</t>
  </si>
  <si>
    <t>6.2.9.</t>
  </si>
  <si>
    <t>6.2.12</t>
  </si>
  <si>
    <t>6.2.14</t>
  </si>
  <si>
    <t>6.2.16</t>
  </si>
  <si>
    <t>Контрольное событие 6.2.17.  Проведение выставочного проекта к 76-летию Победы "День Победы со слезами на глазах"</t>
  </si>
  <si>
    <t>ГАУК «Саратовский областной Дом работников искусств»</t>
  </si>
  <si>
    <t xml:space="preserve">Контрольное событие 6.5.1. Проведение открытого  кинофестиваля -конкурса детского кино «Киновертикаль» </t>
  </si>
  <si>
    <t xml:space="preserve">Контрольное событие 6.5.2.Проведение мероприятий, посвященных Дню российского кино </t>
  </si>
  <si>
    <t>Контрольное событие 6.5.3.  Поддержка социально ориентированных некоммерческих организаций в области культуры</t>
  </si>
  <si>
    <t xml:space="preserve"> Контрольное событие 6.6.2.Проект "Творческий полет", посвещенный 60-летию полета первого человека в космос</t>
  </si>
  <si>
    <t>Министерство культуры области, ГАУ ДПО "Саратовский областной  учебно-методический центр"</t>
  </si>
  <si>
    <t xml:space="preserve">Контрольное событие 10.1.1 ГАУК «Саратовский историко-патриотический комплекс «Музей боевой и трудовой славы» Приобретение программного обеспечения </t>
  </si>
  <si>
    <t>Контрольное событие 10.1.2 ГУК "Саратовский областной музей К.Федина" ремонт помещений</t>
  </si>
  <si>
    <t xml:space="preserve">ГУК «Государственный музей  К.А. Федина»              </t>
  </si>
  <si>
    <t>Контрольное событие 10.1.5. ГАУК "Исторический парк "Моя история" приобретение ламп для проекторов</t>
  </si>
  <si>
    <t>ГАУК «Исторический парк «Моя история»</t>
  </si>
  <si>
    <t>Контрольное событие 10.1.3.  ГУК «Саратовский областной музей краеведения» Проведение ремонта системы энергоснабжения здания Аркадаского  краеведческого музея</t>
  </si>
  <si>
    <t xml:space="preserve">Контрольное событие 10.1.4. ГУК «Саратовский областной музей краеведения» Проведение ремонта внутренних помещений здания Аткарского музея  </t>
  </si>
  <si>
    <t>ГАУК СО  "Драматический театр города Вольска"</t>
  </si>
  <si>
    <t xml:space="preserve">Контрольное событие 10.2.1 «Текущий ремонт кровли, помещений, системы отопления  здания ГАУК СО «Драматический театр города Вольска» </t>
  </si>
  <si>
    <t xml:space="preserve">Контрольное событие 10.2.2 "Приобретение компьтерной техники, офисного софита для  ГАУК СО «Драматический театр г.Вольск»   </t>
  </si>
  <si>
    <t>Контрольное событие 10.4.2  Изготовление проектной документации и проведение работ по ремонту фасада, помещений, системы отопления  ГУК "Областная библиотека для детей и юношества имени А.С.Пушкина"</t>
  </si>
  <si>
    <t>10.5.10.</t>
  </si>
  <si>
    <t>Контрольное событие 10.5.1   Приобретение компьютеров и оргтехники для ГПОУ«Саратовское художественное училище имени А.П.Боголюбова (техникум)»</t>
  </si>
  <si>
    <t>Контрольное событие 10.5.2   Проведение текущего ремонта помещений здания  ГПОУ«Саратовский областной колледж искусств»</t>
  </si>
  <si>
    <t>Контрольное событие 10.5.3   Приобретение и монтаж архитектурной подсветки здания ГАУК "Саратовский областной учебно-методический центр"</t>
  </si>
  <si>
    <t>ГБУ ДО "Детская школа искусств" р.п. Самойловка</t>
  </si>
  <si>
    <t xml:space="preserve"> ГБУ ДО "Детская школа искусств" с.Святославка</t>
  </si>
  <si>
    <t>10.5.18</t>
  </si>
  <si>
    <t>10.5.19</t>
  </si>
  <si>
    <t>10.5.20</t>
  </si>
  <si>
    <t>10.5.21</t>
  </si>
  <si>
    <t>10.5.22</t>
  </si>
  <si>
    <t>10.5.23</t>
  </si>
  <si>
    <t>10.5.24</t>
  </si>
  <si>
    <t>10.5.25</t>
  </si>
  <si>
    <t>10.5.26</t>
  </si>
  <si>
    <t>10.5.27</t>
  </si>
  <si>
    <t>10.5.28</t>
  </si>
  <si>
    <t>10.5.29</t>
  </si>
  <si>
    <t>10.5.30</t>
  </si>
  <si>
    <t>10.5.31</t>
  </si>
  <si>
    <t>ГУ ДО Детская школа искусств №1 г.Маркса Саратовской области</t>
  </si>
  <si>
    <t>ГУ ДО "Детская школа искусств №1" г.Балашова</t>
  </si>
  <si>
    <t xml:space="preserve"> ГУ ДО "Детская школа искусств №2" г.Балашова</t>
  </si>
  <si>
    <t xml:space="preserve"> ГУ ДО "Детская школа искусств №1 г.Вольска"</t>
  </si>
  <si>
    <t>ГУ ДО "Детская школа искусств №1 г.Вольска"</t>
  </si>
  <si>
    <t>ГБУ ДО "Детская школа искусств р.п. Новые Бурасы Саратовской области"</t>
  </si>
  <si>
    <t>ГУ ДО "Детская школа искусств р.п Сенной"</t>
  </si>
  <si>
    <t>Контрольное событие 10.5.5  Приобретение оргтехники (компьютер) для ГБУ ДО "Детская школа искусств г.Аркадака"</t>
  </si>
  <si>
    <t>ГБУ ДО "Детская школа искусств г.Аркадака"</t>
  </si>
  <si>
    <t>ГАУ ДО "Детская школа искусств" Аткарского муниципального района Саратовской области</t>
  </si>
  <si>
    <t>ГУ ДО "Детская школа искусств №5 Вольского муниципального района"</t>
  </si>
  <si>
    <t xml:space="preserve"> ГБУ ДО "Детская школа искусств №2"  города Шиханы Саратовской области</t>
  </si>
  <si>
    <t>ГБУ ДО "Детская музыкальная школа" п. Горный Краснопартизанского района Саратовской области</t>
  </si>
  <si>
    <t>ГУ ДО "Детская школа искусств" р.п. Екатериновка Саратовской области</t>
  </si>
  <si>
    <t>ГБУ ДО "Детская школа искусств г.Красноармейска Саратовской области"</t>
  </si>
  <si>
    <t>ГБУ ДО "Детская школа искусств города Хвалынска"</t>
  </si>
  <si>
    <t>Контрольное событие 10.5.6 Приобретение оргтехники (компьютер) для ГБУ ДО "Детская школа искусств" р.п. Самойловка</t>
  </si>
  <si>
    <t>Контрольное событие 10.5.7 Приобретение   оргтехники (компьютер) для ГБУ ДО "Детская школа искусств" с.Святославка</t>
  </si>
  <si>
    <t>Контрольное событие 10.5.8 Приобретение мебели (стол учителя) для ГАУ ДО "Детская школа искусств" Аткарского муниципального района Саратовской области</t>
  </si>
  <si>
    <t>Контрольное событие 10.5.9 Проведение капитального ремонта кровли в ГАУ ДО "Детская школа искусств" Аткарского муниципального района Саратовской области</t>
  </si>
  <si>
    <t>Контрольное событие 10.5.10 Ремонт здания  ГУ ДО "Детская школа искусств №1" г.Балашова</t>
  </si>
  <si>
    <t>10.5.11</t>
  </si>
  <si>
    <t>10.5.12</t>
  </si>
  <si>
    <t>10.5.13</t>
  </si>
  <si>
    <t>10.5.14</t>
  </si>
  <si>
    <t>10.5.15</t>
  </si>
  <si>
    <t>10.5.16</t>
  </si>
  <si>
    <t>10.5.17</t>
  </si>
  <si>
    <t>Контрольное событие 10.5.21 Капитальный ремонт здания ГУ ДО Детская школа искусств №1 г.Маркса Саратовской области</t>
  </si>
  <si>
    <t>Контрольное событие 10.5.4 Текущий ремонт здания ГАУК "Саратовский областной учебно-методический центр"</t>
  </si>
  <si>
    <t>Контрольное событие 10.5.11 Проведение капитального ремонта кровли  ГУ ДО "Детская школа искусств №2" г.Балашова</t>
  </si>
  <si>
    <t>Контрольное событие 10.5.12 Приобретение   оргтехники (компьютер) для ГУ ДО "Детская школа искусств №2" г.Балашова</t>
  </si>
  <si>
    <t>Контрольное событие 10.5.13 Приобретение  мебели (столы, стулья) для ГУ ДО "Детская школа искусств №2" г.Балашова</t>
  </si>
  <si>
    <t>Контрольное событие 10.5.14 Разработка проектно-сметной документации на капитальный ремонт ГУ ДО "Детская школа искусств №1 г.Вольска"</t>
  </si>
  <si>
    <t>Контрольное событие 10.5.15 Приобретение   оргтехники (компьютер) для ГУ ДО "Детская школа искусств №1 г.Вольска"</t>
  </si>
  <si>
    <t>Контрольное событие 10.5.16 Приобретение  мебели (столы, банкетка,стулья) для ГУ ДО "Детская школа искусств №1 г.Вольска"</t>
  </si>
  <si>
    <t>Контрольное событие 10.5.17 Приобретение   оргтехники (компьютер, МФУ, ноутбук) для ГУ ДО "Детская школа искусств №5 Вольского муниципального района"</t>
  </si>
  <si>
    <t>Контрольное событие 10.5.18 Текущий ремонт замена оконных блоков в ГУ ДО "Детская школа искусств №5 Вольского муниципального района"</t>
  </si>
  <si>
    <t>Контрольное событие 10.5.19 Приобретение оборудования, материальных запасов и проведение текущего ремонта ГУ ДО "Детская школа искусств р.п Сенной"</t>
  </si>
  <si>
    <t>Контрольное событие 10.5.20 Приобретение  оргтехники (ноутбук), оборудования (телевизор) для ГБУ ДО "Детская школа искусств №2" города Шиханы Саратовской области</t>
  </si>
  <si>
    <t>Контрольное событие 10.5.22 Приобретение мебели (стулья) для ГБУ ДО "Детская музыкальная школа" п. Горный Краснопартизанского района Саратовской области</t>
  </si>
  <si>
    <t>Контрольное событие 10.5.23 Приобретение мебели (шкаф) для ГУ ДО "Детская школа искусств" р.п. Екатериновка Саратовской области</t>
  </si>
  <si>
    <t>Контрольное событие 10.5.24 Приобретение оргтехники (компьютер, МФУ) для ГУ ДО "Детская школа искусств" р.п. Екатериновка Саратовской области</t>
  </si>
  <si>
    <t>Контрольное событие 10.5.25 Приобретение оборудования и проведение текущего ремонта (котельной, канализации и водопровода) ГБУ ДО "Детская школа искусств р.п. Новые Бурасы Саратовской области"</t>
  </si>
  <si>
    <t>Контрольное событие 10.5.26 Приобретение мебели (столы, стулья, магнитно-маркерная доска) для ГБУ ДО "Детская школа искусств р.п. Новые Бурасы Саратовской области"</t>
  </si>
  <si>
    <t>Контрольное событие 10.5.27 Приобретение оргтехники (ноутбук, цветной принтер) для БУ ДО "Детская школа искусств р.п. Новые Бурасы Саратовской области"</t>
  </si>
  <si>
    <t>Контрольное событие 10.5.28 Текущий ремонт отопительной системы ГБУ ДО "Детская школа искусств города Хвалынска"</t>
  </si>
  <si>
    <t>Контрольное событие 10.5.29 Приобретение оргтехники (МФУ, компьютер) для ГБУ ДО "Детская школа искусств города Хвалынска"</t>
  </si>
  <si>
    <t>Контрольное событие 10.5.30 Приобретение оргтехники (компьютер) для ГБУ ДО "Детская школа искусств г.Красноармейска Саратовской области"</t>
  </si>
  <si>
    <t xml:space="preserve">Контрольное событие 10.5.31 Капитальный ремонт ДШИ </t>
  </si>
  <si>
    <t>Контрольное событие 10.6.1 Проведение ремонта помещений,  кровли и установка сплинт систем здания  ГАУК «Саратовский областной центр народного творчества имени Л.А. Руслановой»</t>
  </si>
  <si>
    <t>Контрольное событие 10.6.2  Приобретение оборудования, транспорта  ГАУК «Саратовский областной центр народного творчества имени Л.А. Руслановой»</t>
  </si>
  <si>
    <t>Контрольное событие 10.6.3 Ремонт помещений  ГАУК "Саратовский областной дом работников искусств"</t>
  </si>
  <si>
    <t>Контрольное событие 10.6.4 Приобретение кондиционеров  ГАУК "Саратовский областной дом работников искусств"</t>
  </si>
  <si>
    <t>10.8.1.</t>
  </si>
  <si>
    <t xml:space="preserve">Основное мероприятие 10.21 «Строительство (реконструкция) объектов культурного назначения»
</t>
  </si>
  <si>
    <t>Контрольное событие 10.21.1 Осуществление работ по сохранению объектов культурного наследия, расположенных на территории Саратовской области</t>
  </si>
  <si>
    <t>10.11.1.</t>
  </si>
  <si>
    <t>10.11.2.</t>
  </si>
  <si>
    <t>10.11.3.</t>
  </si>
  <si>
    <t>10.11.4.</t>
  </si>
  <si>
    <t>10.11.5.</t>
  </si>
  <si>
    <t>10.1.9 «Государственная поддержка отрасли культуры (модернизация региональных и муниципальных детских школ искусств по видам искусств)»</t>
  </si>
  <si>
    <t xml:space="preserve">Контрольное событие 11.1.1
Межрегиональная научно-практическая конференция «Вечных истин немеркнущий свет»
</t>
  </si>
  <si>
    <t>Контрольное событие 11.1.2
Областной семинар для специалистов библиотек, обслуживающих инвалидов</t>
  </si>
  <si>
    <t xml:space="preserve">ГУК «Саратовский областной музей краеведения»  </t>
  </si>
  <si>
    <t>11.1.13</t>
  </si>
  <si>
    <t>Контрольное событие 11.1.3 Проведение конференции к 100-летию объединения писателей «Серапионовы братья»</t>
  </si>
  <si>
    <t>Контрольное событие 11.1.4 Проведение областного семинара музейных работников</t>
  </si>
  <si>
    <t xml:space="preserve"> ГУК «Государственный музей К.А. Федина»           </t>
  </si>
  <si>
    <t>11.2</t>
  </si>
  <si>
    <t>11.2.1</t>
  </si>
  <si>
    <t>11.2.2</t>
  </si>
  <si>
    <t>Контрольное событие 11.3.2  Открытый творческий конкурс, посвященный основателю саратовского художественного училища имени А.П. Боголюбова (с виртуальной выставкой)</t>
  </si>
  <si>
    <t>Контрольное событие  11.4.4 Проведение областного конкурса «Лучший Дом кино»</t>
  </si>
  <si>
    <t xml:space="preserve">Контрольное событие 12.1.3 Государственный праздник  -Международный женский день 8 марта </t>
  </si>
  <si>
    <t>Министерство культуры области Начальник отдела проектов в сфере культуры и искусства О.Ю.Покровская                                                           ГАУК «Саратовская областная филармония им.А.Шнитке» (А.В. Николаева, директор), ГАУК «Саратовский областной Дом работников искусств» (И.Б.Десницкая, директор)</t>
  </si>
  <si>
    <t xml:space="preserve">Контрольное событие 12.1.4 День работника культуры </t>
  </si>
  <si>
    <t xml:space="preserve">Контрольное событие 12.1.5 Всемирный День авиации и космонавтики - первый полет человека в космос </t>
  </si>
  <si>
    <t xml:space="preserve">Контрольное событие 12.1.6 Государственный праздник - День Победы в Великой Отечественной войне 1941-1945 годов 
</t>
  </si>
  <si>
    <t xml:space="preserve">Контрольное событие 12.1.7 День славянской письменности и культуры
</t>
  </si>
  <si>
    <t>Контрольное событие 12.1.8 Государственный праздник - День России</t>
  </si>
  <si>
    <t>Контрольное событие 12.1.9 Организация и проведение Праздника духовой музыки</t>
  </si>
  <si>
    <t>Контрольное событие 12.1.10 Государственный праздник - День народного единства</t>
  </si>
  <si>
    <t>Контрольное событие 12.1.11 День конституции Российской Федерации</t>
  </si>
  <si>
    <t>Контрольное событие 12.1.12 Государственный праздник - Встреча наступающего Нового года</t>
  </si>
  <si>
    <t>Контрольное событие 12.1.13 Обеспечение мероприятий сферы культуры</t>
  </si>
  <si>
    <t xml:space="preserve">Министерство культуры области
Заместитель начальника управления реализации культурной политики - начальник отдела поддержки искусства и массовых мероприятий О.Ю.Покровская 
ГАУК «Саратовская областная филармония им.А.Шнитке» (А.В. Николаева, директор)
ГАУК «Саратовский областной центр народного творчества имени Л.А. Руслановой» (В.И.Зимин, директор)                                                  ГАУК «Саратовский областной Дом работников искусств» (И.Б.Десницкая, директор),  директор ГАУК СО «Дворец культуры «Россия» (О.П.Сынкина, директор)             </t>
  </si>
  <si>
    <t xml:space="preserve">Министерство культуры области
Заместитель начальника управления реализации культурной политики - начальник отдела поддержки искусства и массовых мероприятий О.Ю.Покровская 
ГАУК «Саратовская областная филармония им.А.Шнитке» (А.В. Николаева, директор), ГАУК «Саратовский областной Дом работников искусств» (И.Б.Десницкая, директор), ГАУК «Саратовский областной центр народного творчества имени Л.А. Руслановой» (В.И.Зимин, директор)        </t>
  </si>
  <si>
    <t xml:space="preserve">Министерство культуры области
Заместитель начальника управления реализации культурной политики - начальник отдела поддержки искусства и массовых мероприятий О.Ю.Покровская 
ГАУК «Саратовский областной методический киновидеоцентр»  (И.Т. Бережная, директор)  
ГАУК «Саратовский областной центр народного творчества имени Л.А. Руслановой» (В.И.Зимин, директор)        </t>
  </si>
  <si>
    <t xml:space="preserve">Министерство культуры области
Заместитель начальника управления реализации культурной политики - начальник отдела поддержки искусства и массовых мероприятий  О.Ю.Покровская 
ГАУК «Саратовский областной центр народного творчества имени Л.А. Руслановой» (В.И.Зимин, директор)
ГАУК СО «Дворец культуры «Россия» (О.П.Сынкина, директор)                                                          ГАУК «Саратовский областной Дом работников искусств» (И.Б.Десницкая, директор)                        ГАУК «Саратовская областная филармония им.А.Шнитке» (А.В. Николаева, директор)                                      </t>
  </si>
  <si>
    <t xml:space="preserve">Министерство культуры области
Заместитель начальника управления реализации культурной политики - начальник отдела поддержки искусства и массовых мероприятий  О.Ю.Покровская 
ГАУК «Саратовский областной Дом работников искусств» (И.Б.Десницкая, директор), ГАУ ДПО в сфере культуры и искусства "Саратовский областной учебно-методический центр" (С.А. Неводчикова, директор)          </t>
  </si>
  <si>
    <t xml:space="preserve">Министерство культуры области
Заместитель начальника управления реализации культурной политики - начальник отдела поддержки искусства и массовых мероприятий  О.Ю.Покровская 
ГАУК «Саратовский областной центр народного творчества имени Л.А. Руслановой» (В.И.Зимин, директор)
ГАУК «Саратовский областной Дом работников искусств» (И.Б.Десницкая, директор), ГАУК «Саратовская областная филармония им.А.Шнитке» (А.В. Николаева, директор)        </t>
  </si>
  <si>
    <t>Министерство культуры области Заместитель начальника управления реализации культурной политики - начальник отдела поддержки искусства и массовых мероприятий О.Ю.Покровская ГАУК СО «Дворец культуры «Россия» (О.П.Сынкина, директор)   ГАУК "Саратовский областной центр народного творчества имени Л.А.Руслановой" (В.И.Зимин)</t>
  </si>
  <si>
    <t xml:space="preserve">Министерство культуры области
Заместитель начальника управления реализации культурной политики - начальник отдела поддержки искусства и массовых мероприятий  О.Ю.Покровская 
ГАУК «Саратовский областной центр народного творчества имени Л.А. Руслановой» (В.И.Зимин, директор)
ГАУК «Саратовская областная филармония им.А.Шнитке» (А.В. Николаева, директор) </t>
  </si>
  <si>
    <t>Министерство культуры области
Заместитель начальника управления реализации культурной политики - начальник отдела поддержки искусства и массовых мероприятий  О.Ю.Покровская 
ГАУК «Саратовская областная филармония им.А.Шнитке» (А.В. Николаева, директор)
ГАУК «Саратовский областной центр народного творчества имени Л.А. Руслановой» (В.И.Зимин, директор)
ГАУК «Саратовский областной Дом работников искусств» (И.Б.Десницкая, директор)</t>
  </si>
  <si>
    <t>Контрольное событие 13.1.1 «Проведение мониторинга межнациональных отношений в Саратовской области и издание результатов»</t>
  </si>
  <si>
    <t>13.2.1.</t>
  </si>
  <si>
    <t>13.2.2.</t>
  </si>
  <si>
    <t>13.2.3.</t>
  </si>
  <si>
    <t>13.2.4.</t>
  </si>
  <si>
    <t>13.2.5.</t>
  </si>
  <si>
    <t>Контрольное событие 13.8.5 «Организация и проведение Межрегионального методического семинара-практикума для педагогов образовательных учреждений с казачьим компонентом в обучении и воспитании «Реализация задач Стратегии государственной политики РФ в отношении российского казачества на 2021-2030 годы по содействию воспитанию подрастающего поколения в духе патриотизма, гражданской ответственности и готовности к служению Отечеству»</t>
  </si>
  <si>
    <t>13.2.6.</t>
  </si>
  <si>
    <t>13.2.7.</t>
  </si>
  <si>
    <t>Контрольное событие 13.8.7 «Организация и проведение Фестиваля казачьей культуры и творчества</t>
  </si>
  <si>
    <t>Контрольное событие 13.9.1 «Организация и проведение мероприятия, посвященного Дню народного единства: Фестиваль национальных культур».</t>
  </si>
  <si>
    <t>13.3.1.</t>
  </si>
  <si>
    <t>13.3.2.</t>
  </si>
  <si>
    <t>Контрольное событие 13.9.2  «Организация и проведение Форума «XIX Межрегиональные образовательные «Пименовские чтения».</t>
  </si>
  <si>
    <t>на 2021 год (финансовый)</t>
  </si>
  <si>
    <t>на 2023 год (плановый)</t>
  </si>
  <si>
    <t>Государственные учреждения "Детские школы искусств"</t>
  </si>
  <si>
    <t>Контрольное событие  1.4.17 Экспонирование выставки "Андрей Сахаров - человек эпохи"</t>
  </si>
  <si>
    <t>Контрольное событие  1.4.18 Экспонирование выставки "Рождает Родина Героев" (материалы из фонда ФГБУ "Военно-исторический музей артиллерии, инженерных войск и войск связи Минобороны РФ")</t>
  </si>
  <si>
    <t>Контрольное событие  1.4.19 Экспонирование выставки "Броня крепка и танки наши быстры" (материалы из фонда ФГБУК "Государственный историко-мемориальный музей-заповедник "Сталинградская битва")</t>
  </si>
  <si>
    <t>1.4.20</t>
  </si>
  <si>
    <t>Контрольное событие 1.4.20 Экспонирование выставок в Музее боевой и трудовой славы из фондов ведущих военно-исторических музеев РФ</t>
  </si>
  <si>
    <t>1.4.21</t>
  </si>
  <si>
    <t>Контрольное событие 1.4.21 Экспонирование выставки "С лейкой и блокнотом" (материалы из фонда ФГБУК "Государственный историко-мемориальный музей-заповедник "Сталинградская битва")</t>
  </si>
  <si>
    <t>1.4.22</t>
  </si>
  <si>
    <t>Контрольное событие 1.4.22 Экспонирование выставок в Саратовском областном музее краеведения из фондов ведущих музеев РФ</t>
  </si>
  <si>
    <t>1.4.23</t>
  </si>
  <si>
    <t>1.4.24</t>
  </si>
  <si>
    <t>1.4.25</t>
  </si>
  <si>
    <t>Контрольное событие 1.4.23 Экспонирование выставки "Сокол, Орлан и другие птицы. Истории космической одежды" (из фондов ГБУК г. Москвы "Мемориальный музей космонавтики")</t>
  </si>
  <si>
    <t>Контрольное событие 1.4.24 Экспонирование выставки "Наградное и подарочное оружие" (из фондов ФГБУ "Центральный музей Вооруженных сил РФ" Минобороны России)</t>
  </si>
  <si>
    <t>Контрольное событие 1.4.25 Экспонирование выставки "Реликвии и шедевры" (из фондов ГБУК "Государственный исторический музей")</t>
  </si>
  <si>
    <t>1.4.26</t>
  </si>
  <si>
    <t>Контрольное событие 1.4.26 Создание выставки "Аркадакский район в годы Великой Отечественной войны"в филиале ГУК "Саратовский областной музей краеведения"</t>
  </si>
  <si>
    <t>1.4.27</t>
  </si>
  <si>
    <t>Контрольное событие 1.4.27 Создание выставок в филиале ГУК "Саратовский областной музей краеведения"</t>
  </si>
  <si>
    <r>
      <t>К</t>
    </r>
    <r>
      <rPr>
        <sz val="11"/>
        <rFont val="Times New Roman"/>
        <family val="1"/>
        <charset val="204"/>
      </rPr>
      <t>онтрольное событие 3.3.2 V региональный детский фестиваль национальной песни "Дружные нотки"</t>
    </r>
  </si>
  <si>
    <t>от 30.12.2020 г.  № 01-12/623</t>
  </si>
</sst>
</file>

<file path=xl/styles.xml><?xml version="1.0" encoding="utf-8"?>
<styleSheet xmlns="http://schemas.openxmlformats.org/spreadsheetml/2006/main">
  <numFmts count="6">
    <numFmt numFmtId="43" formatCode="_-* #,##0.00_р_._-;\-* #,##0.00_р_._-;_-* &quot;-&quot;??_р_._-;_-@_-"/>
    <numFmt numFmtId="164" formatCode="_-* #,##0.0_р_._-;\-* #,##0.0_р_._-;_-* &quot;-&quot;??_р_._-;_-@_-"/>
    <numFmt numFmtId="165" formatCode="_-* #,##0.0_р_._-;\-* #,##0.0_р_._-;_-* &quot;-&quot;?_р_._-;_-@_-"/>
    <numFmt numFmtId="166" formatCode="#,##0.0"/>
    <numFmt numFmtId="167" formatCode="_-* #,##0.0\ _₽_-;\-* #,##0.0\ _₽_-;_-* &quot;-&quot;??\ _₽_-;_-@_-"/>
    <numFmt numFmtId="168" formatCode="0.0"/>
  </numFmts>
  <fonts count="23">
    <font>
      <sz val="11"/>
      <color theme="1"/>
      <name val="Calibri"/>
      <family val="2"/>
      <charset val="204"/>
      <scheme val="minor"/>
    </font>
    <font>
      <sz val="11"/>
      <color indexed="8"/>
      <name val="Calibri"/>
      <family val="2"/>
      <charset val="204"/>
    </font>
    <font>
      <sz val="11"/>
      <color indexed="8"/>
      <name val="Calibri"/>
      <family val="2"/>
      <charset val="204"/>
    </font>
    <font>
      <sz val="8"/>
      <name val="Calibri"/>
      <family val="2"/>
      <charset val="204"/>
    </font>
    <font>
      <sz val="11"/>
      <name val="Calibri"/>
      <family val="2"/>
      <charset val="204"/>
    </font>
    <font>
      <sz val="10"/>
      <color indexed="8"/>
      <name val="Times New Roman"/>
      <family val="1"/>
      <charset val="204"/>
    </font>
    <font>
      <b/>
      <sz val="11"/>
      <color indexed="8"/>
      <name val="Calibri"/>
      <family val="2"/>
      <charset val="204"/>
    </font>
    <font>
      <sz val="11"/>
      <color indexed="10"/>
      <name val="Calibri"/>
      <family val="2"/>
      <charset val="204"/>
    </font>
    <font>
      <sz val="14"/>
      <color indexed="8"/>
      <name val="Times New Roman"/>
      <family val="1"/>
      <charset val="204"/>
    </font>
    <font>
      <sz val="11"/>
      <name val="Calibri"/>
      <family val="2"/>
      <charset val="204"/>
      <scheme val="minor"/>
    </font>
    <font>
      <sz val="11"/>
      <color theme="1"/>
      <name val="Times New Roman"/>
      <family val="1"/>
      <charset val="204"/>
    </font>
    <font>
      <b/>
      <sz val="11"/>
      <color theme="1"/>
      <name val="Times New Roman"/>
      <family val="1"/>
      <charset val="204"/>
    </font>
    <font>
      <sz val="11"/>
      <color theme="1"/>
      <name val="Calibri"/>
      <family val="2"/>
      <charset val="204"/>
    </font>
    <font>
      <sz val="11.5"/>
      <color theme="1"/>
      <name val="Times New Roman"/>
      <family val="1"/>
      <charset val="204"/>
    </font>
    <font>
      <b/>
      <sz val="14"/>
      <color theme="1"/>
      <name val="Times New Roman"/>
      <family val="1"/>
      <charset val="204"/>
    </font>
    <font>
      <sz val="14"/>
      <color theme="1"/>
      <name val="Times New Roman"/>
      <family val="1"/>
      <charset val="204"/>
    </font>
    <font>
      <b/>
      <sz val="12"/>
      <color theme="1"/>
      <name val="Times New Roman"/>
      <family val="1"/>
      <charset val="204"/>
    </font>
    <font>
      <b/>
      <sz val="10"/>
      <color theme="1"/>
      <name val="Times New Roman"/>
      <family val="1"/>
      <charset val="204"/>
    </font>
    <font>
      <sz val="10"/>
      <color theme="1"/>
      <name val="Times New Roman"/>
      <family val="1"/>
      <charset val="204"/>
    </font>
    <font>
      <sz val="11"/>
      <name val="Times New Roman"/>
      <family val="1"/>
      <charset val="204"/>
    </font>
    <font>
      <b/>
      <sz val="11"/>
      <name val="Times New Roman"/>
      <family val="1"/>
      <charset val="204"/>
    </font>
    <font>
      <sz val="10"/>
      <name val="Times New Roman"/>
      <family val="1"/>
      <charset val="204"/>
    </font>
    <font>
      <b/>
      <sz val="10"/>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5"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43" fontId="2" fillId="0" borderId="0" applyFont="0" applyFill="0" applyBorder="0" applyAlignment="0" applyProtection="0"/>
    <xf numFmtId="43" fontId="1" fillId="0" borderId="0" applyFont="0" applyFill="0" applyBorder="0" applyAlignment="0" applyProtection="0"/>
  </cellStyleXfs>
  <cellXfs count="311">
    <xf numFmtId="0" fontId="0" fillId="0" borderId="0" xfId="0"/>
    <xf numFmtId="0" fontId="0" fillId="0" borderId="0" xfId="0" applyFill="1"/>
    <xf numFmtId="0" fontId="6" fillId="0" borderId="0" xfId="0" applyFont="1" applyFill="1"/>
    <xf numFmtId="0" fontId="6" fillId="0" borderId="0" xfId="0" applyFont="1"/>
    <xf numFmtId="0" fontId="6" fillId="0" borderId="0" xfId="0" applyFont="1" applyBorder="1"/>
    <xf numFmtId="0" fontId="6" fillId="0" borderId="0" xfId="0" applyFont="1" applyFill="1" applyBorder="1"/>
    <xf numFmtId="0" fontId="0" fillId="0" borderId="0" xfId="0" applyFont="1"/>
    <xf numFmtId="0" fontId="0" fillId="0" borderId="0" xfId="0" applyFont="1" applyFill="1" applyBorder="1"/>
    <xf numFmtId="0" fontId="0" fillId="0" borderId="0" xfId="0" applyFont="1" applyBorder="1"/>
    <xf numFmtId="0" fontId="0" fillId="0" borderId="0" xfId="0" applyFont="1" applyFill="1"/>
    <xf numFmtId="0" fontId="4" fillId="0" borderId="0" xfId="0" applyFont="1" applyFill="1" applyBorder="1"/>
    <xf numFmtId="0" fontId="4" fillId="0" borderId="0" xfId="0" applyFont="1" applyBorder="1"/>
    <xf numFmtId="0" fontId="4" fillId="0" borderId="0" xfId="0" applyFont="1"/>
    <xf numFmtId="0" fontId="4" fillId="0" borderId="0" xfId="0" applyFont="1" applyFill="1"/>
    <xf numFmtId="0" fontId="5" fillId="0" borderId="0" xfId="0" applyFont="1" applyFill="1" applyBorder="1" applyAlignment="1">
      <alignment horizontal="center" vertical="top" wrapText="1"/>
    </xf>
    <xf numFmtId="0" fontId="5" fillId="0" borderId="3" xfId="0" applyFont="1" applyFill="1" applyBorder="1" applyAlignment="1">
      <alignment horizontal="center" vertical="top" wrapText="1"/>
    </xf>
    <xf numFmtId="0" fontId="7" fillId="0" borderId="0" xfId="0" applyFont="1" applyFill="1" applyBorder="1"/>
    <xf numFmtId="0" fontId="0" fillId="0" borderId="0" xfId="0" applyBorder="1"/>
    <xf numFmtId="0" fontId="0" fillId="0" borderId="0" xfId="0" applyFill="1" applyBorder="1"/>
    <xf numFmtId="0" fontId="8" fillId="0" borderId="0" xfId="0" applyFont="1" applyFill="1"/>
    <xf numFmtId="0" fontId="8" fillId="0" borderId="0" xfId="0" applyFont="1"/>
    <xf numFmtId="0" fontId="9" fillId="0" borderId="0" xfId="0" applyFont="1" applyFill="1"/>
    <xf numFmtId="0" fontId="0" fillId="2" borderId="0" xfId="0" applyFill="1" applyBorder="1"/>
    <xf numFmtId="0" fontId="0" fillId="2" borderId="0" xfId="0" applyFont="1" applyFill="1"/>
    <xf numFmtId="0" fontId="4" fillId="2" borderId="0" xfId="0" applyFont="1" applyFill="1"/>
    <xf numFmtId="0" fontId="9" fillId="2" borderId="0" xfId="0" applyFont="1" applyFill="1"/>
    <xf numFmtId="0" fontId="10" fillId="0" borderId="0" xfId="0" applyFont="1" applyFill="1" applyAlignment="1">
      <alignment horizontal="center"/>
    </xf>
    <xf numFmtId="0" fontId="12" fillId="0" borderId="0" xfId="0" applyFont="1" applyFill="1"/>
    <xf numFmtId="0" fontId="14" fillId="0" borderId="0" xfId="0" applyFont="1" applyFill="1" applyAlignment="1">
      <alignment horizontal="center" wrapText="1"/>
    </xf>
    <xf numFmtId="0" fontId="15" fillId="0" borderId="1" xfId="0" applyFont="1" applyFill="1" applyBorder="1" applyAlignment="1">
      <alignment horizontal="center"/>
    </xf>
    <xf numFmtId="0" fontId="15" fillId="0" borderId="1" xfId="0" applyFont="1" applyFill="1" applyBorder="1"/>
    <xf numFmtId="0" fontId="16" fillId="0" borderId="1"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7" fillId="0" borderId="1" xfId="0" applyFont="1" applyFill="1" applyBorder="1" applyAlignment="1">
      <alignment horizontal="center" vertical="top" wrapText="1"/>
    </xf>
    <xf numFmtId="0" fontId="11" fillId="0" borderId="6" xfId="0" applyFont="1" applyFill="1" applyBorder="1" applyAlignment="1">
      <alignment horizontal="center" vertical="center" wrapText="1"/>
    </xf>
    <xf numFmtId="0" fontId="10" fillId="0" borderId="2" xfId="0" applyFont="1" applyFill="1" applyBorder="1" applyAlignment="1">
      <alignment horizontal="center" vertical="top" wrapText="1"/>
    </xf>
    <xf numFmtId="0" fontId="19" fillId="2" borderId="1" xfId="0" applyFont="1" applyFill="1" applyBorder="1" applyAlignment="1">
      <alignment vertical="top" wrapText="1"/>
    </xf>
    <xf numFmtId="0" fontId="9" fillId="0" borderId="0" xfId="0" applyFont="1"/>
    <xf numFmtId="0" fontId="9" fillId="0" borderId="0" xfId="0" applyFont="1" applyFill="1" applyBorder="1"/>
    <xf numFmtId="0" fontId="11" fillId="0" borderId="1" xfId="0" applyFont="1" applyFill="1" applyBorder="1" applyAlignment="1">
      <alignment horizontal="center" vertical="top" wrapText="1"/>
    </xf>
    <xf numFmtId="49" fontId="11" fillId="0" borderId="2" xfId="0" applyNumberFormat="1" applyFont="1" applyFill="1" applyBorder="1" applyAlignment="1">
      <alignment horizontal="center" vertical="top" wrapText="1"/>
    </xf>
    <xf numFmtId="0" fontId="19" fillId="0" borderId="2" xfId="0" applyFont="1" applyFill="1" applyBorder="1" applyAlignment="1">
      <alignment horizontal="center" vertical="top" wrapText="1"/>
    </xf>
    <xf numFmtId="0" fontId="11" fillId="0" borderId="2" xfId="0" applyFont="1" applyFill="1" applyBorder="1" applyAlignment="1">
      <alignment horizontal="center" vertical="top" wrapText="1"/>
    </xf>
    <xf numFmtId="0" fontId="13" fillId="2" borderId="0" xfId="0" applyFont="1" applyFill="1"/>
    <xf numFmtId="0" fontId="12" fillId="2" borderId="0" xfId="0" applyFont="1" applyFill="1"/>
    <xf numFmtId="0" fontId="14" fillId="2" borderId="0" xfId="0" applyFont="1" applyFill="1" applyAlignment="1">
      <alignment horizontal="center" wrapText="1"/>
    </xf>
    <xf numFmtId="0" fontId="15" fillId="2" borderId="1" xfId="0" applyFont="1" applyFill="1" applyBorder="1"/>
    <xf numFmtId="0" fontId="16" fillId="2" borderId="1" xfId="0" applyFont="1" applyFill="1" applyBorder="1" applyAlignment="1">
      <alignment horizontal="center" vertical="center" wrapText="1"/>
    </xf>
    <xf numFmtId="0" fontId="16" fillId="2" borderId="1" xfId="0" applyFont="1" applyFill="1" applyBorder="1" applyAlignment="1">
      <alignment vertical="top" wrapText="1"/>
    </xf>
    <xf numFmtId="0" fontId="11" fillId="2" borderId="1" xfId="0" applyFont="1" applyFill="1" applyBorder="1" applyAlignment="1">
      <alignment vertical="top" wrapText="1"/>
    </xf>
    <xf numFmtId="0" fontId="10" fillId="2" borderId="1" xfId="0" applyFont="1" applyFill="1" applyBorder="1" applyAlignment="1">
      <alignment vertical="top" wrapText="1"/>
    </xf>
    <xf numFmtId="0" fontId="10" fillId="2" borderId="4" xfId="0" applyFont="1" applyFill="1" applyBorder="1" applyAlignment="1">
      <alignment vertical="top" wrapText="1"/>
    </xf>
    <xf numFmtId="0" fontId="10" fillId="2" borderId="5" xfId="0" applyFont="1" applyFill="1" applyBorder="1" applyAlignment="1">
      <alignment vertical="top" wrapText="1"/>
    </xf>
    <xf numFmtId="49" fontId="10" fillId="2" borderId="1" xfId="0" applyNumberFormat="1" applyFont="1" applyFill="1" applyBorder="1" applyAlignment="1">
      <alignment vertical="top" wrapText="1"/>
    </xf>
    <xf numFmtId="0" fontId="10" fillId="2" borderId="2" xfId="0" applyFont="1" applyFill="1" applyBorder="1" applyAlignment="1">
      <alignment vertical="top" wrapText="1"/>
    </xf>
    <xf numFmtId="0" fontId="10" fillId="2" borderId="7" xfId="0" applyFont="1" applyFill="1" applyBorder="1" applyAlignment="1">
      <alignment horizontal="left" vertical="top"/>
    </xf>
    <xf numFmtId="0" fontId="10" fillId="2" borderId="0" xfId="0" applyFont="1" applyFill="1" applyBorder="1" applyAlignment="1">
      <alignment vertical="top" wrapText="1"/>
    </xf>
    <xf numFmtId="0" fontId="10" fillId="3" borderId="1" xfId="0" applyFont="1" applyFill="1" applyBorder="1" applyAlignment="1">
      <alignment vertical="top" wrapText="1"/>
    </xf>
    <xf numFmtId="0" fontId="19" fillId="3" borderId="1" xfId="0" applyFont="1" applyFill="1" applyBorder="1" applyAlignment="1">
      <alignment vertical="top" wrapText="1"/>
    </xf>
    <xf numFmtId="0" fontId="10" fillId="0" borderId="2" xfId="0" applyFont="1" applyFill="1" applyBorder="1" applyAlignment="1">
      <alignment horizontal="center" vertical="top" wrapText="1"/>
    </xf>
    <xf numFmtId="0" fontId="10" fillId="2" borderId="0" xfId="0" applyFont="1" applyFill="1" applyAlignment="1">
      <alignment horizontal="right" vertical="center"/>
    </xf>
    <xf numFmtId="0" fontId="12" fillId="2" borderId="0" xfId="0" applyFont="1" applyFill="1" applyAlignment="1">
      <alignment horizontal="right" vertical="center"/>
    </xf>
    <xf numFmtId="0" fontId="14" fillId="2" borderId="0" xfId="0" applyFont="1" applyFill="1" applyAlignment="1">
      <alignment horizontal="right" vertical="center" wrapText="1"/>
    </xf>
    <xf numFmtId="0" fontId="14" fillId="2" borderId="1" xfId="0" applyFont="1" applyFill="1" applyBorder="1" applyAlignment="1">
      <alignment horizontal="right" vertical="center"/>
    </xf>
    <xf numFmtId="0" fontId="16" fillId="2" borderId="1" xfId="0" applyFont="1" applyFill="1" applyBorder="1" applyAlignment="1">
      <alignment horizontal="right" vertical="center" wrapText="1"/>
    </xf>
    <xf numFmtId="166" fontId="11" fillId="2" borderId="1" xfId="1" applyNumberFormat="1" applyFont="1" applyFill="1" applyBorder="1" applyAlignment="1">
      <alignment horizontal="right" vertical="center" wrapText="1"/>
    </xf>
    <xf numFmtId="164" fontId="11" fillId="2" borderId="1" xfId="1" applyNumberFormat="1" applyFont="1" applyFill="1" applyBorder="1" applyAlignment="1">
      <alignment horizontal="right" vertical="center" wrapText="1"/>
    </xf>
    <xf numFmtId="164" fontId="10" fillId="3" borderId="1" xfId="1" applyNumberFormat="1" applyFont="1" applyFill="1" applyBorder="1" applyAlignment="1">
      <alignment horizontal="right" vertical="center" wrapText="1"/>
    </xf>
    <xf numFmtId="164" fontId="19" fillId="3" borderId="1" xfId="2" applyNumberFormat="1" applyFont="1" applyFill="1" applyBorder="1" applyAlignment="1">
      <alignment horizontal="right" vertical="center" wrapText="1"/>
    </xf>
    <xf numFmtId="168" fontId="19" fillId="3" borderId="1" xfId="2" applyNumberFormat="1" applyFont="1" applyFill="1" applyBorder="1" applyAlignment="1">
      <alignment horizontal="right" vertical="center" wrapText="1"/>
    </xf>
    <xf numFmtId="164" fontId="10" fillId="2" borderId="1" xfId="1" applyNumberFormat="1" applyFont="1" applyFill="1" applyBorder="1" applyAlignment="1">
      <alignment horizontal="right" vertical="center" wrapText="1"/>
    </xf>
    <xf numFmtId="164" fontId="10" fillId="2" borderId="1" xfId="2" applyNumberFormat="1" applyFont="1" applyFill="1" applyBorder="1" applyAlignment="1">
      <alignment horizontal="right" vertical="center" wrapText="1"/>
    </xf>
    <xf numFmtId="165" fontId="10" fillId="2" borderId="1" xfId="2" applyNumberFormat="1" applyFont="1" applyFill="1" applyBorder="1" applyAlignment="1">
      <alignment horizontal="right" vertical="center" wrapText="1"/>
    </xf>
    <xf numFmtId="166" fontId="10" fillId="2" borderId="1" xfId="2" applyNumberFormat="1" applyFont="1" applyFill="1" applyBorder="1" applyAlignment="1">
      <alignment horizontal="right" vertical="center" wrapText="1"/>
    </xf>
    <xf numFmtId="164" fontId="19" fillId="2" borderId="1" xfId="2" applyNumberFormat="1" applyFont="1" applyFill="1" applyBorder="1" applyAlignment="1">
      <alignment horizontal="right" vertical="center" wrapText="1"/>
    </xf>
    <xf numFmtId="165" fontId="19" fillId="2" borderId="1" xfId="2" applyNumberFormat="1" applyFont="1" applyFill="1" applyBorder="1" applyAlignment="1">
      <alignment horizontal="right" vertical="center" wrapText="1"/>
    </xf>
    <xf numFmtId="164" fontId="11" fillId="2" borderId="1" xfId="2" applyNumberFormat="1" applyFont="1" applyFill="1" applyBorder="1" applyAlignment="1">
      <alignment horizontal="right" vertical="center" wrapText="1"/>
    </xf>
    <xf numFmtId="4" fontId="10" fillId="2" borderId="1" xfId="2" applyNumberFormat="1" applyFont="1" applyFill="1" applyBorder="1" applyAlignment="1">
      <alignment horizontal="right" vertical="center" wrapText="1"/>
    </xf>
    <xf numFmtId="168" fontId="10" fillId="2" borderId="1" xfId="2" applyNumberFormat="1" applyFont="1" applyFill="1" applyBorder="1" applyAlignment="1">
      <alignment horizontal="right" vertical="center" wrapText="1"/>
    </xf>
    <xf numFmtId="168" fontId="10" fillId="2" borderId="1" xfId="0" applyNumberFormat="1" applyFont="1" applyFill="1" applyBorder="1" applyAlignment="1">
      <alignment horizontal="right" vertical="center"/>
    </xf>
    <xf numFmtId="166" fontId="19" fillId="2" borderId="1" xfId="2" applyNumberFormat="1" applyFont="1" applyFill="1" applyBorder="1" applyAlignment="1">
      <alignment horizontal="right" vertical="center" wrapText="1"/>
    </xf>
    <xf numFmtId="164" fontId="19" fillId="2" borderId="1" xfId="2" quotePrefix="1" applyNumberFormat="1" applyFont="1" applyFill="1" applyBorder="1" applyAlignment="1">
      <alignment horizontal="right" vertical="center" wrapText="1"/>
    </xf>
    <xf numFmtId="165" fontId="11" fillId="2" borderId="1" xfId="1" applyNumberFormat="1" applyFont="1" applyFill="1" applyBorder="1" applyAlignment="1">
      <alignment horizontal="right" vertical="center" wrapText="1"/>
    </xf>
    <xf numFmtId="167" fontId="10" fillId="2" borderId="1" xfId="2" applyNumberFormat="1" applyFont="1" applyFill="1" applyBorder="1" applyAlignment="1">
      <alignment horizontal="right" vertical="center" wrapText="1"/>
    </xf>
    <xf numFmtId="166" fontId="10" fillId="2" borderId="1" xfId="0" applyNumberFormat="1" applyFont="1" applyFill="1" applyBorder="1" applyAlignment="1">
      <alignment horizontal="right" vertical="center" wrapText="1"/>
    </xf>
    <xf numFmtId="164" fontId="19" fillId="2" borderId="1" xfId="2" applyNumberFormat="1" applyFont="1" applyFill="1" applyBorder="1" applyAlignment="1">
      <alignment horizontal="right" vertical="center"/>
    </xf>
    <xf numFmtId="164" fontId="11" fillId="2" borderId="1" xfId="2" applyNumberFormat="1" applyFont="1" applyFill="1" applyBorder="1" applyAlignment="1">
      <alignment horizontal="right" vertical="center"/>
    </xf>
    <xf numFmtId="164" fontId="10" fillId="2" borderId="1" xfId="2" applyNumberFormat="1" applyFont="1" applyFill="1" applyBorder="1" applyAlignment="1">
      <alignment horizontal="right" vertical="center"/>
    </xf>
    <xf numFmtId="0" fontId="10" fillId="2" borderId="4" xfId="0" applyFont="1" applyFill="1" applyBorder="1" applyAlignment="1">
      <alignment vertical="top" wrapText="1"/>
    </xf>
    <xf numFmtId="49" fontId="10" fillId="0" borderId="4" xfId="0" applyNumberFormat="1" applyFont="1" applyFill="1" applyBorder="1" applyAlignment="1">
      <alignment horizontal="center" vertical="top" wrapText="1"/>
    </xf>
    <xf numFmtId="49" fontId="10" fillId="0" borderId="2" xfId="0" applyNumberFormat="1" applyFont="1" applyFill="1" applyBorder="1" applyAlignment="1">
      <alignment horizontal="center" vertical="top" wrapText="1"/>
    </xf>
    <xf numFmtId="49" fontId="10" fillId="0" borderId="8" xfId="0" applyNumberFormat="1" applyFont="1" applyFill="1" applyBorder="1" applyAlignment="1">
      <alignment horizontal="center" vertical="top" wrapText="1"/>
    </xf>
    <xf numFmtId="0" fontId="10" fillId="3" borderId="5" xfId="0" applyFont="1" applyFill="1" applyBorder="1" applyAlignment="1">
      <alignment vertical="top" wrapText="1"/>
    </xf>
    <xf numFmtId="0" fontId="10" fillId="3" borderId="1" xfId="0" applyFont="1" applyFill="1" applyBorder="1" applyAlignment="1">
      <alignment horizontal="center" vertical="top" wrapText="1"/>
    </xf>
    <xf numFmtId="0" fontId="10" fillId="3" borderId="4" xfId="0" applyFont="1" applyFill="1" applyBorder="1" applyAlignment="1">
      <alignment vertical="top" wrapText="1"/>
    </xf>
    <xf numFmtId="0" fontId="10" fillId="3" borderId="2" xfId="0" applyFont="1" applyFill="1" applyBorder="1" applyAlignment="1">
      <alignment vertical="top" wrapText="1"/>
    </xf>
    <xf numFmtId="0" fontId="10" fillId="3" borderId="8" xfId="0" applyFont="1" applyFill="1" applyBorder="1" applyAlignment="1">
      <alignment vertical="top" wrapText="1"/>
    </xf>
    <xf numFmtId="0" fontId="10" fillId="3" borderId="4" xfId="0" applyFont="1" applyFill="1" applyBorder="1" applyAlignment="1">
      <alignment horizontal="center" vertical="top" wrapText="1"/>
    </xf>
    <xf numFmtId="0" fontId="10" fillId="3" borderId="2" xfId="0" applyFont="1" applyFill="1" applyBorder="1" applyAlignment="1">
      <alignment horizontal="center" vertical="top" wrapText="1"/>
    </xf>
    <xf numFmtId="0" fontId="10" fillId="3" borderId="8" xfId="0" applyFont="1" applyFill="1" applyBorder="1" applyAlignment="1">
      <alignment horizontal="center" vertical="top" wrapText="1"/>
    </xf>
    <xf numFmtId="0" fontId="19" fillId="3" borderId="5" xfId="0" applyFont="1" applyFill="1" applyBorder="1" applyAlignment="1">
      <alignment vertical="top" wrapText="1"/>
    </xf>
    <xf numFmtId="0" fontId="10" fillId="0" borderId="4" xfId="0" applyFont="1" applyFill="1" applyBorder="1" applyAlignment="1">
      <alignment horizontal="center" vertical="top" wrapText="1"/>
    </xf>
    <xf numFmtId="0" fontId="10" fillId="0" borderId="2" xfId="0" applyFont="1" applyFill="1" applyBorder="1" applyAlignment="1">
      <alignment horizontal="center" vertical="top" wrapText="1"/>
    </xf>
    <xf numFmtId="0" fontId="10" fillId="0" borderId="8" xfId="0" applyFont="1" applyFill="1" applyBorder="1" applyAlignment="1">
      <alignment horizontal="center" vertical="top" wrapText="1"/>
    </xf>
    <xf numFmtId="0" fontId="10" fillId="0" borderId="4" xfId="0" applyFont="1" applyFill="1" applyBorder="1" applyAlignment="1">
      <alignment vertical="top" wrapText="1"/>
    </xf>
    <xf numFmtId="0" fontId="10" fillId="0" borderId="2" xfId="0" applyFont="1" applyFill="1" applyBorder="1" applyAlignment="1">
      <alignment vertical="top" wrapText="1"/>
    </xf>
    <xf numFmtId="0" fontId="10" fillId="0" borderId="8" xfId="0" applyFont="1" applyFill="1" applyBorder="1" applyAlignment="1">
      <alignment vertical="top" wrapText="1"/>
    </xf>
    <xf numFmtId="0" fontId="19" fillId="0" borderId="4" xfId="0" applyFont="1" applyFill="1" applyBorder="1" applyAlignment="1">
      <alignment horizontal="left" vertical="top" wrapText="1"/>
    </xf>
    <xf numFmtId="0" fontId="19" fillId="0" borderId="2" xfId="0" applyFont="1" applyFill="1" applyBorder="1" applyAlignment="1">
      <alignment horizontal="left" vertical="top" wrapText="1"/>
    </xf>
    <xf numFmtId="0" fontId="19" fillId="0" borderId="8" xfId="0" applyFont="1" applyFill="1" applyBorder="1" applyAlignment="1">
      <alignment horizontal="left" vertical="top" wrapText="1"/>
    </xf>
    <xf numFmtId="0" fontId="10" fillId="0" borderId="1" xfId="0" applyFont="1" applyFill="1" applyBorder="1" applyAlignment="1">
      <alignment horizontal="center" vertical="top" wrapText="1"/>
    </xf>
    <xf numFmtId="0" fontId="19" fillId="0" borderId="4" xfId="0" applyFont="1" applyFill="1" applyBorder="1" applyAlignment="1">
      <alignment vertical="top" wrapText="1"/>
    </xf>
    <xf numFmtId="0" fontId="19" fillId="0" borderId="2" xfId="0" applyFont="1" applyFill="1" applyBorder="1" applyAlignment="1">
      <alignment vertical="top" wrapText="1"/>
    </xf>
    <xf numFmtId="0" fontId="19" fillId="0" borderId="8" xfId="0" applyFont="1" applyFill="1" applyBorder="1" applyAlignment="1">
      <alignment vertical="top" wrapText="1"/>
    </xf>
    <xf numFmtId="49" fontId="10" fillId="0" borderId="4" xfId="0" applyNumberFormat="1" applyFont="1" applyFill="1" applyBorder="1" applyAlignment="1">
      <alignment horizontal="center" vertical="top"/>
    </xf>
    <xf numFmtId="49" fontId="10" fillId="0" borderId="2" xfId="0" applyNumberFormat="1" applyFont="1" applyFill="1" applyBorder="1" applyAlignment="1">
      <alignment horizontal="center" vertical="top"/>
    </xf>
    <xf numFmtId="49" fontId="10" fillId="0" borderId="8" xfId="0" applyNumberFormat="1" applyFont="1" applyFill="1" applyBorder="1" applyAlignment="1">
      <alignment horizontal="center" vertical="top"/>
    </xf>
    <xf numFmtId="0" fontId="11" fillId="2" borderId="4" xfId="0" applyFont="1" applyFill="1" applyBorder="1" applyAlignment="1">
      <alignment vertical="top" wrapText="1"/>
    </xf>
    <xf numFmtId="0" fontId="11" fillId="2" borderId="2" xfId="0" applyFont="1" applyFill="1" applyBorder="1" applyAlignment="1">
      <alignment vertical="top" wrapText="1"/>
    </xf>
    <xf numFmtId="0" fontId="11" fillId="2" borderId="8" xfId="0" applyFont="1" applyFill="1" applyBorder="1" applyAlignment="1">
      <alignment vertical="top" wrapText="1"/>
    </xf>
    <xf numFmtId="0" fontId="11" fillId="2" borderId="4" xfId="0" applyFont="1" applyFill="1" applyBorder="1" applyAlignment="1">
      <alignment horizontal="center" vertical="top" wrapText="1"/>
    </xf>
    <xf numFmtId="0" fontId="11" fillId="2" borderId="2" xfId="0" applyFont="1" applyFill="1" applyBorder="1" applyAlignment="1">
      <alignment horizontal="center" vertical="top" wrapText="1"/>
    </xf>
    <xf numFmtId="0" fontId="11" fillId="2" borderId="8" xfId="0" applyFont="1" applyFill="1" applyBorder="1" applyAlignment="1">
      <alignment horizontal="center" vertical="top" wrapText="1"/>
    </xf>
    <xf numFmtId="0" fontId="10" fillId="0" borderId="4" xfId="0" applyNumberFormat="1" applyFont="1" applyFill="1" applyBorder="1" applyAlignment="1">
      <alignment horizontal="center" vertical="top" wrapText="1"/>
    </xf>
    <xf numFmtId="0" fontId="10" fillId="0" borderId="2" xfId="0" applyNumberFormat="1" applyFont="1" applyFill="1" applyBorder="1" applyAlignment="1">
      <alignment horizontal="center" vertical="top" wrapText="1"/>
    </xf>
    <xf numFmtId="0" fontId="10" fillId="0" borderId="8" xfId="0" applyNumberFormat="1" applyFont="1" applyFill="1" applyBorder="1" applyAlignment="1">
      <alignment horizontal="center" vertical="top" wrapText="1"/>
    </xf>
    <xf numFmtId="49" fontId="12" fillId="0" borderId="2" xfId="0" applyNumberFormat="1" applyFont="1" applyFill="1" applyBorder="1" applyAlignment="1">
      <alignment horizontal="center" vertical="top"/>
    </xf>
    <xf numFmtId="49" fontId="12" fillId="0" borderId="8" xfId="0" applyNumberFormat="1" applyFont="1" applyFill="1" applyBorder="1" applyAlignment="1">
      <alignment horizontal="center" vertical="top"/>
    </xf>
    <xf numFmtId="0" fontId="10" fillId="0" borderId="4" xfId="0" applyFont="1" applyFill="1" applyBorder="1" applyAlignment="1">
      <alignment horizontal="left" vertical="top" wrapText="1"/>
    </xf>
    <xf numFmtId="0" fontId="10" fillId="0" borderId="2" xfId="0" applyFont="1" applyFill="1" applyBorder="1" applyAlignment="1">
      <alignment horizontal="left" vertical="top" wrapText="1"/>
    </xf>
    <xf numFmtId="0" fontId="10" fillId="0" borderId="8" xfId="0" applyFont="1" applyFill="1" applyBorder="1" applyAlignment="1">
      <alignment horizontal="left" vertical="top" wrapText="1"/>
    </xf>
    <xf numFmtId="0" fontId="10" fillId="2" borderId="4" xfId="0" applyFont="1" applyFill="1" applyBorder="1" applyAlignment="1">
      <alignment horizontal="center" vertical="top" wrapText="1"/>
    </xf>
    <xf numFmtId="0" fontId="10" fillId="2" borderId="2" xfId="0" applyFont="1" applyFill="1" applyBorder="1" applyAlignment="1">
      <alignment horizontal="center" vertical="top"/>
    </xf>
    <xf numFmtId="0" fontId="10" fillId="2" borderId="8" xfId="0" applyFont="1" applyFill="1" applyBorder="1" applyAlignment="1">
      <alignment horizontal="center" vertical="top"/>
    </xf>
    <xf numFmtId="0" fontId="11" fillId="0" borderId="4" xfId="0" applyFont="1" applyFill="1" applyBorder="1" applyAlignment="1">
      <alignment horizontal="center" vertical="top" wrapText="1"/>
    </xf>
    <xf numFmtId="0" fontId="11" fillId="0" borderId="2" xfId="0" applyFont="1" applyFill="1" applyBorder="1" applyAlignment="1">
      <alignment horizontal="center" vertical="top" wrapText="1"/>
    </xf>
    <xf numFmtId="0" fontId="11" fillId="0" borderId="8" xfId="0" applyFont="1" applyFill="1" applyBorder="1" applyAlignment="1">
      <alignment horizontal="center" vertical="top" wrapText="1"/>
    </xf>
    <xf numFmtId="0" fontId="10" fillId="2" borderId="4" xfId="0" applyFont="1" applyFill="1" applyBorder="1" applyAlignment="1">
      <alignment horizontal="left" vertical="top" wrapText="1"/>
    </xf>
    <xf numFmtId="0" fontId="10" fillId="2" borderId="2" xfId="0" applyFont="1" applyFill="1" applyBorder="1" applyAlignment="1">
      <alignment horizontal="left" vertical="top" wrapText="1"/>
    </xf>
    <xf numFmtId="0" fontId="10" fillId="2" borderId="8" xfId="0" applyFont="1" applyFill="1" applyBorder="1" applyAlignment="1">
      <alignment horizontal="left" vertical="top" wrapText="1"/>
    </xf>
    <xf numFmtId="1" fontId="11" fillId="2" borderId="1" xfId="0" applyNumberFormat="1" applyFont="1" applyFill="1" applyBorder="1" applyAlignment="1">
      <alignment horizontal="center" vertical="top" wrapText="1"/>
    </xf>
    <xf numFmtId="0" fontId="19" fillId="0" borderId="1" xfId="0" applyNumberFormat="1" applyFont="1" applyFill="1" applyBorder="1" applyAlignment="1">
      <alignment horizontal="center" vertical="top" wrapText="1"/>
    </xf>
    <xf numFmtId="0" fontId="19" fillId="0" borderId="1" xfId="0" applyFont="1" applyFill="1" applyBorder="1" applyAlignment="1">
      <alignment horizontal="center" vertical="top" wrapText="1"/>
    </xf>
    <xf numFmtId="0" fontId="19" fillId="2" borderId="5" xfId="0" applyFont="1" applyFill="1" applyBorder="1" applyAlignment="1">
      <alignment horizontal="left" vertical="top" wrapText="1"/>
    </xf>
    <xf numFmtId="0" fontId="19" fillId="2" borderId="1" xfId="0" applyFont="1" applyFill="1" applyBorder="1" applyAlignment="1">
      <alignment horizontal="center" vertical="top" wrapText="1"/>
    </xf>
    <xf numFmtId="0" fontId="19" fillId="2" borderId="4" xfId="0" applyFont="1" applyFill="1" applyBorder="1" applyAlignment="1">
      <alignment horizontal="left" vertical="top" wrapText="1"/>
    </xf>
    <xf numFmtId="0" fontId="19" fillId="2" borderId="2" xfId="0" applyFont="1" applyFill="1" applyBorder="1" applyAlignment="1">
      <alignment horizontal="left" vertical="top" wrapText="1"/>
    </xf>
    <xf numFmtId="0" fontId="19" fillId="2" borderId="8" xfId="0" applyFont="1" applyFill="1" applyBorder="1" applyAlignment="1">
      <alignment horizontal="left" vertical="top" wrapText="1"/>
    </xf>
    <xf numFmtId="0" fontId="19" fillId="2" borderId="4" xfId="0" applyFont="1" applyFill="1" applyBorder="1" applyAlignment="1">
      <alignment horizontal="center" vertical="top" wrapText="1"/>
    </xf>
    <xf numFmtId="0" fontId="19" fillId="2" borderId="2" xfId="0" applyFont="1" applyFill="1" applyBorder="1" applyAlignment="1">
      <alignment horizontal="center" vertical="top" wrapText="1"/>
    </xf>
    <xf numFmtId="0" fontId="19" fillId="2" borderId="8" xfId="0" applyFont="1" applyFill="1" applyBorder="1" applyAlignment="1">
      <alignment horizontal="center" vertical="top" wrapText="1"/>
    </xf>
    <xf numFmtId="0" fontId="19" fillId="0" borderId="4" xfId="0" applyFont="1" applyFill="1" applyBorder="1" applyAlignment="1">
      <alignment horizontal="center" vertical="top" wrapText="1"/>
    </xf>
    <xf numFmtId="0" fontId="19" fillId="0" borderId="2" xfId="0" applyFont="1" applyFill="1" applyBorder="1" applyAlignment="1">
      <alignment horizontal="center" vertical="top" wrapText="1"/>
    </xf>
    <xf numFmtId="0" fontId="19" fillId="0" borderId="8" xfId="0" applyFont="1" applyFill="1" applyBorder="1" applyAlignment="1">
      <alignment horizontal="center" vertical="top" wrapText="1"/>
    </xf>
    <xf numFmtId="0" fontId="10" fillId="2" borderId="2" xfId="0" applyFont="1" applyFill="1" applyBorder="1" applyAlignment="1">
      <alignment horizontal="center" vertical="top" wrapText="1"/>
    </xf>
    <xf numFmtId="0" fontId="10" fillId="2" borderId="8" xfId="0" applyFont="1" applyFill="1" applyBorder="1" applyAlignment="1">
      <alignment horizontal="center" vertical="top" wrapText="1"/>
    </xf>
    <xf numFmtId="49" fontId="10" fillId="0" borderId="1" xfId="0" applyNumberFormat="1" applyFont="1" applyFill="1" applyBorder="1" applyAlignment="1">
      <alignment horizontal="center" vertical="top"/>
    </xf>
    <xf numFmtId="0" fontId="10" fillId="2" borderId="1" xfId="0" applyFont="1" applyFill="1" applyBorder="1" applyAlignment="1">
      <alignment horizontal="center" vertical="top" wrapText="1"/>
    </xf>
    <xf numFmtId="0" fontId="11" fillId="2" borderId="4" xfId="0" applyFont="1" applyFill="1" applyBorder="1" applyAlignment="1">
      <alignment horizontal="left" vertical="top" wrapText="1"/>
    </xf>
    <xf numFmtId="0" fontId="11" fillId="2" borderId="2" xfId="0" applyFont="1" applyFill="1" applyBorder="1" applyAlignment="1">
      <alignment horizontal="left" vertical="top" wrapText="1"/>
    </xf>
    <xf numFmtId="0" fontId="11" fillId="2" borderId="8" xfId="0" applyFont="1" applyFill="1" applyBorder="1" applyAlignment="1">
      <alignment horizontal="left" vertical="top" wrapText="1"/>
    </xf>
    <xf numFmtId="0" fontId="11" fillId="2" borderId="1" xfId="0" applyFont="1" applyFill="1" applyBorder="1" applyAlignment="1">
      <alignment horizontal="center" vertical="top" wrapText="1"/>
    </xf>
    <xf numFmtId="49" fontId="19" fillId="0" borderId="1" xfId="0" applyNumberFormat="1" applyFont="1" applyFill="1" applyBorder="1" applyAlignment="1">
      <alignment horizontal="center" vertical="top"/>
    </xf>
    <xf numFmtId="49" fontId="19" fillId="0" borderId="4" xfId="0" applyNumberFormat="1" applyFont="1" applyFill="1" applyBorder="1" applyAlignment="1">
      <alignment horizontal="center" vertical="top"/>
    </xf>
    <xf numFmtId="49" fontId="19" fillId="0" borderId="2" xfId="0" applyNumberFormat="1" applyFont="1" applyFill="1" applyBorder="1" applyAlignment="1">
      <alignment horizontal="center" vertical="top"/>
    </xf>
    <xf numFmtId="49" fontId="19" fillId="0" borderId="8" xfId="0" applyNumberFormat="1" applyFont="1" applyFill="1" applyBorder="1" applyAlignment="1">
      <alignment horizontal="center" vertical="top"/>
    </xf>
    <xf numFmtId="1" fontId="19" fillId="0" borderId="4" xfId="0" applyNumberFormat="1" applyFont="1" applyFill="1" applyBorder="1" applyAlignment="1">
      <alignment horizontal="center" vertical="top" wrapText="1"/>
    </xf>
    <xf numFmtId="1" fontId="19" fillId="0" borderId="2" xfId="0" applyNumberFormat="1" applyFont="1" applyFill="1" applyBorder="1" applyAlignment="1">
      <alignment horizontal="center" vertical="top" wrapText="1"/>
    </xf>
    <xf numFmtId="1" fontId="19" fillId="0" borderId="8" xfId="0" applyNumberFormat="1" applyFont="1" applyFill="1" applyBorder="1" applyAlignment="1">
      <alignment horizontal="center" vertical="top" wrapText="1"/>
    </xf>
    <xf numFmtId="0" fontId="19" fillId="0" borderId="2" xfId="0" applyFont="1" applyFill="1" applyBorder="1" applyAlignment="1">
      <alignment horizontal="center" vertical="top"/>
    </xf>
    <xf numFmtId="0" fontId="19" fillId="0" borderId="8" xfId="0" applyFont="1" applyFill="1" applyBorder="1" applyAlignment="1">
      <alignment horizontal="center" vertical="top"/>
    </xf>
    <xf numFmtId="0" fontId="19" fillId="2" borderId="2" xfId="0" applyFont="1" applyFill="1" applyBorder="1" applyAlignment="1">
      <alignment horizontal="center" vertical="top"/>
    </xf>
    <xf numFmtId="0" fontId="19" fillId="2" borderId="8" xfId="0" applyFont="1" applyFill="1" applyBorder="1" applyAlignment="1">
      <alignment horizontal="center" vertical="top"/>
    </xf>
    <xf numFmtId="0" fontId="11" fillId="2" borderId="5" xfId="0" applyFont="1" applyFill="1" applyBorder="1" applyAlignment="1">
      <alignment horizontal="left" vertical="top" wrapText="1"/>
    </xf>
    <xf numFmtId="0" fontId="10" fillId="0" borderId="4" xfId="0" applyFont="1" applyFill="1" applyBorder="1" applyAlignment="1">
      <alignment horizontal="center" vertical="top"/>
    </xf>
    <xf numFmtId="0" fontId="10" fillId="0" borderId="2" xfId="0" applyFont="1" applyFill="1" applyBorder="1" applyAlignment="1">
      <alignment horizontal="center" vertical="top"/>
    </xf>
    <xf numFmtId="0" fontId="10" fillId="0" borderId="8" xfId="0" applyFont="1" applyFill="1" applyBorder="1" applyAlignment="1">
      <alignment horizontal="center" vertical="top"/>
    </xf>
    <xf numFmtId="0" fontId="10" fillId="0" borderId="1" xfId="0" applyFont="1" applyFill="1" applyBorder="1" applyAlignment="1">
      <alignment horizontal="center" vertical="top"/>
    </xf>
    <xf numFmtId="0" fontId="10" fillId="2" borderId="5" xfId="0" applyFont="1" applyFill="1" applyBorder="1" applyAlignment="1">
      <alignment horizontal="left" vertical="top" wrapText="1"/>
    </xf>
    <xf numFmtId="49" fontId="11" fillId="0" borderId="4" xfId="0" applyNumberFormat="1" applyFont="1" applyFill="1" applyBorder="1" applyAlignment="1">
      <alignment horizontal="center" vertical="top" wrapText="1"/>
    </xf>
    <xf numFmtId="49" fontId="11" fillId="0" borderId="2" xfId="0" applyNumberFormat="1" applyFont="1" applyFill="1" applyBorder="1" applyAlignment="1">
      <alignment horizontal="center" vertical="top" wrapText="1"/>
    </xf>
    <xf numFmtId="49" fontId="11" fillId="0" borderId="8" xfId="0" applyNumberFormat="1" applyFont="1" applyFill="1" applyBorder="1" applyAlignment="1">
      <alignment horizontal="center" vertical="top" wrapText="1"/>
    </xf>
    <xf numFmtId="0" fontId="22" fillId="2" borderId="1" xfId="0" applyFont="1" applyFill="1" applyBorder="1" applyAlignment="1">
      <alignment horizontal="center" vertical="top" wrapText="1"/>
    </xf>
    <xf numFmtId="0" fontId="10" fillId="0" borderId="5" xfId="0" applyFont="1" applyFill="1" applyBorder="1" applyAlignment="1">
      <alignment horizontal="left" vertical="top" wrapText="1"/>
    </xf>
    <xf numFmtId="0" fontId="10" fillId="2" borderId="4" xfId="0" applyFont="1" applyFill="1" applyBorder="1" applyAlignment="1">
      <alignment vertical="top" wrapText="1"/>
    </xf>
    <xf numFmtId="0" fontId="0" fillId="2" borderId="2" xfId="0" applyFont="1" applyFill="1" applyBorder="1" applyAlignment="1">
      <alignment vertical="top" wrapText="1"/>
    </xf>
    <xf numFmtId="0" fontId="0" fillId="2" borderId="8" xfId="0" applyFont="1" applyFill="1" applyBorder="1" applyAlignment="1">
      <alignment vertical="top" wrapText="1"/>
    </xf>
    <xf numFmtId="0" fontId="20" fillId="0" borderId="1" xfId="0" applyFont="1" applyFill="1" applyBorder="1" applyAlignment="1">
      <alignment horizontal="center" vertical="top" wrapText="1"/>
    </xf>
    <xf numFmtId="0" fontId="11" fillId="0" borderId="1" xfId="0" applyFont="1" applyFill="1" applyBorder="1" applyAlignment="1">
      <alignment horizontal="center" vertical="top" wrapText="1"/>
    </xf>
    <xf numFmtId="1" fontId="18" fillId="0" borderId="1" xfId="0" applyNumberFormat="1" applyFont="1" applyFill="1" applyBorder="1" applyAlignment="1">
      <alignment horizontal="center" vertical="top" wrapText="1"/>
    </xf>
    <xf numFmtId="1" fontId="21" fillId="0" borderId="1" xfId="0" applyNumberFormat="1" applyFont="1" applyFill="1" applyBorder="1" applyAlignment="1">
      <alignment horizontal="center" vertical="top" wrapText="1"/>
    </xf>
    <xf numFmtId="0" fontId="19" fillId="3" borderId="1" xfId="0" applyFont="1" applyFill="1" applyBorder="1" applyAlignment="1">
      <alignment horizontal="center" vertical="top" wrapText="1"/>
    </xf>
    <xf numFmtId="0" fontId="0" fillId="2" borderId="2" xfId="0" applyFill="1" applyBorder="1" applyAlignment="1">
      <alignment horizontal="left" vertical="top" wrapText="1"/>
    </xf>
    <xf numFmtId="0" fontId="0" fillId="2" borderId="8" xfId="0" applyFill="1" applyBorder="1" applyAlignment="1">
      <alignment horizontal="left" vertical="top" wrapText="1"/>
    </xf>
    <xf numFmtId="1" fontId="10" fillId="2" borderId="1" xfId="0" applyNumberFormat="1" applyFont="1" applyFill="1" applyBorder="1" applyAlignment="1">
      <alignment horizontal="center" vertical="top" wrapText="1"/>
    </xf>
    <xf numFmtId="1" fontId="18" fillId="0" borderId="4" xfId="0" applyNumberFormat="1" applyFont="1" applyFill="1" applyBorder="1" applyAlignment="1">
      <alignment horizontal="center" vertical="top" wrapText="1"/>
    </xf>
    <xf numFmtId="1" fontId="18" fillId="0" borderId="2" xfId="0" applyNumberFormat="1" applyFont="1" applyFill="1" applyBorder="1" applyAlignment="1">
      <alignment horizontal="center" vertical="top" wrapText="1"/>
    </xf>
    <xf numFmtId="1" fontId="18" fillId="0" borderId="8" xfId="0" applyNumberFormat="1" applyFont="1" applyFill="1" applyBorder="1" applyAlignment="1">
      <alignment horizontal="center" vertical="top" wrapText="1"/>
    </xf>
    <xf numFmtId="0" fontId="10" fillId="2" borderId="1" xfId="0" applyFont="1" applyFill="1" applyBorder="1" applyAlignment="1">
      <alignment horizontal="left" vertical="top" wrapText="1"/>
    </xf>
    <xf numFmtId="1" fontId="10" fillId="0" borderId="4" xfId="0" applyNumberFormat="1" applyFont="1" applyFill="1" applyBorder="1" applyAlignment="1">
      <alignment horizontal="center" vertical="top" wrapText="1"/>
    </xf>
    <xf numFmtId="1" fontId="10" fillId="0" borderId="2" xfId="0" applyNumberFormat="1" applyFont="1" applyFill="1" applyBorder="1" applyAlignment="1">
      <alignment horizontal="center" vertical="top" wrapText="1"/>
    </xf>
    <xf numFmtId="1" fontId="10" fillId="0" borderId="8" xfId="0" applyNumberFormat="1" applyFont="1" applyFill="1" applyBorder="1" applyAlignment="1">
      <alignment horizontal="center" vertical="top" wrapText="1"/>
    </xf>
    <xf numFmtId="1" fontId="11" fillId="0" borderId="4" xfId="0" applyNumberFormat="1" applyFont="1" applyFill="1" applyBorder="1" applyAlignment="1">
      <alignment horizontal="center" vertical="top" wrapText="1"/>
    </xf>
    <xf numFmtId="1" fontId="11" fillId="0" borderId="2" xfId="0" applyNumberFormat="1" applyFont="1" applyFill="1" applyBorder="1" applyAlignment="1">
      <alignment horizontal="center" vertical="top" wrapText="1"/>
    </xf>
    <xf numFmtId="1" fontId="11" fillId="0" borderId="8" xfId="0" applyNumberFormat="1" applyFont="1" applyFill="1" applyBorder="1" applyAlignment="1">
      <alignment horizontal="center" vertical="top" wrapText="1"/>
    </xf>
    <xf numFmtId="0" fontId="11" fillId="0" borderId="4" xfId="0" applyNumberFormat="1" applyFont="1" applyFill="1" applyBorder="1" applyAlignment="1">
      <alignment horizontal="center" vertical="top" wrapText="1"/>
    </xf>
    <xf numFmtId="0" fontId="11" fillId="0" borderId="2" xfId="0" applyNumberFormat="1" applyFont="1" applyFill="1" applyBorder="1" applyAlignment="1">
      <alignment horizontal="center" vertical="top" wrapText="1"/>
    </xf>
    <xf numFmtId="0" fontId="11" fillId="0" borderId="8" xfId="0" applyNumberFormat="1" applyFont="1" applyFill="1" applyBorder="1" applyAlignment="1">
      <alignment horizontal="center" vertical="top" wrapText="1"/>
    </xf>
    <xf numFmtId="14" fontId="10" fillId="0" borderId="4" xfId="0" applyNumberFormat="1" applyFont="1" applyFill="1" applyBorder="1" applyAlignment="1">
      <alignment horizontal="center" vertical="top"/>
    </xf>
    <xf numFmtId="14" fontId="10" fillId="0" borderId="2" xfId="0" applyNumberFormat="1" applyFont="1" applyFill="1" applyBorder="1" applyAlignment="1">
      <alignment horizontal="center" vertical="top"/>
    </xf>
    <xf numFmtId="14" fontId="10" fillId="0" borderId="8" xfId="0" applyNumberFormat="1" applyFont="1" applyFill="1" applyBorder="1" applyAlignment="1">
      <alignment horizontal="center" vertical="top"/>
    </xf>
    <xf numFmtId="14" fontId="10" fillId="2" borderId="4" xfId="0" applyNumberFormat="1" applyFont="1" applyFill="1" applyBorder="1" applyAlignment="1">
      <alignment horizontal="left" vertical="top" wrapText="1"/>
    </xf>
    <xf numFmtId="14" fontId="10" fillId="2" borderId="2" xfId="0" applyNumberFormat="1" applyFont="1" applyFill="1" applyBorder="1" applyAlignment="1">
      <alignment horizontal="left" vertical="top" wrapText="1"/>
    </xf>
    <xf numFmtId="14" fontId="10" fillId="2" borderId="8" xfId="0" applyNumberFormat="1" applyFont="1" applyFill="1" applyBorder="1" applyAlignment="1">
      <alignment horizontal="left" vertical="top" wrapText="1"/>
    </xf>
    <xf numFmtId="1" fontId="10" fillId="0" borderId="1" xfId="0" applyNumberFormat="1" applyFont="1" applyFill="1" applyBorder="1" applyAlignment="1">
      <alignment horizontal="center" vertical="top" wrapText="1"/>
    </xf>
    <xf numFmtId="0" fontId="19" fillId="0" borderId="4" xfId="0" applyNumberFormat="1" applyFont="1" applyFill="1" applyBorder="1" applyAlignment="1">
      <alignment horizontal="center" vertical="top" wrapText="1"/>
    </xf>
    <xf numFmtId="0" fontId="19" fillId="0" borderId="2" xfId="0" applyNumberFormat="1" applyFont="1" applyFill="1" applyBorder="1" applyAlignment="1">
      <alignment horizontal="center" vertical="top" wrapText="1"/>
    </xf>
    <xf numFmtId="0" fontId="19" fillId="0" borderId="8" xfId="0" applyNumberFormat="1" applyFont="1" applyFill="1" applyBorder="1" applyAlignment="1">
      <alignment horizontal="center" vertical="top" wrapText="1"/>
    </xf>
    <xf numFmtId="49" fontId="11" fillId="0" borderId="1" xfId="0" applyNumberFormat="1" applyFont="1" applyFill="1" applyBorder="1" applyAlignment="1">
      <alignment horizontal="center" vertical="top"/>
    </xf>
    <xf numFmtId="1" fontId="20" fillId="0" borderId="4" xfId="0" applyNumberFormat="1" applyFont="1" applyFill="1" applyBorder="1" applyAlignment="1">
      <alignment horizontal="center" vertical="top" wrapText="1"/>
    </xf>
    <xf numFmtId="1" fontId="20" fillId="0" borderId="2" xfId="0" applyNumberFormat="1" applyFont="1" applyFill="1" applyBorder="1" applyAlignment="1">
      <alignment horizontal="center" vertical="top" wrapText="1"/>
    </xf>
    <xf numFmtId="1" fontId="20" fillId="0" borderId="8" xfId="0" applyNumberFormat="1" applyFont="1" applyFill="1" applyBorder="1" applyAlignment="1">
      <alignment horizontal="center" vertical="top" wrapText="1"/>
    </xf>
    <xf numFmtId="0" fontId="11" fillId="2" borderId="4" xfId="0" applyNumberFormat="1" applyFont="1" applyFill="1" applyBorder="1" applyAlignment="1">
      <alignment horizontal="center" vertical="top" wrapText="1"/>
    </xf>
    <xf numFmtId="0" fontId="11" fillId="2" borderId="2" xfId="0" applyNumberFormat="1" applyFont="1" applyFill="1" applyBorder="1" applyAlignment="1">
      <alignment horizontal="center" vertical="top" wrapText="1"/>
    </xf>
    <xf numFmtId="0" fontId="11" fillId="2" borderId="8" xfId="0" applyNumberFormat="1" applyFont="1" applyFill="1" applyBorder="1" applyAlignment="1">
      <alignment horizontal="center" vertical="top" wrapText="1"/>
    </xf>
    <xf numFmtId="1" fontId="19" fillId="2" borderId="1" xfId="0" applyNumberFormat="1" applyFont="1" applyFill="1" applyBorder="1" applyAlignment="1">
      <alignment horizontal="center" vertical="top" wrapText="1"/>
    </xf>
    <xf numFmtId="0" fontId="10" fillId="0" borderId="1" xfId="0" applyNumberFormat="1" applyFont="1" applyFill="1" applyBorder="1" applyAlignment="1">
      <alignment horizontal="center" vertical="top" wrapText="1"/>
    </xf>
    <xf numFmtId="0" fontId="10" fillId="4" borderId="4" xfId="0" applyFont="1" applyFill="1" applyBorder="1" applyAlignment="1">
      <alignment horizontal="left" vertical="top" wrapText="1"/>
    </xf>
    <xf numFmtId="0" fontId="10" fillId="4" borderId="2" xfId="0" applyFont="1" applyFill="1" applyBorder="1" applyAlignment="1">
      <alignment horizontal="left" vertical="top" wrapText="1"/>
    </xf>
    <xf numFmtId="0" fontId="10" fillId="4" borderId="8" xfId="0" applyFont="1" applyFill="1" applyBorder="1" applyAlignment="1">
      <alignment horizontal="left" vertical="top" wrapText="1"/>
    </xf>
    <xf numFmtId="0" fontId="19" fillId="2" borderId="4" xfId="0" applyFont="1" applyFill="1" applyBorder="1" applyAlignment="1">
      <alignment vertical="top" wrapText="1"/>
    </xf>
    <xf numFmtId="0" fontId="19" fillId="2" borderId="2" xfId="0" applyFont="1" applyFill="1" applyBorder="1" applyAlignment="1">
      <alignment vertical="top" wrapText="1"/>
    </xf>
    <xf numFmtId="0" fontId="19" fillId="2" borderId="8" xfId="0" applyFont="1" applyFill="1" applyBorder="1" applyAlignment="1">
      <alignment vertical="top" wrapText="1"/>
    </xf>
    <xf numFmtId="0" fontId="19" fillId="2" borderId="5" xfId="0" applyFont="1" applyFill="1" applyBorder="1" applyAlignment="1">
      <alignment vertical="top" wrapText="1"/>
    </xf>
    <xf numFmtId="49" fontId="19" fillId="0" borderId="4" xfId="0" applyNumberFormat="1" applyFont="1" applyFill="1" applyBorder="1" applyAlignment="1">
      <alignment horizontal="center" vertical="top" wrapText="1"/>
    </xf>
    <xf numFmtId="49" fontId="19" fillId="0" borderId="2" xfId="0" applyNumberFormat="1" applyFont="1" applyFill="1" applyBorder="1" applyAlignment="1">
      <alignment horizontal="center" vertical="top" wrapText="1"/>
    </xf>
    <xf numFmtId="49" fontId="19" fillId="0" borderId="8" xfId="0" applyNumberFormat="1" applyFont="1" applyFill="1" applyBorder="1" applyAlignment="1">
      <alignment horizontal="center" vertical="top" wrapText="1"/>
    </xf>
    <xf numFmtId="0" fontId="19" fillId="2" borderId="1" xfId="0" applyFont="1" applyFill="1" applyBorder="1" applyAlignment="1">
      <alignment vertical="top" wrapText="1"/>
    </xf>
    <xf numFmtId="0" fontId="0" fillId="2" borderId="1" xfId="0" applyFill="1" applyBorder="1" applyAlignment="1"/>
    <xf numFmtId="0" fontId="0" fillId="2" borderId="2" xfId="0" applyFill="1" applyBorder="1" applyAlignment="1">
      <alignment horizontal="center" vertical="top" wrapText="1"/>
    </xf>
    <xf numFmtId="0" fontId="0" fillId="2" borderId="8" xfId="0" applyFill="1" applyBorder="1" applyAlignment="1">
      <alignment horizontal="center" vertical="top" wrapText="1"/>
    </xf>
    <xf numFmtId="49" fontId="11" fillId="0" borderId="4" xfId="0" applyNumberFormat="1" applyFont="1" applyFill="1" applyBorder="1" applyAlignment="1">
      <alignment horizontal="center" vertical="top"/>
    </xf>
    <xf numFmtId="49" fontId="11" fillId="0" borderId="2" xfId="0" applyNumberFormat="1" applyFont="1" applyFill="1" applyBorder="1" applyAlignment="1">
      <alignment horizontal="center" vertical="top"/>
    </xf>
    <xf numFmtId="49" fontId="11" fillId="0" borderId="8" xfId="0" applyNumberFormat="1" applyFont="1" applyFill="1" applyBorder="1" applyAlignment="1">
      <alignment horizontal="center" vertical="top"/>
    </xf>
    <xf numFmtId="0" fontId="11" fillId="2" borderId="1" xfId="0" applyFont="1" applyFill="1" applyBorder="1" applyAlignment="1">
      <alignment horizontal="center" vertical="top"/>
    </xf>
    <xf numFmtId="0" fontId="10" fillId="2" borderId="1" xfId="0" applyFont="1" applyFill="1" applyBorder="1" applyAlignment="1">
      <alignment horizontal="center" vertical="top"/>
    </xf>
    <xf numFmtId="1" fontId="10" fillId="2" borderId="4" xfId="0" applyNumberFormat="1" applyFont="1" applyFill="1" applyBorder="1" applyAlignment="1">
      <alignment horizontal="center" vertical="top" wrapText="1"/>
    </xf>
    <xf numFmtId="1" fontId="10" fillId="2" borderId="2" xfId="0" applyNumberFormat="1" applyFont="1" applyFill="1" applyBorder="1" applyAlignment="1">
      <alignment horizontal="center" vertical="top" wrapText="1"/>
    </xf>
    <xf numFmtId="1" fontId="10" fillId="2" borderId="8" xfId="0" applyNumberFormat="1" applyFont="1" applyFill="1" applyBorder="1" applyAlignment="1">
      <alignment horizontal="center" vertical="top" wrapText="1"/>
    </xf>
    <xf numFmtId="0" fontId="11" fillId="2" borderId="4" xfId="0" applyFont="1" applyFill="1" applyBorder="1" applyAlignment="1">
      <alignment horizontal="center" vertical="top"/>
    </xf>
    <xf numFmtId="0" fontId="11" fillId="2" borderId="2" xfId="0" applyFont="1" applyFill="1" applyBorder="1" applyAlignment="1">
      <alignment horizontal="center" vertical="top"/>
    </xf>
    <xf numFmtId="49" fontId="10" fillId="0" borderId="2" xfId="0" applyNumberFormat="1" applyFont="1" applyFill="1" applyBorder="1" applyAlignment="1">
      <alignment vertical="top"/>
    </xf>
    <xf numFmtId="49" fontId="10" fillId="0" borderId="8" xfId="0" applyNumberFormat="1" applyFont="1" applyFill="1" applyBorder="1" applyAlignment="1">
      <alignment vertical="top"/>
    </xf>
    <xf numFmtId="0" fontId="10" fillId="2" borderId="2" xfId="0" applyFont="1" applyFill="1" applyBorder="1" applyAlignment="1">
      <alignment vertical="top" wrapText="1"/>
    </xf>
    <xf numFmtId="0" fontId="10" fillId="2" borderId="8" xfId="0" applyFont="1" applyFill="1" applyBorder="1" applyAlignment="1">
      <alignment vertical="top" wrapText="1"/>
    </xf>
    <xf numFmtId="0" fontId="19" fillId="0" borderId="5" xfId="0" applyFont="1" applyFill="1" applyBorder="1" applyAlignment="1">
      <alignment horizontal="left" vertical="top" wrapText="1"/>
    </xf>
    <xf numFmtId="49" fontId="10" fillId="0" borderId="1" xfId="0" applyNumberFormat="1" applyFont="1" applyFill="1" applyBorder="1" applyAlignment="1">
      <alignment horizontal="center" vertical="top" wrapText="1"/>
    </xf>
    <xf numFmtId="49" fontId="10" fillId="2" borderId="5" xfId="0" applyNumberFormat="1" applyFont="1" applyFill="1" applyBorder="1" applyAlignment="1">
      <alignment horizontal="left" vertical="top" wrapText="1"/>
    </xf>
    <xf numFmtId="0" fontId="11" fillId="2" borderId="5" xfId="0" applyFont="1" applyFill="1" applyBorder="1" applyAlignment="1">
      <alignment vertical="top" wrapText="1"/>
    </xf>
    <xf numFmtId="49" fontId="10" fillId="0" borderId="4" xfId="0" applyNumberFormat="1" applyFont="1" applyFill="1" applyBorder="1" applyAlignment="1">
      <alignment horizontal="center" vertical="center" wrapText="1"/>
    </xf>
    <xf numFmtId="49" fontId="10" fillId="0" borderId="2" xfId="0" applyNumberFormat="1" applyFont="1" applyFill="1" applyBorder="1" applyAlignment="1">
      <alignment horizontal="center" vertical="center" wrapText="1"/>
    </xf>
    <xf numFmtId="49" fontId="10" fillId="0" borderId="8" xfId="0" applyNumberFormat="1" applyFont="1" applyFill="1" applyBorder="1" applyAlignment="1">
      <alignment horizontal="center" vertical="center" wrapText="1"/>
    </xf>
    <xf numFmtId="49" fontId="16" fillId="0" borderId="4" xfId="0" applyNumberFormat="1" applyFont="1" applyFill="1" applyBorder="1" applyAlignment="1">
      <alignment horizontal="center" vertical="center" wrapText="1"/>
    </xf>
    <xf numFmtId="49" fontId="16" fillId="0" borderId="2" xfId="0" applyNumberFormat="1" applyFont="1" applyFill="1" applyBorder="1" applyAlignment="1">
      <alignment horizontal="center" vertical="center" wrapText="1"/>
    </xf>
    <xf numFmtId="49" fontId="16" fillId="0" borderId="8" xfId="0" applyNumberFormat="1" applyFont="1" applyFill="1" applyBorder="1" applyAlignment="1">
      <alignment horizontal="center" vertical="center" wrapText="1"/>
    </xf>
    <xf numFmtId="0" fontId="10" fillId="0" borderId="5" xfId="0" applyFont="1" applyFill="1" applyBorder="1" applyAlignment="1">
      <alignment vertical="top" wrapText="1"/>
    </xf>
    <xf numFmtId="0" fontId="10" fillId="3" borderId="4" xfId="0" applyFont="1" applyFill="1" applyBorder="1" applyAlignment="1">
      <alignment horizontal="left" vertical="top" wrapText="1"/>
    </xf>
    <xf numFmtId="0" fontId="10" fillId="3" borderId="2" xfId="0" applyFont="1" applyFill="1" applyBorder="1" applyAlignment="1">
      <alignment horizontal="left" vertical="top" wrapText="1"/>
    </xf>
    <xf numFmtId="0" fontId="10" fillId="3" borderId="8" xfId="0" applyFont="1" applyFill="1" applyBorder="1" applyAlignment="1">
      <alignment horizontal="left" vertical="top" wrapText="1"/>
    </xf>
    <xf numFmtId="0" fontId="16" fillId="0" borderId="4"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0" borderId="0" xfId="0" applyFont="1" applyFill="1" applyAlignment="1">
      <alignment horizontal="center"/>
    </xf>
    <xf numFmtId="0" fontId="14" fillId="0" borderId="0" xfId="0" applyFont="1" applyFill="1" applyAlignment="1">
      <alignment horizontal="center" wrapText="1"/>
    </xf>
    <xf numFmtId="0" fontId="16"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0" borderId="1" xfId="0" applyFont="1" applyFill="1" applyBorder="1" applyAlignment="1">
      <alignment horizontal="center" wrapText="1"/>
    </xf>
    <xf numFmtId="0" fontId="10" fillId="2" borderId="5" xfId="0" applyFont="1" applyFill="1" applyBorder="1" applyAlignment="1">
      <alignment vertical="top" wrapText="1"/>
    </xf>
    <xf numFmtId="0" fontId="20" fillId="0" borderId="4"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17" fillId="0" borderId="1" xfId="0" applyFont="1" applyFill="1" applyBorder="1" applyAlignment="1">
      <alignment horizontal="center" vertical="top" wrapText="1"/>
    </xf>
    <xf numFmtId="0" fontId="16" fillId="0" borderId="5" xfId="0"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11" fillId="2" borderId="4" xfId="0" applyFont="1" applyFill="1" applyBorder="1" applyAlignment="1">
      <alignment horizontal="left" vertical="center" wrapText="1"/>
    </xf>
    <xf numFmtId="0" fontId="11" fillId="2" borderId="2"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1" fillId="2" borderId="4"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1" xfId="0" applyFont="1" applyFill="1" applyBorder="1" applyAlignment="1">
      <alignment horizontal="center" vertical="center" wrapText="1"/>
    </xf>
    <xf numFmtId="49" fontId="19" fillId="0" borderId="1" xfId="0" applyNumberFormat="1" applyFont="1" applyFill="1" applyBorder="1" applyAlignment="1">
      <alignment horizontal="center" vertical="top" wrapText="1"/>
    </xf>
    <xf numFmtId="49" fontId="19" fillId="2" borderId="4" xfId="0" applyNumberFormat="1" applyFont="1" applyFill="1" applyBorder="1" applyAlignment="1">
      <alignment horizontal="center" vertical="top"/>
    </xf>
    <xf numFmtId="49" fontId="19" fillId="2" borderId="2" xfId="0" applyNumberFormat="1" applyFont="1" applyFill="1" applyBorder="1" applyAlignment="1">
      <alignment horizontal="center" vertical="top"/>
    </xf>
    <xf numFmtId="49" fontId="19" fillId="2" borderId="8" xfId="0" applyNumberFormat="1" applyFont="1" applyFill="1" applyBorder="1" applyAlignment="1">
      <alignment horizontal="center" vertical="top"/>
    </xf>
    <xf numFmtId="1" fontId="19" fillId="2" borderId="4" xfId="0" applyNumberFormat="1" applyFont="1" applyFill="1" applyBorder="1" applyAlignment="1">
      <alignment horizontal="center" vertical="top" wrapText="1"/>
    </xf>
    <xf numFmtId="1" fontId="19" fillId="2" borderId="2" xfId="0" applyNumberFormat="1" applyFont="1" applyFill="1" applyBorder="1" applyAlignment="1">
      <alignment horizontal="center" vertical="top" wrapText="1"/>
    </xf>
    <xf numFmtId="1" fontId="19" fillId="2" borderId="8" xfId="0" applyNumberFormat="1" applyFont="1" applyFill="1" applyBorder="1" applyAlignment="1">
      <alignment horizontal="center" vertical="top" wrapText="1"/>
    </xf>
    <xf numFmtId="0" fontId="19" fillId="0" borderId="1" xfId="0" applyFont="1" applyFill="1" applyBorder="1" applyAlignment="1">
      <alignment horizontal="left" vertical="top" wrapText="1"/>
    </xf>
    <xf numFmtId="0" fontId="9" fillId="0" borderId="2" xfId="0" applyFont="1" applyFill="1" applyBorder="1" applyAlignment="1">
      <alignment vertical="top" wrapText="1"/>
    </xf>
    <xf numFmtId="0" fontId="19" fillId="0" borderId="1" xfId="0" applyFont="1" applyFill="1" applyBorder="1" applyAlignment="1">
      <alignment vertical="top" wrapText="1"/>
    </xf>
    <xf numFmtId="0" fontId="9" fillId="0" borderId="4" xfId="0" applyFont="1" applyFill="1" applyBorder="1" applyAlignment="1">
      <alignment vertical="top" wrapText="1"/>
    </xf>
    <xf numFmtId="0" fontId="9" fillId="0" borderId="8" xfId="0" applyFont="1" applyFill="1" applyBorder="1" applyAlignment="1">
      <alignment vertical="top" wrapText="1"/>
    </xf>
    <xf numFmtId="0" fontId="13" fillId="2" borderId="0" xfId="0" applyFont="1" applyFill="1" applyAlignment="1">
      <alignment horizontal="left" vertical="center"/>
    </xf>
    <xf numFmtId="49" fontId="10" fillId="2" borderId="4" xfId="0" applyNumberFormat="1" applyFont="1" applyFill="1" applyBorder="1" applyAlignment="1">
      <alignment horizontal="center" vertical="top" wrapText="1"/>
    </xf>
    <xf numFmtId="49" fontId="10" fillId="2" borderId="2" xfId="0" applyNumberFormat="1" applyFont="1" applyFill="1" applyBorder="1" applyAlignment="1">
      <alignment horizontal="center" vertical="top" wrapText="1"/>
    </xf>
    <xf numFmtId="49" fontId="10" fillId="2" borderId="8" xfId="0" applyNumberFormat="1" applyFont="1" applyFill="1" applyBorder="1" applyAlignment="1">
      <alignment horizontal="center" vertical="top" wrapText="1"/>
    </xf>
  </cellXfs>
  <cellStyles count="3">
    <cellStyle name="Обычный" xfId="0" builtinId="0"/>
    <cellStyle name="Финансовый" xfId="1" builtinId="3"/>
    <cellStyle name="Финансовый 2" xfId="2"/>
  </cellStyles>
  <dxfs count="0"/>
  <tableStyles count="0" defaultTableStyle="TableStyleMedium9" defaultPivotStyle="PivotStyleLight16"/>
  <colors>
    <mruColors>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K2059"/>
  <sheetViews>
    <sheetView tabSelected="1" topLeftCell="D1" zoomScale="80" zoomScaleNormal="80" zoomScaleSheetLayoutView="80" workbookViewId="0">
      <selection activeCell="M21" sqref="M21"/>
    </sheetView>
  </sheetViews>
  <sheetFormatPr defaultRowHeight="15"/>
  <cols>
    <col min="1" max="1" width="9.5703125" style="1" hidden="1" customWidth="1"/>
    <col min="2" max="2" width="0.42578125" style="1" customWidth="1"/>
    <col min="3" max="3" width="12.28515625" style="26" customWidth="1"/>
    <col min="4" max="4" width="43.5703125" style="27" customWidth="1"/>
    <col min="5" max="5" width="23.42578125" style="27" customWidth="1"/>
    <col min="6" max="6" width="14.28515625" style="27" customWidth="1"/>
    <col min="7" max="7" width="12.5703125" style="27" customWidth="1"/>
    <col min="8" max="8" width="36.5703125" style="44" customWidth="1"/>
    <col min="9" max="9" width="15.85546875" style="61" customWidth="1"/>
    <col min="10" max="10" width="15.7109375" style="61" customWidth="1"/>
    <col min="11" max="11" width="15.85546875" style="61" customWidth="1"/>
  </cols>
  <sheetData>
    <row r="1" spans="1:11">
      <c r="H1" s="43"/>
      <c r="I1" s="307" t="s">
        <v>663</v>
      </c>
      <c r="J1" s="307"/>
      <c r="K1" s="307"/>
    </row>
    <row r="2" spans="1:11">
      <c r="H2" s="43"/>
      <c r="I2" s="307" t="s">
        <v>659</v>
      </c>
      <c r="J2" s="307"/>
      <c r="K2" s="307"/>
    </row>
    <row r="3" spans="1:11">
      <c r="H3" s="43"/>
      <c r="I3" s="307" t="s">
        <v>976</v>
      </c>
      <c r="J3" s="307"/>
      <c r="K3" s="307"/>
    </row>
    <row r="4" spans="1:11">
      <c r="I4" s="60"/>
      <c r="J4" s="60"/>
      <c r="K4" s="60"/>
    </row>
    <row r="5" spans="1:11" ht="18.75">
      <c r="C5" s="276" t="s">
        <v>300</v>
      </c>
      <c r="D5" s="276"/>
      <c r="E5" s="276"/>
      <c r="F5" s="276"/>
      <c r="G5" s="276"/>
      <c r="H5" s="276"/>
      <c r="I5" s="276"/>
    </row>
    <row r="6" spans="1:11" ht="29.25" customHeight="1">
      <c r="C6" s="277" t="s">
        <v>664</v>
      </c>
      <c r="D6" s="277"/>
      <c r="E6" s="277"/>
      <c r="F6" s="277"/>
      <c r="G6" s="277"/>
      <c r="H6" s="277"/>
      <c r="I6" s="277"/>
      <c r="J6" s="277"/>
      <c r="K6" s="277"/>
    </row>
    <row r="7" spans="1:11" ht="18.75">
      <c r="C7" s="28"/>
      <c r="D7" s="28"/>
      <c r="E7" s="28"/>
      <c r="F7" s="28"/>
      <c r="G7" s="28"/>
      <c r="H7" s="45"/>
      <c r="I7" s="62"/>
      <c r="J7" s="62"/>
      <c r="K7" s="62"/>
    </row>
    <row r="8" spans="1:11" s="20" customFormat="1" ht="24" hidden="1" customHeight="1">
      <c r="A8" s="19"/>
      <c r="B8" s="19"/>
      <c r="C8" s="29"/>
      <c r="D8" s="30"/>
      <c r="E8" s="30"/>
      <c r="F8" s="30"/>
      <c r="G8" s="30"/>
      <c r="H8" s="46"/>
      <c r="I8" s="63">
        <v>2019</v>
      </c>
      <c r="J8" s="63">
        <v>2020</v>
      </c>
      <c r="K8" s="63">
        <v>2021</v>
      </c>
    </row>
    <row r="9" spans="1:11" s="3" customFormat="1" ht="28.5" customHeight="1">
      <c r="A9" s="2"/>
      <c r="B9" s="2"/>
      <c r="C9" s="278" t="s">
        <v>306</v>
      </c>
      <c r="D9" s="278" t="s">
        <v>301</v>
      </c>
      <c r="E9" s="278" t="s">
        <v>302</v>
      </c>
      <c r="F9" s="278" t="s">
        <v>303</v>
      </c>
      <c r="G9" s="280" t="s">
        <v>304</v>
      </c>
      <c r="H9" s="279" t="s">
        <v>305</v>
      </c>
      <c r="I9" s="279"/>
      <c r="J9" s="279"/>
      <c r="K9" s="279"/>
    </row>
    <row r="10" spans="1:11" s="3" customFormat="1" ht="80.25" customHeight="1">
      <c r="A10" s="2"/>
      <c r="B10" s="2"/>
      <c r="C10" s="278"/>
      <c r="D10" s="278"/>
      <c r="E10" s="278"/>
      <c r="F10" s="278"/>
      <c r="G10" s="280"/>
      <c r="H10" s="47" t="s">
        <v>320</v>
      </c>
      <c r="I10" s="64" t="s">
        <v>953</v>
      </c>
      <c r="J10" s="64" t="s">
        <v>437</v>
      </c>
      <c r="K10" s="64" t="s">
        <v>954</v>
      </c>
    </row>
    <row r="11" spans="1:11" s="3" customFormat="1" ht="16.5" customHeight="1">
      <c r="A11" s="2"/>
      <c r="B11" s="2"/>
      <c r="C11" s="278"/>
      <c r="D11" s="286" t="s">
        <v>57</v>
      </c>
      <c r="E11" s="285"/>
      <c r="F11" s="275">
        <v>2021</v>
      </c>
      <c r="G11" s="275">
        <v>2023</v>
      </c>
      <c r="H11" s="48" t="s">
        <v>309</v>
      </c>
      <c r="I11" s="65">
        <f>I12+I13+I14+I15</f>
        <v>6457478.5999999996</v>
      </c>
      <c r="J11" s="66">
        <f>J12+J13+J14+J15</f>
        <v>6593441.9000000013</v>
      </c>
      <c r="K11" s="66">
        <f>K12+K13+K14+K15</f>
        <v>5769646.0999999996</v>
      </c>
    </row>
    <row r="12" spans="1:11" s="3" customFormat="1" ht="19.5" customHeight="1">
      <c r="A12" s="2"/>
      <c r="B12" s="2"/>
      <c r="C12" s="278"/>
      <c r="D12" s="286"/>
      <c r="E12" s="285"/>
      <c r="F12" s="275"/>
      <c r="G12" s="275"/>
      <c r="H12" s="48" t="s">
        <v>310</v>
      </c>
      <c r="I12" s="66">
        <f t="shared" ref="I12:K15" si="0">I18+I23+I28+I33</f>
        <v>2176266.0999999996</v>
      </c>
      <c r="J12" s="66">
        <f t="shared" si="0"/>
        <v>2237061.7000000002</v>
      </c>
      <c r="K12" s="66">
        <f>K18+K23+K28+K33</f>
        <v>2121911.4</v>
      </c>
    </row>
    <row r="13" spans="1:11" s="3" customFormat="1" ht="19.5" customHeight="1">
      <c r="A13" s="2"/>
      <c r="B13" s="2"/>
      <c r="C13" s="278"/>
      <c r="D13" s="286"/>
      <c r="E13" s="285"/>
      <c r="F13" s="275"/>
      <c r="G13" s="275"/>
      <c r="H13" s="48" t="s">
        <v>311</v>
      </c>
      <c r="I13" s="65">
        <f>I19+I24+I29+I34</f>
        <v>763238.8</v>
      </c>
      <c r="J13" s="66">
        <f t="shared" si="0"/>
        <v>984996.2</v>
      </c>
      <c r="K13" s="66">
        <f t="shared" si="0"/>
        <v>243537.19999999998</v>
      </c>
    </row>
    <row r="14" spans="1:11" s="3" customFormat="1" ht="18" customHeight="1">
      <c r="A14" s="2"/>
      <c r="B14" s="2"/>
      <c r="C14" s="278"/>
      <c r="D14" s="286"/>
      <c r="E14" s="285"/>
      <c r="F14" s="275"/>
      <c r="G14" s="275"/>
      <c r="H14" s="48" t="s">
        <v>200</v>
      </c>
      <c r="I14" s="65">
        <f t="shared" si="0"/>
        <v>3146086.2</v>
      </c>
      <c r="J14" s="66">
        <f t="shared" si="0"/>
        <v>2981885.3000000003</v>
      </c>
      <c r="K14" s="66">
        <f t="shared" si="0"/>
        <v>2996230.9</v>
      </c>
    </row>
    <row r="15" spans="1:11" s="3" customFormat="1" ht="20.25" customHeight="1">
      <c r="A15" s="2"/>
      <c r="B15" s="2"/>
      <c r="C15" s="278"/>
      <c r="D15" s="286"/>
      <c r="E15" s="285"/>
      <c r="F15" s="275"/>
      <c r="G15" s="275"/>
      <c r="H15" s="48" t="s">
        <v>201</v>
      </c>
      <c r="I15" s="65">
        <f t="shared" si="0"/>
        <v>371887.5</v>
      </c>
      <c r="J15" s="66">
        <f t="shared" si="0"/>
        <v>389498.7</v>
      </c>
      <c r="K15" s="66">
        <f t="shared" si="0"/>
        <v>407966.6</v>
      </c>
    </row>
    <row r="16" spans="1:11" s="3" customFormat="1" ht="35.25" customHeight="1">
      <c r="A16" s="2"/>
      <c r="B16" s="2"/>
      <c r="C16" s="31"/>
      <c r="D16" s="32"/>
      <c r="E16" s="32" t="s">
        <v>235</v>
      </c>
      <c r="F16" s="33"/>
      <c r="G16" s="33"/>
      <c r="H16" s="48"/>
      <c r="I16" s="65"/>
      <c r="J16" s="66"/>
      <c r="K16" s="66"/>
    </row>
    <row r="17" spans="1:11" s="3" customFormat="1">
      <c r="A17" s="2"/>
      <c r="B17" s="2"/>
      <c r="C17" s="269"/>
      <c r="D17" s="272"/>
      <c r="E17" s="272" t="s">
        <v>199</v>
      </c>
      <c r="F17" s="275">
        <v>2021</v>
      </c>
      <c r="G17" s="275">
        <v>2023</v>
      </c>
      <c r="H17" s="49" t="s">
        <v>309</v>
      </c>
      <c r="I17" s="65">
        <f>I18+I19+I20+I21</f>
        <v>5707362.0999999996</v>
      </c>
      <c r="J17" s="66">
        <f>J18+J19+J20+J21</f>
        <v>5574419.7000000002</v>
      </c>
      <c r="K17" s="66">
        <f>K18+K19+K20+K21</f>
        <v>5621236.5999999996</v>
      </c>
    </row>
    <row r="18" spans="1:11" s="3" customFormat="1">
      <c r="A18" s="2"/>
      <c r="B18" s="2"/>
      <c r="C18" s="270"/>
      <c r="D18" s="273"/>
      <c r="E18" s="273"/>
      <c r="F18" s="275"/>
      <c r="G18" s="275"/>
      <c r="H18" s="49" t="s">
        <v>310</v>
      </c>
      <c r="I18" s="65">
        <f t="shared" ref="I18:K21" si="1">I38+I273+I593+I723+I898+I928+I1168+I1244+I1719+I1879</f>
        <v>1977932.5999999996</v>
      </c>
      <c r="J18" s="66">
        <f t="shared" si="1"/>
        <v>1988141.6</v>
      </c>
      <c r="K18" s="66">
        <f t="shared" si="1"/>
        <v>1989791.9999999998</v>
      </c>
    </row>
    <row r="19" spans="1:11" s="3" customFormat="1">
      <c r="A19" s="2"/>
      <c r="B19" s="2"/>
      <c r="C19" s="270"/>
      <c r="D19" s="273"/>
      <c r="E19" s="273"/>
      <c r="F19" s="275"/>
      <c r="G19" s="275"/>
      <c r="H19" s="49" t="s">
        <v>311</v>
      </c>
      <c r="I19" s="65">
        <f t="shared" si="1"/>
        <v>227523.5</v>
      </c>
      <c r="J19" s="66">
        <f t="shared" si="1"/>
        <v>231184.2</v>
      </c>
      <c r="K19" s="66">
        <f t="shared" si="1"/>
        <v>243537.19999999998</v>
      </c>
    </row>
    <row r="20" spans="1:11" s="3" customFormat="1">
      <c r="A20" s="2"/>
      <c r="B20" s="2"/>
      <c r="C20" s="270"/>
      <c r="D20" s="273"/>
      <c r="E20" s="273"/>
      <c r="F20" s="275"/>
      <c r="G20" s="275"/>
      <c r="H20" s="49" t="s">
        <v>200</v>
      </c>
      <c r="I20" s="66">
        <f t="shared" si="1"/>
        <v>3136118.5</v>
      </c>
      <c r="J20" s="66">
        <f t="shared" si="1"/>
        <v>2971695.2</v>
      </c>
      <c r="K20" s="66">
        <f t="shared" si="1"/>
        <v>2986040.8</v>
      </c>
    </row>
    <row r="21" spans="1:11" s="3" customFormat="1" ht="15" customHeight="1">
      <c r="A21" s="2"/>
      <c r="B21" s="2"/>
      <c r="C21" s="271"/>
      <c r="D21" s="274"/>
      <c r="E21" s="274"/>
      <c r="F21" s="275"/>
      <c r="G21" s="275"/>
      <c r="H21" s="49" t="s">
        <v>201</v>
      </c>
      <c r="I21" s="66">
        <f t="shared" si="1"/>
        <v>365787.5</v>
      </c>
      <c r="J21" s="66">
        <f t="shared" si="1"/>
        <v>383398.7</v>
      </c>
      <c r="K21" s="66">
        <f t="shared" si="1"/>
        <v>401866.6</v>
      </c>
    </row>
    <row r="22" spans="1:11" s="3" customFormat="1">
      <c r="A22" s="2"/>
      <c r="B22" s="2"/>
      <c r="C22" s="269"/>
      <c r="D22" s="272"/>
      <c r="E22" s="272" t="s">
        <v>662</v>
      </c>
      <c r="F22" s="275">
        <v>2021</v>
      </c>
      <c r="G22" s="275">
        <v>2023</v>
      </c>
      <c r="H22" s="49" t="s">
        <v>309</v>
      </c>
      <c r="I22" s="66">
        <f>I23+I24+I25+I26</f>
        <v>105303.3</v>
      </c>
      <c r="J22" s="66">
        <f>J23+J24+J25+J26</f>
        <v>103592.90000000001</v>
      </c>
      <c r="K22" s="66">
        <f>K23+K24+K25+K26</f>
        <v>103596.3</v>
      </c>
    </row>
    <row r="23" spans="1:11" s="3" customFormat="1">
      <c r="A23" s="2"/>
      <c r="B23" s="2"/>
      <c r="C23" s="270"/>
      <c r="D23" s="273"/>
      <c r="E23" s="273"/>
      <c r="F23" s="275"/>
      <c r="G23" s="275"/>
      <c r="H23" s="49" t="s">
        <v>310</v>
      </c>
      <c r="I23" s="66">
        <f t="shared" ref="I23:K26" si="2">I1158+I1954</f>
        <v>93620.3</v>
      </c>
      <c r="J23" s="66">
        <f t="shared" si="2"/>
        <v>93402.8</v>
      </c>
      <c r="K23" s="66">
        <f t="shared" si="2"/>
        <v>93406.2</v>
      </c>
    </row>
    <row r="24" spans="1:11" s="3" customFormat="1">
      <c r="A24" s="2"/>
      <c r="B24" s="2"/>
      <c r="C24" s="270"/>
      <c r="D24" s="273"/>
      <c r="E24" s="273"/>
      <c r="F24" s="275"/>
      <c r="G24" s="275"/>
      <c r="H24" s="49" t="s">
        <v>311</v>
      </c>
      <c r="I24" s="66">
        <f t="shared" si="2"/>
        <v>1715.3</v>
      </c>
      <c r="J24" s="66">
        <f t="shared" si="2"/>
        <v>0</v>
      </c>
      <c r="K24" s="66">
        <f t="shared" si="2"/>
        <v>0</v>
      </c>
    </row>
    <row r="25" spans="1:11" s="3" customFormat="1">
      <c r="A25" s="2"/>
      <c r="B25" s="2"/>
      <c r="C25" s="270"/>
      <c r="D25" s="273"/>
      <c r="E25" s="273"/>
      <c r="F25" s="275"/>
      <c r="G25" s="275"/>
      <c r="H25" s="49" t="s">
        <v>200</v>
      </c>
      <c r="I25" s="66">
        <f t="shared" si="2"/>
        <v>9967.7000000000007</v>
      </c>
      <c r="J25" s="66">
        <f t="shared" si="2"/>
        <v>10190.1</v>
      </c>
      <c r="K25" s="66">
        <f t="shared" si="2"/>
        <v>10190.1</v>
      </c>
    </row>
    <row r="26" spans="1:11" s="3" customFormat="1" ht="16.5" customHeight="1">
      <c r="A26" s="2"/>
      <c r="B26" s="2"/>
      <c r="C26" s="271"/>
      <c r="D26" s="274"/>
      <c r="E26" s="274"/>
      <c r="F26" s="275"/>
      <c r="G26" s="275"/>
      <c r="H26" s="49" t="s">
        <v>201</v>
      </c>
      <c r="I26" s="66">
        <f t="shared" si="2"/>
        <v>0</v>
      </c>
      <c r="J26" s="66">
        <f t="shared" si="2"/>
        <v>0</v>
      </c>
      <c r="K26" s="66">
        <f t="shared" si="2"/>
        <v>0</v>
      </c>
    </row>
    <row r="27" spans="1:11" ht="15" customHeight="1">
      <c r="C27" s="269"/>
      <c r="D27" s="272"/>
      <c r="E27" s="282" t="s">
        <v>661</v>
      </c>
      <c r="F27" s="275">
        <v>2021</v>
      </c>
      <c r="G27" s="275">
        <v>2023</v>
      </c>
      <c r="H27" s="49" t="s">
        <v>309</v>
      </c>
      <c r="I27" s="66">
        <f>I28+I29+I30+I31</f>
        <v>600000</v>
      </c>
      <c r="J27" s="66">
        <f>J28+J29+J30+J31</f>
        <v>870616.1</v>
      </c>
      <c r="K27" s="66">
        <f>K28+K29+K30+K31</f>
        <v>0</v>
      </c>
    </row>
    <row r="28" spans="1:11" ht="15" customHeight="1">
      <c r="C28" s="270"/>
      <c r="D28" s="273"/>
      <c r="E28" s="283"/>
      <c r="F28" s="275"/>
      <c r="G28" s="275"/>
      <c r="H28" s="50" t="s">
        <v>310</v>
      </c>
      <c r="I28" s="66">
        <f>I1249</f>
        <v>66000</v>
      </c>
      <c r="J28" s="66">
        <f>J1249</f>
        <v>116804.1</v>
      </c>
      <c r="K28" s="66">
        <f>K1249</f>
        <v>0</v>
      </c>
    </row>
    <row r="29" spans="1:11" ht="18.75" customHeight="1">
      <c r="C29" s="270"/>
      <c r="D29" s="273"/>
      <c r="E29" s="283"/>
      <c r="F29" s="275"/>
      <c r="G29" s="275"/>
      <c r="H29" s="50" t="s">
        <v>311</v>
      </c>
      <c r="I29" s="66">
        <f t="shared" ref="I29:K31" si="3">I1250</f>
        <v>534000</v>
      </c>
      <c r="J29" s="66">
        <f t="shared" si="3"/>
        <v>753812</v>
      </c>
      <c r="K29" s="66">
        <f t="shared" si="3"/>
        <v>0</v>
      </c>
    </row>
    <row r="30" spans="1:11" ht="18.75" customHeight="1">
      <c r="C30" s="270"/>
      <c r="D30" s="273"/>
      <c r="E30" s="283"/>
      <c r="F30" s="275"/>
      <c r="G30" s="275"/>
      <c r="H30" s="50" t="s">
        <v>200</v>
      </c>
      <c r="I30" s="66">
        <f t="shared" si="3"/>
        <v>0</v>
      </c>
      <c r="J30" s="66">
        <f t="shared" si="3"/>
        <v>0</v>
      </c>
      <c r="K30" s="66">
        <f t="shared" si="3"/>
        <v>0</v>
      </c>
    </row>
    <row r="31" spans="1:11" ht="15.75" customHeight="1">
      <c r="C31" s="271"/>
      <c r="D31" s="274"/>
      <c r="E31" s="284"/>
      <c r="F31" s="275"/>
      <c r="G31" s="275"/>
      <c r="H31" s="50" t="s">
        <v>201</v>
      </c>
      <c r="I31" s="66">
        <f t="shared" si="3"/>
        <v>0</v>
      </c>
      <c r="J31" s="66">
        <f t="shared" si="3"/>
        <v>0</v>
      </c>
      <c r="K31" s="66">
        <f t="shared" si="3"/>
        <v>0</v>
      </c>
    </row>
    <row r="32" spans="1:11" s="3" customFormat="1">
      <c r="A32" s="2"/>
      <c r="B32" s="2"/>
      <c r="C32" s="269"/>
      <c r="D32" s="272"/>
      <c r="E32" s="272" t="s">
        <v>660</v>
      </c>
      <c r="F32" s="275">
        <v>2021</v>
      </c>
      <c r="G32" s="275">
        <v>2023</v>
      </c>
      <c r="H32" s="49" t="s">
        <v>309</v>
      </c>
      <c r="I32" s="66">
        <f>I33+I34+I35+I36</f>
        <v>44813.2</v>
      </c>
      <c r="J32" s="66">
        <f>J33+J34+J35+J36</f>
        <v>44813.2</v>
      </c>
      <c r="K32" s="66">
        <f>K33+K34+K35+K36</f>
        <v>44813.2</v>
      </c>
    </row>
    <row r="33" spans="1:11" s="3" customFormat="1">
      <c r="A33" s="2"/>
      <c r="B33" s="2"/>
      <c r="C33" s="270"/>
      <c r="D33" s="273"/>
      <c r="E33" s="273"/>
      <c r="F33" s="275"/>
      <c r="G33" s="275"/>
      <c r="H33" s="49" t="s">
        <v>310</v>
      </c>
      <c r="I33" s="66">
        <f>I1108</f>
        <v>38713.199999999997</v>
      </c>
      <c r="J33" s="66">
        <f t="shared" ref="I33:K36" si="4">J1108</f>
        <v>38713.199999999997</v>
      </c>
      <c r="K33" s="66">
        <f t="shared" si="4"/>
        <v>38713.199999999997</v>
      </c>
    </row>
    <row r="34" spans="1:11" s="3" customFormat="1">
      <c r="A34" s="2"/>
      <c r="B34" s="2"/>
      <c r="C34" s="270"/>
      <c r="D34" s="273"/>
      <c r="E34" s="273"/>
      <c r="F34" s="275"/>
      <c r="G34" s="275"/>
      <c r="H34" s="49" t="s">
        <v>311</v>
      </c>
      <c r="I34" s="66">
        <f t="shared" si="4"/>
        <v>0</v>
      </c>
      <c r="J34" s="66">
        <f t="shared" si="4"/>
        <v>0</v>
      </c>
      <c r="K34" s="66">
        <f t="shared" si="4"/>
        <v>0</v>
      </c>
    </row>
    <row r="35" spans="1:11" s="3" customFormat="1">
      <c r="A35" s="2"/>
      <c r="B35" s="2"/>
      <c r="C35" s="270"/>
      <c r="D35" s="273"/>
      <c r="E35" s="273"/>
      <c r="F35" s="275"/>
      <c r="G35" s="275"/>
      <c r="H35" s="49" t="s">
        <v>200</v>
      </c>
      <c r="I35" s="66">
        <f t="shared" si="4"/>
        <v>0</v>
      </c>
      <c r="J35" s="66">
        <f t="shared" si="4"/>
        <v>0</v>
      </c>
      <c r="K35" s="66">
        <f t="shared" si="4"/>
        <v>0</v>
      </c>
    </row>
    <row r="36" spans="1:11" s="3" customFormat="1" ht="18.75" customHeight="1">
      <c r="A36" s="2"/>
      <c r="B36" s="2"/>
      <c r="C36" s="271"/>
      <c r="D36" s="274"/>
      <c r="E36" s="274"/>
      <c r="F36" s="275"/>
      <c r="G36" s="275"/>
      <c r="H36" s="49" t="s">
        <v>201</v>
      </c>
      <c r="I36" s="66">
        <f t="shared" si="4"/>
        <v>6100</v>
      </c>
      <c r="J36" s="66">
        <f t="shared" si="4"/>
        <v>6100</v>
      </c>
      <c r="K36" s="66">
        <f t="shared" si="4"/>
        <v>6100</v>
      </c>
    </row>
    <row r="37" spans="1:11" s="3" customFormat="1" ht="18.75" customHeight="1">
      <c r="A37" s="2"/>
      <c r="B37" s="2"/>
      <c r="C37" s="287" t="s">
        <v>307</v>
      </c>
      <c r="D37" s="288" t="s">
        <v>308</v>
      </c>
      <c r="E37" s="291" t="s">
        <v>199</v>
      </c>
      <c r="F37" s="294">
        <v>2021</v>
      </c>
      <c r="G37" s="294">
        <v>2023</v>
      </c>
      <c r="H37" s="49" t="s">
        <v>309</v>
      </c>
      <c r="I37" s="66">
        <f>I38+I39+I40+I41</f>
        <v>304878</v>
      </c>
      <c r="J37" s="66">
        <f>J38+J39+J40+J41</f>
        <v>274467.20000000001</v>
      </c>
      <c r="K37" s="66">
        <f>K38+K39+K40+K41</f>
        <v>275867.90000000002</v>
      </c>
    </row>
    <row r="38" spans="1:11" s="3" customFormat="1" ht="17.25" customHeight="1">
      <c r="A38" s="2"/>
      <c r="B38" s="2"/>
      <c r="C38" s="287"/>
      <c r="D38" s="289"/>
      <c r="E38" s="292"/>
      <c r="F38" s="294"/>
      <c r="G38" s="294"/>
      <c r="H38" s="49" t="s">
        <v>310</v>
      </c>
      <c r="I38" s="66">
        <f>SUM(I43,I48,I62,I88,I228)</f>
        <v>187432.6</v>
      </c>
      <c r="J38" s="66">
        <f>J43+J48+J63+J88+J228</f>
        <v>187432.6</v>
      </c>
      <c r="K38" s="66">
        <f>K43+K48+K63+K88+K228</f>
        <v>187432.6</v>
      </c>
    </row>
    <row r="39" spans="1:11" s="3" customFormat="1" ht="16.5" customHeight="1">
      <c r="A39" s="2"/>
      <c r="B39" s="2"/>
      <c r="C39" s="287"/>
      <c r="D39" s="289"/>
      <c r="E39" s="292"/>
      <c r="F39" s="294"/>
      <c r="G39" s="294"/>
      <c r="H39" s="49" t="s">
        <v>311</v>
      </c>
      <c r="I39" s="66">
        <f t="shared" ref="I39:K41" si="5">I44</f>
        <v>0</v>
      </c>
      <c r="J39" s="66">
        <f t="shared" si="5"/>
        <v>0</v>
      </c>
      <c r="K39" s="66">
        <f t="shared" si="5"/>
        <v>0</v>
      </c>
    </row>
    <row r="40" spans="1:11" s="3" customFormat="1" ht="17.25" customHeight="1">
      <c r="A40" s="2"/>
      <c r="B40" s="2"/>
      <c r="C40" s="287"/>
      <c r="D40" s="289"/>
      <c r="E40" s="292"/>
      <c r="F40" s="294"/>
      <c r="G40" s="294"/>
      <c r="H40" s="49" t="s">
        <v>312</v>
      </c>
      <c r="I40" s="66">
        <f t="shared" si="5"/>
        <v>97688.4</v>
      </c>
      <c r="J40" s="66">
        <f t="shared" si="5"/>
        <v>66289.8</v>
      </c>
      <c r="K40" s="66">
        <f t="shared" si="5"/>
        <v>66653.3</v>
      </c>
    </row>
    <row r="41" spans="1:11" s="3" customFormat="1" ht="18" customHeight="1">
      <c r="A41" s="2"/>
      <c r="B41" s="2"/>
      <c r="C41" s="287"/>
      <c r="D41" s="290"/>
      <c r="E41" s="293"/>
      <c r="F41" s="294"/>
      <c r="G41" s="294"/>
      <c r="H41" s="49" t="s">
        <v>201</v>
      </c>
      <c r="I41" s="66">
        <f t="shared" si="5"/>
        <v>19757</v>
      </c>
      <c r="J41" s="66">
        <f t="shared" si="5"/>
        <v>20744.8</v>
      </c>
      <c r="K41" s="66">
        <f t="shared" si="5"/>
        <v>21782</v>
      </c>
    </row>
    <row r="42" spans="1:11" s="9" customFormat="1" ht="16.5" customHeight="1">
      <c r="C42" s="256" t="s">
        <v>88</v>
      </c>
      <c r="D42" s="281" t="s">
        <v>92</v>
      </c>
      <c r="E42" s="157" t="s">
        <v>323</v>
      </c>
      <c r="F42" s="131">
        <v>2021</v>
      </c>
      <c r="G42" s="131">
        <v>2023</v>
      </c>
      <c r="H42" s="50" t="s">
        <v>309</v>
      </c>
      <c r="I42" s="70">
        <f>I43+I45+I46</f>
        <v>298228</v>
      </c>
      <c r="J42" s="70">
        <f>J43+J45+J46</f>
        <v>267817.2</v>
      </c>
      <c r="K42" s="70">
        <f>K43+K45+K46</f>
        <v>269217.90000000002</v>
      </c>
    </row>
    <row r="43" spans="1:11" s="9" customFormat="1" ht="16.5" customHeight="1">
      <c r="C43" s="256"/>
      <c r="D43" s="281"/>
      <c r="E43" s="157"/>
      <c r="F43" s="154"/>
      <c r="G43" s="154"/>
      <c r="H43" s="50" t="s">
        <v>310</v>
      </c>
      <c r="I43" s="70">
        <v>180782.6</v>
      </c>
      <c r="J43" s="70">
        <v>180782.6</v>
      </c>
      <c r="K43" s="70">
        <v>180782.6</v>
      </c>
    </row>
    <row r="44" spans="1:11" s="9" customFormat="1" ht="18" customHeight="1">
      <c r="C44" s="256"/>
      <c r="D44" s="281"/>
      <c r="E44" s="157"/>
      <c r="F44" s="154"/>
      <c r="G44" s="154"/>
      <c r="H44" s="50" t="s">
        <v>311</v>
      </c>
      <c r="I44" s="70">
        <v>0</v>
      </c>
      <c r="J44" s="70">
        <v>0</v>
      </c>
      <c r="K44" s="70">
        <v>0</v>
      </c>
    </row>
    <row r="45" spans="1:11" s="9" customFormat="1">
      <c r="C45" s="256"/>
      <c r="D45" s="281"/>
      <c r="E45" s="157"/>
      <c r="F45" s="154"/>
      <c r="G45" s="154"/>
      <c r="H45" s="50" t="s">
        <v>312</v>
      </c>
      <c r="I45" s="70">
        <v>97688.4</v>
      </c>
      <c r="J45" s="70">
        <v>66289.8</v>
      </c>
      <c r="K45" s="70">
        <v>66653.3</v>
      </c>
    </row>
    <row r="46" spans="1:11" s="9" customFormat="1" ht="17.25" customHeight="1">
      <c r="C46" s="256"/>
      <c r="D46" s="281"/>
      <c r="E46" s="157"/>
      <c r="F46" s="155"/>
      <c r="G46" s="155"/>
      <c r="H46" s="50" t="s">
        <v>202</v>
      </c>
      <c r="I46" s="70">
        <v>19757</v>
      </c>
      <c r="J46" s="70">
        <v>20744.8</v>
      </c>
      <c r="K46" s="70">
        <v>21782</v>
      </c>
    </row>
    <row r="47" spans="1:11" s="6" customFormat="1" ht="19.5" customHeight="1">
      <c r="A47" s="9"/>
      <c r="B47" s="9"/>
      <c r="C47" s="256" t="s">
        <v>89</v>
      </c>
      <c r="D47" s="100" t="s">
        <v>313</v>
      </c>
      <c r="E47" s="191" t="s">
        <v>321</v>
      </c>
      <c r="F47" s="97">
        <v>2021</v>
      </c>
      <c r="G47" s="97">
        <v>2023</v>
      </c>
      <c r="H47" s="58" t="s">
        <v>309</v>
      </c>
      <c r="I47" s="68">
        <f>I48+I49+I50+I51</f>
        <v>250</v>
      </c>
      <c r="J47" s="68">
        <f>J48+J49+J50+J51</f>
        <v>250</v>
      </c>
      <c r="K47" s="68">
        <f>K48+K49+K50+K51</f>
        <v>250</v>
      </c>
    </row>
    <row r="48" spans="1:11" s="6" customFormat="1" ht="17.25" customHeight="1">
      <c r="A48" s="9"/>
      <c r="B48" s="9"/>
      <c r="C48" s="256"/>
      <c r="D48" s="100"/>
      <c r="E48" s="191"/>
      <c r="F48" s="98"/>
      <c r="G48" s="98"/>
      <c r="H48" s="58" t="s">
        <v>310</v>
      </c>
      <c r="I48" s="68">
        <f>I53+I58</f>
        <v>250</v>
      </c>
      <c r="J48" s="69">
        <f>J53+J58</f>
        <v>250</v>
      </c>
      <c r="K48" s="69">
        <f>K53+K58</f>
        <v>250</v>
      </c>
    </row>
    <row r="49" spans="1:11" s="6" customFormat="1" ht="16.5" customHeight="1">
      <c r="A49" s="9"/>
      <c r="B49" s="9"/>
      <c r="C49" s="256"/>
      <c r="D49" s="100"/>
      <c r="E49" s="191"/>
      <c r="F49" s="98"/>
      <c r="G49" s="98"/>
      <c r="H49" s="58" t="s">
        <v>311</v>
      </c>
      <c r="I49" s="68">
        <f>I54+I59</f>
        <v>0</v>
      </c>
      <c r="J49" s="68">
        <f t="shared" ref="J49:K51" si="6">J54</f>
        <v>0</v>
      </c>
      <c r="K49" s="68">
        <f t="shared" si="6"/>
        <v>0</v>
      </c>
    </row>
    <row r="50" spans="1:11" s="6" customFormat="1" ht="18" customHeight="1">
      <c r="A50" s="9"/>
      <c r="B50" s="9"/>
      <c r="C50" s="256"/>
      <c r="D50" s="100"/>
      <c r="E50" s="191"/>
      <c r="F50" s="98"/>
      <c r="G50" s="98"/>
      <c r="H50" s="58" t="s">
        <v>312</v>
      </c>
      <c r="I50" s="68">
        <f>I55+I60</f>
        <v>0</v>
      </c>
      <c r="J50" s="68">
        <f t="shared" si="6"/>
        <v>0</v>
      </c>
      <c r="K50" s="68">
        <f t="shared" si="6"/>
        <v>0</v>
      </c>
    </row>
    <row r="51" spans="1:11" s="6" customFormat="1" ht="15.75" customHeight="1">
      <c r="A51" s="9"/>
      <c r="B51" s="9"/>
      <c r="C51" s="256"/>
      <c r="D51" s="100"/>
      <c r="E51" s="191"/>
      <c r="F51" s="99"/>
      <c r="G51" s="99"/>
      <c r="H51" s="58" t="s">
        <v>202</v>
      </c>
      <c r="I51" s="68">
        <f>I56+I61</f>
        <v>0</v>
      </c>
      <c r="J51" s="68">
        <f t="shared" si="6"/>
        <v>0</v>
      </c>
      <c r="K51" s="68">
        <f t="shared" si="6"/>
        <v>0</v>
      </c>
    </row>
    <row r="52" spans="1:11" s="6" customFormat="1" ht="15.75" customHeight="1">
      <c r="A52" s="9"/>
      <c r="B52" s="9"/>
      <c r="C52" s="256" t="s">
        <v>314</v>
      </c>
      <c r="D52" s="100" t="s">
        <v>424</v>
      </c>
      <c r="E52" s="191" t="s">
        <v>298</v>
      </c>
      <c r="F52" s="97">
        <v>2021</v>
      </c>
      <c r="G52" s="97">
        <v>2023</v>
      </c>
      <c r="H52" s="58" t="s">
        <v>309</v>
      </c>
      <c r="I52" s="68">
        <f>I53</f>
        <v>250</v>
      </c>
      <c r="J52" s="68">
        <f t="shared" ref="J52:K52" si="7">J53</f>
        <v>250</v>
      </c>
      <c r="K52" s="68">
        <f t="shared" si="7"/>
        <v>200</v>
      </c>
    </row>
    <row r="53" spans="1:11" s="6" customFormat="1">
      <c r="A53" s="9"/>
      <c r="B53" s="9"/>
      <c r="C53" s="256"/>
      <c r="D53" s="100"/>
      <c r="E53" s="191"/>
      <c r="F53" s="98"/>
      <c r="G53" s="98"/>
      <c r="H53" s="58" t="s">
        <v>310</v>
      </c>
      <c r="I53" s="68">
        <v>250</v>
      </c>
      <c r="J53" s="68">
        <v>250</v>
      </c>
      <c r="K53" s="68">
        <v>200</v>
      </c>
    </row>
    <row r="54" spans="1:11" s="6" customFormat="1" ht="15" customHeight="1">
      <c r="A54" s="9"/>
      <c r="B54" s="9"/>
      <c r="C54" s="256"/>
      <c r="D54" s="100"/>
      <c r="E54" s="191"/>
      <c r="F54" s="98"/>
      <c r="G54" s="98"/>
      <c r="H54" s="58" t="s">
        <v>311</v>
      </c>
      <c r="I54" s="68">
        <v>0</v>
      </c>
      <c r="J54" s="68">
        <v>0</v>
      </c>
      <c r="K54" s="68">
        <v>0</v>
      </c>
    </row>
    <row r="55" spans="1:11" s="6" customFormat="1" ht="15.75" customHeight="1">
      <c r="A55" s="9"/>
      <c r="B55" s="9"/>
      <c r="C55" s="256"/>
      <c r="D55" s="100"/>
      <c r="E55" s="191"/>
      <c r="F55" s="98"/>
      <c r="G55" s="98"/>
      <c r="H55" s="58" t="s">
        <v>312</v>
      </c>
      <c r="I55" s="68">
        <v>0</v>
      </c>
      <c r="J55" s="68">
        <v>0</v>
      </c>
      <c r="K55" s="68">
        <v>0</v>
      </c>
    </row>
    <row r="56" spans="1:11" s="6" customFormat="1" ht="16.5" customHeight="1">
      <c r="A56" s="9"/>
      <c r="B56" s="9"/>
      <c r="C56" s="256"/>
      <c r="D56" s="100"/>
      <c r="E56" s="191"/>
      <c r="F56" s="99"/>
      <c r="G56" s="99"/>
      <c r="H56" s="58" t="s">
        <v>202</v>
      </c>
      <c r="I56" s="68">
        <v>0</v>
      </c>
      <c r="J56" s="68">
        <v>0</v>
      </c>
      <c r="K56" s="68">
        <v>0</v>
      </c>
    </row>
    <row r="57" spans="1:11" s="37" customFormat="1" ht="20.25" customHeight="1">
      <c r="A57" s="21"/>
      <c r="B57" s="21"/>
      <c r="C57" s="295" t="s">
        <v>336</v>
      </c>
      <c r="D57" s="100" t="s">
        <v>665</v>
      </c>
      <c r="E57" s="191" t="s">
        <v>438</v>
      </c>
      <c r="F57" s="191">
        <v>2023</v>
      </c>
      <c r="G57" s="191">
        <v>2023</v>
      </c>
      <c r="H57" s="58" t="s">
        <v>309</v>
      </c>
      <c r="I57" s="68">
        <f>I58</f>
        <v>0</v>
      </c>
      <c r="J57" s="68" t="s">
        <v>420</v>
      </c>
      <c r="K57" s="68" t="s">
        <v>420</v>
      </c>
    </row>
    <row r="58" spans="1:11" s="37" customFormat="1">
      <c r="A58" s="21"/>
      <c r="B58" s="21"/>
      <c r="C58" s="295"/>
      <c r="D58" s="100"/>
      <c r="E58" s="191"/>
      <c r="F58" s="191"/>
      <c r="G58" s="191"/>
      <c r="H58" s="58" t="s">
        <v>310</v>
      </c>
      <c r="I58" s="68">
        <v>0</v>
      </c>
      <c r="J58" s="68">
        <v>0</v>
      </c>
      <c r="K58" s="68">
        <v>50</v>
      </c>
    </row>
    <row r="59" spans="1:11" s="37" customFormat="1" ht="15" customHeight="1">
      <c r="A59" s="21"/>
      <c r="B59" s="21"/>
      <c r="C59" s="295"/>
      <c r="D59" s="100"/>
      <c r="E59" s="191"/>
      <c r="F59" s="191"/>
      <c r="G59" s="191"/>
      <c r="H59" s="58" t="s">
        <v>311</v>
      </c>
      <c r="I59" s="68">
        <v>0</v>
      </c>
      <c r="J59" s="68">
        <v>0</v>
      </c>
      <c r="K59" s="68">
        <v>0</v>
      </c>
    </row>
    <row r="60" spans="1:11" s="37" customFormat="1" ht="15.75" customHeight="1">
      <c r="A60" s="21"/>
      <c r="B60" s="21"/>
      <c r="C60" s="295"/>
      <c r="D60" s="100"/>
      <c r="E60" s="191"/>
      <c r="F60" s="191"/>
      <c r="G60" s="191"/>
      <c r="H60" s="58" t="s">
        <v>312</v>
      </c>
      <c r="I60" s="68">
        <v>0</v>
      </c>
      <c r="J60" s="68">
        <v>0</v>
      </c>
      <c r="K60" s="68">
        <v>0</v>
      </c>
    </row>
    <row r="61" spans="1:11" s="37" customFormat="1" ht="15.75" customHeight="1">
      <c r="A61" s="21"/>
      <c r="B61" s="21"/>
      <c r="C61" s="295"/>
      <c r="D61" s="100"/>
      <c r="E61" s="191"/>
      <c r="F61" s="191"/>
      <c r="G61" s="191"/>
      <c r="H61" s="58" t="s">
        <v>202</v>
      </c>
      <c r="I61" s="68">
        <v>0</v>
      </c>
      <c r="J61" s="68">
        <v>0</v>
      </c>
      <c r="K61" s="68">
        <v>0</v>
      </c>
    </row>
    <row r="62" spans="1:11" s="6" customFormat="1" ht="15" customHeight="1">
      <c r="A62" s="9"/>
      <c r="B62" s="9"/>
      <c r="C62" s="89" t="s">
        <v>204</v>
      </c>
      <c r="D62" s="94" t="s">
        <v>203</v>
      </c>
      <c r="E62" s="97" t="s">
        <v>324</v>
      </c>
      <c r="F62" s="97">
        <v>2021</v>
      </c>
      <c r="G62" s="97">
        <v>2023</v>
      </c>
      <c r="H62" s="57" t="s">
        <v>309</v>
      </c>
      <c r="I62" s="67">
        <f>I63+I64+I65+I66</f>
        <v>400</v>
      </c>
      <c r="J62" s="67">
        <f>J63+J64+J65+J66</f>
        <v>400</v>
      </c>
      <c r="K62" s="67">
        <f>K63+K64+K65+K66</f>
        <v>400</v>
      </c>
    </row>
    <row r="63" spans="1:11" s="6" customFormat="1">
      <c r="A63" s="9"/>
      <c r="B63" s="9"/>
      <c r="C63" s="90"/>
      <c r="D63" s="95"/>
      <c r="E63" s="98"/>
      <c r="F63" s="98"/>
      <c r="G63" s="98"/>
      <c r="H63" s="57" t="s">
        <v>310</v>
      </c>
      <c r="I63" s="67">
        <f>I68+I73+I78+I83</f>
        <v>400</v>
      </c>
      <c r="J63" s="67">
        <f t="shared" ref="I63:K66" si="8">J68+J73+J78+J83</f>
        <v>400</v>
      </c>
      <c r="K63" s="67">
        <f t="shared" si="8"/>
        <v>400</v>
      </c>
    </row>
    <row r="64" spans="1:11" s="6" customFormat="1">
      <c r="A64" s="9"/>
      <c r="B64" s="9"/>
      <c r="C64" s="90"/>
      <c r="D64" s="95"/>
      <c r="E64" s="98"/>
      <c r="F64" s="98"/>
      <c r="G64" s="98"/>
      <c r="H64" s="57" t="s">
        <v>311</v>
      </c>
      <c r="I64" s="67">
        <f t="shared" si="8"/>
        <v>0</v>
      </c>
      <c r="J64" s="67">
        <f t="shared" si="8"/>
        <v>0</v>
      </c>
      <c r="K64" s="67">
        <f t="shared" si="8"/>
        <v>0</v>
      </c>
    </row>
    <row r="65" spans="1:11" s="6" customFormat="1">
      <c r="A65" s="9"/>
      <c r="B65" s="9"/>
      <c r="C65" s="90"/>
      <c r="D65" s="95"/>
      <c r="E65" s="98"/>
      <c r="F65" s="98"/>
      <c r="G65" s="98"/>
      <c r="H65" s="57" t="s">
        <v>312</v>
      </c>
      <c r="I65" s="67">
        <f t="shared" si="8"/>
        <v>0</v>
      </c>
      <c r="J65" s="67">
        <f t="shared" si="8"/>
        <v>0</v>
      </c>
      <c r="K65" s="67">
        <f t="shared" si="8"/>
        <v>0</v>
      </c>
    </row>
    <row r="66" spans="1:11" s="6" customFormat="1" ht="18" customHeight="1">
      <c r="A66" s="9"/>
      <c r="B66" s="9"/>
      <c r="C66" s="91"/>
      <c r="D66" s="96"/>
      <c r="E66" s="99"/>
      <c r="F66" s="99"/>
      <c r="G66" s="99"/>
      <c r="H66" s="57" t="s">
        <v>202</v>
      </c>
      <c r="I66" s="67">
        <f t="shared" si="8"/>
        <v>0</v>
      </c>
      <c r="J66" s="67">
        <f t="shared" si="8"/>
        <v>0</v>
      </c>
      <c r="K66" s="67">
        <f t="shared" si="8"/>
        <v>0</v>
      </c>
    </row>
    <row r="67" spans="1:11" s="6" customFormat="1" ht="15" customHeight="1">
      <c r="A67" s="9"/>
      <c r="B67" s="9"/>
      <c r="C67" s="256" t="s">
        <v>205</v>
      </c>
      <c r="D67" s="92" t="s">
        <v>666</v>
      </c>
      <c r="E67" s="93" t="s">
        <v>299</v>
      </c>
      <c r="F67" s="97">
        <v>2021</v>
      </c>
      <c r="G67" s="97">
        <v>2023</v>
      </c>
      <c r="H67" s="57" t="s">
        <v>309</v>
      </c>
      <c r="I67" s="67">
        <f>I68+I69+I70+I71</f>
        <v>100</v>
      </c>
      <c r="J67" s="67">
        <f>J68+J69+J70+J71</f>
        <v>100</v>
      </c>
      <c r="K67" s="67">
        <f>K68+K69+K70+K71</f>
        <v>100</v>
      </c>
    </row>
    <row r="68" spans="1:11" s="6" customFormat="1">
      <c r="A68" s="9"/>
      <c r="B68" s="9"/>
      <c r="C68" s="256"/>
      <c r="D68" s="92"/>
      <c r="E68" s="93"/>
      <c r="F68" s="98"/>
      <c r="G68" s="98"/>
      <c r="H68" s="57" t="s">
        <v>310</v>
      </c>
      <c r="I68" s="67">
        <v>100</v>
      </c>
      <c r="J68" s="67">
        <v>100</v>
      </c>
      <c r="K68" s="67">
        <v>100</v>
      </c>
    </row>
    <row r="69" spans="1:11" s="6" customFormat="1">
      <c r="A69" s="9"/>
      <c r="B69" s="9"/>
      <c r="C69" s="256"/>
      <c r="D69" s="92"/>
      <c r="E69" s="93"/>
      <c r="F69" s="98"/>
      <c r="G69" s="98"/>
      <c r="H69" s="57" t="s">
        <v>311</v>
      </c>
      <c r="I69" s="67">
        <v>0</v>
      </c>
      <c r="J69" s="67">
        <v>0</v>
      </c>
      <c r="K69" s="67">
        <v>0</v>
      </c>
    </row>
    <row r="70" spans="1:11" s="6" customFormat="1">
      <c r="A70" s="9"/>
      <c r="B70" s="9"/>
      <c r="C70" s="256"/>
      <c r="D70" s="92"/>
      <c r="E70" s="93"/>
      <c r="F70" s="98"/>
      <c r="G70" s="98"/>
      <c r="H70" s="57" t="s">
        <v>312</v>
      </c>
      <c r="I70" s="67">
        <v>0</v>
      </c>
      <c r="J70" s="67">
        <v>0</v>
      </c>
      <c r="K70" s="67">
        <v>0</v>
      </c>
    </row>
    <row r="71" spans="1:11" s="6" customFormat="1" ht="18" customHeight="1">
      <c r="A71" s="9"/>
      <c r="B71" s="9"/>
      <c r="C71" s="256"/>
      <c r="D71" s="92"/>
      <c r="E71" s="93"/>
      <c r="F71" s="99"/>
      <c r="G71" s="99"/>
      <c r="H71" s="57" t="s">
        <v>202</v>
      </c>
      <c r="I71" s="67">
        <v>0</v>
      </c>
      <c r="J71" s="67">
        <v>0</v>
      </c>
      <c r="K71" s="67">
        <v>0</v>
      </c>
    </row>
    <row r="72" spans="1:11" s="6" customFormat="1" ht="18.75" customHeight="1">
      <c r="A72" s="9"/>
      <c r="B72" s="9"/>
      <c r="C72" s="256" t="s">
        <v>207</v>
      </c>
      <c r="D72" s="92" t="s">
        <v>206</v>
      </c>
      <c r="E72" s="93" t="s">
        <v>322</v>
      </c>
      <c r="F72" s="97">
        <v>2021</v>
      </c>
      <c r="G72" s="97">
        <v>2023</v>
      </c>
      <c r="H72" s="57" t="s">
        <v>309</v>
      </c>
      <c r="I72" s="67">
        <f>I73+I74+I75+I76</f>
        <v>150</v>
      </c>
      <c r="J72" s="67">
        <f>J73+J74+J75+J76</f>
        <v>150</v>
      </c>
      <c r="K72" s="67">
        <f>K73+K74+K75+K76</f>
        <v>150</v>
      </c>
    </row>
    <row r="73" spans="1:11" s="6" customFormat="1">
      <c r="A73" s="9"/>
      <c r="B73" s="9"/>
      <c r="C73" s="256"/>
      <c r="D73" s="92"/>
      <c r="E73" s="93"/>
      <c r="F73" s="98"/>
      <c r="G73" s="98"/>
      <c r="H73" s="57" t="s">
        <v>310</v>
      </c>
      <c r="I73" s="67">
        <v>150</v>
      </c>
      <c r="J73" s="67">
        <v>150</v>
      </c>
      <c r="K73" s="67">
        <v>150</v>
      </c>
    </row>
    <row r="74" spans="1:11" s="6" customFormat="1" ht="18" customHeight="1">
      <c r="A74" s="9"/>
      <c r="B74" s="9"/>
      <c r="C74" s="256"/>
      <c r="D74" s="92"/>
      <c r="E74" s="93"/>
      <c r="F74" s="98"/>
      <c r="G74" s="98"/>
      <c r="H74" s="57" t="s">
        <v>311</v>
      </c>
      <c r="I74" s="67">
        <v>0</v>
      </c>
      <c r="J74" s="67">
        <v>0</v>
      </c>
      <c r="K74" s="67">
        <v>0</v>
      </c>
    </row>
    <row r="75" spans="1:11" s="6" customFormat="1" ht="18" customHeight="1">
      <c r="A75" s="9"/>
      <c r="B75" s="9"/>
      <c r="C75" s="256"/>
      <c r="D75" s="92"/>
      <c r="E75" s="93"/>
      <c r="F75" s="98"/>
      <c r="G75" s="98"/>
      <c r="H75" s="57" t="s">
        <v>312</v>
      </c>
      <c r="I75" s="67">
        <v>0</v>
      </c>
      <c r="J75" s="67">
        <v>0</v>
      </c>
      <c r="K75" s="67">
        <v>0</v>
      </c>
    </row>
    <row r="76" spans="1:11" s="6" customFormat="1" ht="17.25" customHeight="1">
      <c r="A76" s="9"/>
      <c r="B76" s="9"/>
      <c r="C76" s="256"/>
      <c r="D76" s="92"/>
      <c r="E76" s="93"/>
      <c r="F76" s="99"/>
      <c r="G76" s="99"/>
      <c r="H76" s="57" t="s">
        <v>202</v>
      </c>
      <c r="I76" s="67">
        <v>0</v>
      </c>
      <c r="J76" s="67">
        <v>0</v>
      </c>
      <c r="K76" s="67">
        <v>0</v>
      </c>
    </row>
    <row r="77" spans="1:11" s="6" customFormat="1" ht="15.75" customHeight="1">
      <c r="A77" s="9"/>
      <c r="B77" s="9"/>
      <c r="C77" s="256" t="s">
        <v>208</v>
      </c>
      <c r="D77" s="92" t="s">
        <v>667</v>
      </c>
      <c r="E77" s="93" t="s">
        <v>315</v>
      </c>
      <c r="F77" s="97">
        <v>2021</v>
      </c>
      <c r="G77" s="97">
        <v>2023</v>
      </c>
      <c r="H77" s="57" t="s">
        <v>309</v>
      </c>
      <c r="I77" s="67">
        <f>I78+I79+I80+I81</f>
        <v>50</v>
      </c>
      <c r="J77" s="67">
        <f>J78+J79+J80+J81</f>
        <v>50</v>
      </c>
      <c r="K77" s="67">
        <f>K78+K79+K80+K81</f>
        <v>50</v>
      </c>
    </row>
    <row r="78" spans="1:11" s="6" customFormat="1" ht="14.25" customHeight="1">
      <c r="A78" s="9"/>
      <c r="B78" s="9"/>
      <c r="C78" s="256"/>
      <c r="D78" s="92"/>
      <c r="E78" s="93"/>
      <c r="F78" s="98"/>
      <c r="G78" s="98"/>
      <c r="H78" s="57" t="s">
        <v>310</v>
      </c>
      <c r="I78" s="67">
        <v>50</v>
      </c>
      <c r="J78" s="67">
        <v>50</v>
      </c>
      <c r="K78" s="67">
        <v>50</v>
      </c>
    </row>
    <row r="79" spans="1:11" s="6" customFormat="1" ht="18" customHeight="1">
      <c r="A79" s="9"/>
      <c r="B79" s="9"/>
      <c r="C79" s="256"/>
      <c r="D79" s="92"/>
      <c r="E79" s="93"/>
      <c r="F79" s="98"/>
      <c r="G79" s="98"/>
      <c r="H79" s="57" t="s">
        <v>311</v>
      </c>
      <c r="I79" s="67">
        <v>0</v>
      </c>
      <c r="J79" s="67">
        <v>0</v>
      </c>
      <c r="K79" s="67">
        <v>0</v>
      </c>
    </row>
    <row r="80" spans="1:11" s="6" customFormat="1" ht="17.25" customHeight="1">
      <c r="A80" s="9"/>
      <c r="B80" s="9"/>
      <c r="C80" s="256"/>
      <c r="D80" s="92"/>
      <c r="E80" s="93"/>
      <c r="F80" s="98"/>
      <c r="G80" s="98"/>
      <c r="H80" s="57" t="s">
        <v>312</v>
      </c>
      <c r="I80" s="67">
        <v>0</v>
      </c>
      <c r="J80" s="67">
        <v>0</v>
      </c>
      <c r="K80" s="67">
        <v>0</v>
      </c>
    </row>
    <row r="81" spans="1:11" s="6" customFormat="1" ht="42.75" customHeight="1">
      <c r="A81" s="9"/>
      <c r="B81" s="9"/>
      <c r="C81" s="256"/>
      <c r="D81" s="92"/>
      <c r="E81" s="93"/>
      <c r="F81" s="99"/>
      <c r="G81" s="99"/>
      <c r="H81" s="57" t="s">
        <v>202</v>
      </c>
      <c r="I81" s="67">
        <v>0</v>
      </c>
      <c r="J81" s="67">
        <v>0</v>
      </c>
      <c r="K81" s="67">
        <v>0</v>
      </c>
    </row>
    <row r="82" spans="1:11" s="6" customFormat="1" ht="18" customHeight="1">
      <c r="A82" s="9"/>
      <c r="B82" s="9"/>
      <c r="C82" s="256" t="s">
        <v>294</v>
      </c>
      <c r="D82" s="92" t="s">
        <v>668</v>
      </c>
      <c r="E82" s="93" t="s">
        <v>41</v>
      </c>
      <c r="F82" s="97">
        <v>2021</v>
      </c>
      <c r="G82" s="97">
        <v>2023</v>
      </c>
      <c r="H82" s="57" t="s">
        <v>309</v>
      </c>
      <c r="I82" s="67">
        <f>I83+I84+I85+I86</f>
        <v>100</v>
      </c>
      <c r="J82" s="67">
        <f>J83+J84+J85+J86</f>
        <v>100</v>
      </c>
      <c r="K82" s="67">
        <f>K83+K84+K85+K86</f>
        <v>100</v>
      </c>
    </row>
    <row r="83" spans="1:11" s="6" customFormat="1" ht="18" customHeight="1">
      <c r="A83" s="9"/>
      <c r="B83" s="9"/>
      <c r="C83" s="256"/>
      <c r="D83" s="92"/>
      <c r="E83" s="93"/>
      <c r="F83" s="98"/>
      <c r="G83" s="98"/>
      <c r="H83" s="57" t="s">
        <v>310</v>
      </c>
      <c r="I83" s="67">
        <v>100</v>
      </c>
      <c r="J83" s="67">
        <v>100</v>
      </c>
      <c r="K83" s="67">
        <v>100</v>
      </c>
    </row>
    <row r="84" spans="1:11" s="6" customFormat="1" ht="20.25" customHeight="1">
      <c r="A84" s="9"/>
      <c r="B84" s="9"/>
      <c r="C84" s="256"/>
      <c r="D84" s="92"/>
      <c r="E84" s="93"/>
      <c r="F84" s="98"/>
      <c r="G84" s="98"/>
      <c r="H84" s="57" t="s">
        <v>311</v>
      </c>
      <c r="I84" s="67">
        <v>0</v>
      </c>
      <c r="J84" s="67">
        <v>0</v>
      </c>
      <c r="K84" s="67">
        <v>0</v>
      </c>
    </row>
    <row r="85" spans="1:11" s="6" customFormat="1" ht="20.25" customHeight="1">
      <c r="A85" s="9"/>
      <c r="B85" s="9"/>
      <c r="C85" s="256"/>
      <c r="D85" s="92"/>
      <c r="E85" s="93"/>
      <c r="F85" s="98"/>
      <c r="G85" s="98"/>
      <c r="H85" s="57" t="s">
        <v>312</v>
      </c>
      <c r="I85" s="67">
        <v>0</v>
      </c>
      <c r="J85" s="67">
        <v>0</v>
      </c>
      <c r="K85" s="67">
        <v>0</v>
      </c>
    </row>
    <row r="86" spans="1:11" s="6" customFormat="1" ht="20.25" customHeight="1">
      <c r="A86" s="9"/>
      <c r="B86" s="9"/>
      <c r="C86" s="256"/>
      <c r="D86" s="92"/>
      <c r="E86" s="93"/>
      <c r="F86" s="99"/>
      <c r="G86" s="99"/>
      <c r="H86" s="57" t="s">
        <v>202</v>
      </c>
      <c r="I86" s="67">
        <v>0</v>
      </c>
      <c r="J86" s="67">
        <v>0</v>
      </c>
      <c r="K86" s="67">
        <v>0</v>
      </c>
    </row>
    <row r="87" spans="1:11" s="6" customFormat="1" ht="21" customHeight="1">
      <c r="A87" s="9"/>
      <c r="B87" s="9"/>
      <c r="C87" s="256" t="s">
        <v>297</v>
      </c>
      <c r="D87" s="92" t="s">
        <v>295</v>
      </c>
      <c r="E87" s="93" t="s">
        <v>323</v>
      </c>
      <c r="F87" s="97">
        <v>2021</v>
      </c>
      <c r="G87" s="97">
        <v>2023</v>
      </c>
      <c r="H87" s="57" t="s">
        <v>309</v>
      </c>
      <c r="I87" s="67">
        <f>I88+I89+I90+I91</f>
        <v>3730</v>
      </c>
      <c r="J87" s="67">
        <f>J88+J89+J90+J91</f>
        <v>3730</v>
      </c>
      <c r="K87" s="67">
        <f>K88+K89+K90+K91</f>
        <v>3730</v>
      </c>
    </row>
    <row r="88" spans="1:11" s="6" customFormat="1" ht="20.25" customHeight="1">
      <c r="A88" s="9"/>
      <c r="B88" s="9"/>
      <c r="C88" s="256"/>
      <c r="D88" s="92"/>
      <c r="E88" s="93"/>
      <c r="F88" s="98"/>
      <c r="G88" s="98"/>
      <c r="H88" s="57" t="s">
        <v>310</v>
      </c>
      <c r="I88" s="67">
        <f>I93+I98+I103+I108+I113+I118+I123+I128+I133+I138+I143+I168+I188+I198+I218+I148+I153+I158+I163+I173+I178+I193+I203+I208+I213+I223+I183</f>
        <v>3730</v>
      </c>
      <c r="J88" s="67">
        <f t="shared" ref="J88:K88" si="9">J93+J98+J103+J108+J113+J118+J123+J128+J133+J138+J143+J168+J188+J198+J218+J148+J153+J158+J163+J173+J178+J193+J203+J208+J213+J223+J183</f>
        <v>3730</v>
      </c>
      <c r="K88" s="67">
        <f t="shared" si="9"/>
        <v>3730</v>
      </c>
    </row>
    <row r="89" spans="1:11" s="6" customFormat="1" ht="18.75" customHeight="1">
      <c r="A89" s="9"/>
      <c r="B89" s="9"/>
      <c r="C89" s="256"/>
      <c r="D89" s="92"/>
      <c r="E89" s="93"/>
      <c r="F89" s="98"/>
      <c r="G89" s="98"/>
      <c r="H89" s="57" t="s">
        <v>311</v>
      </c>
      <c r="I89" s="67">
        <f>I99+I104+I109+I114+I119+I124+I129+I134+I139+I144+I189+I199+I219</f>
        <v>0</v>
      </c>
      <c r="J89" s="67">
        <f>J99+J104+J109+J114+J119+J124+J129+J134+J139+J144+J189+J199+J219</f>
        <v>0</v>
      </c>
      <c r="K89" s="67">
        <v>0</v>
      </c>
    </row>
    <row r="90" spans="1:11" s="6" customFormat="1">
      <c r="A90" s="9"/>
      <c r="B90" s="9"/>
      <c r="C90" s="256"/>
      <c r="D90" s="92"/>
      <c r="E90" s="93"/>
      <c r="F90" s="98"/>
      <c r="G90" s="98"/>
      <c r="H90" s="57" t="s">
        <v>312</v>
      </c>
      <c r="I90" s="67">
        <f>I100+I105+I110+I115+I120+I125+I130+I135+I140+I145+I190+I200+I220</f>
        <v>0</v>
      </c>
      <c r="J90" s="67">
        <v>0</v>
      </c>
      <c r="K90" s="67">
        <v>0</v>
      </c>
    </row>
    <row r="91" spans="1:11" s="6" customFormat="1">
      <c r="A91" s="9"/>
      <c r="B91" s="9"/>
      <c r="C91" s="256"/>
      <c r="D91" s="92"/>
      <c r="E91" s="93"/>
      <c r="F91" s="99"/>
      <c r="G91" s="99"/>
      <c r="H91" s="57" t="s">
        <v>202</v>
      </c>
      <c r="I91" s="67">
        <f>I101+I106+I111+I116+I121+I126+I131+I136+I141+I146+I191+I201+I221</f>
        <v>0</v>
      </c>
      <c r="J91" s="67">
        <f>J101+J106+J111+J116+J121+J126+J131+J136+J141+J146+J191+J201+J221</f>
        <v>0</v>
      </c>
      <c r="K91" s="67">
        <v>0</v>
      </c>
    </row>
    <row r="92" spans="1:11" ht="15" customHeight="1">
      <c r="A92"/>
      <c r="C92" s="89" t="s">
        <v>442</v>
      </c>
      <c r="D92" s="94" t="s">
        <v>669</v>
      </c>
      <c r="E92" s="93" t="s">
        <v>315</v>
      </c>
      <c r="F92" s="97">
        <v>2021</v>
      </c>
      <c r="G92" s="97">
        <v>2021</v>
      </c>
      <c r="H92" s="57" t="s">
        <v>309</v>
      </c>
      <c r="I92" s="67">
        <f>SUM(I93)</f>
        <v>300</v>
      </c>
      <c r="J92" s="67">
        <v>0</v>
      </c>
      <c r="K92" s="67"/>
    </row>
    <row r="93" spans="1:11">
      <c r="A93"/>
      <c r="C93" s="90"/>
      <c r="D93" s="95"/>
      <c r="E93" s="93"/>
      <c r="F93" s="98"/>
      <c r="G93" s="98"/>
      <c r="H93" s="57" t="s">
        <v>296</v>
      </c>
      <c r="I93" s="67">
        <v>300</v>
      </c>
      <c r="J93" s="67">
        <v>0</v>
      </c>
      <c r="K93" s="67"/>
    </row>
    <row r="94" spans="1:11">
      <c r="A94"/>
      <c r="C94" s="90"/>
      <c r="D94" s="95"/>
      <c r="E94" s="93"/>
      <c r="F94" s="98"/>
      <c r="G94" s="98"/>
      <c r="H94" s="57" t="s">
        <v>311</v>
      </c>
      <c r="I94" s="67"/>
      <c r="J94" s="67">
        <v>0</v>
      </c>
      <c r="K94" s="67"/>
    </row>
    <row r="95" spans="1:11">
      <c r="A95"/>
      <c r="C95" s="90"/>
      <c r="D95" s="95"/>
      <c r="E95" s="93"/>
      <c r="F95" s="98"/>
      <c r="G95" s="98"/>
      <c r="H95" s="57" t="s">
        <v>312</v>
      </c>
      <c r="I95" s="67"/>
      <c r="J95" s="67">
        <v>0</v>
      </c>
      <c r="K95" s="67"/>
    </row>
    <row r="96" spans="1:11">
      <c r="A96"/>
      <c r="C96" s="91"/>
      <c r="D96" s="96"/>
      <c r="E96" s="93"/>
      <c r="F96" s="99"/>
      <c r="G96" s="99"/>
      <c r="H96" s="57" t="s">
        <v>202</v>
      </c>
      <c r="I96" s="67"/>
      <c r="J96" s="67">
        <v>0</v>
      </c>
      <c r="K96" s="67"/>
    </row>
    <row r="97" spans="1:11" s="12" customFormat="1" ht="15" customHeight="1">
      <c r="A97" s="13"/>
      <c r="B97" s="13"/>
      <c r="C97" s="256" t="s">
        <v>443</v>
      </c>
      <c r="D97" s="92" t="s">
        <v>670</v>
      </c>
      <c r="E97" s="93" t="s">
        <v>315</v>
      </c>
      <c r="F97" s="93">
        <v>2021</v>
      </c>
      <c r="G97" s="93">
        <v>2021</v>
      </c>
      <c r="H97" s="57" t="s">
        <v>309</v>
      </c>
      <c r="I97" s="67">
        <f>SUM(I98)</f>
        <v>150</v>
      </c>
      <c r="J97" s="67">
        <v>0</v>
      </c>
      <c r="K97" s="67">
        <f>K98+K99+K100+K101</f>
        <v>0</v>
      </c>
    </row>
    <row r="98" spans="1:11" s="12" customFormat="1" ht="15" customHeight="1">
      <c r="A98" s="13"/>
      <c r="B98" s="13"/>
      <c r="C98" s="256"/>
      <c r="D98" s="92"/>
      <c r="E98" s="93"/>
      <c r="F98" s="93"/>
      <c r="G98" s="93"/>
      <c r="H98" s="57" t="s">
        <v>310</v>
      </c>
      <c r="I98" s="67">
        <v>150</v>
      </c>
      <c r="J98" s="67">
        <v>0</v>
      </c>
      <c r="K98" s="67">
        <v>0</v>
      </c>
    </row>
    <row r="99" spans="1:11" s="12" customFormat="1">
      <c r="A99" s="13"/>
      <c r="B99" s="13"/>
      <c r="C99" s="256"/>
      <c r="D99" s="92"/>
      <c r="E99" s="93"/>
      <c r="F99" s="93"/>
      <c r="G99" s="93"/>
      <c r="H99" s="57" t="s">
        <v>311</v>
      </c>
      <c r="I99" s="67">
        <v>0</v>
      </c>
      <c r="J99" s="67">
        <v>0</v>
      </c>
      <c r="K99" s="67">
        <v>0</v>
      </c>
    </row>
    <row r="100" spans="1:11" s="12" customFormat="1">
      <c r="A100" s="13"/>
      <c r="B100" s="13"/>
      <c r="C100" s="256"/>
      <c r="D100" s="92"/>
      <c r="E100" s="93"/>
      <c r="F100" s="93"/>
      <c r="G100" s="93"/>
      <c r="H100" s="57" t="s">
        <v>312</v>
      </c>
      <c r="I100" s="67">
        <v>0</v>
      </c>
      <c r="J100" s="67">
        <v>0</v>
      </c>
      <c r="K100" s="67">
        <v>0</v>
      </c>
    </row>
    <row r="101" spans="1:11" s="12" customFormat="1" ht="18" customHeight="1">
      <c r="A101" s="13"/>
      <c r="B101" s="13"/>
      <c r="C101" s="256"/>
      <c r="D101" s="92"/>
      <c r="E101" s="93"/>
      <c r="F101" s="93"/>
      <c r="G101" s="93"/>
      <c r="H101" s="57" t="s">
        <v>202</v>
      </c>
      <c r="I101" s="67">
        <v>0</v>
      </c>
      <c r="J101" s="67">
        <v>0</v>
      </c>
      <c r="K101" s="67">
        <v>0</v>
      </c>
    </row>
    <row r="102" spans="1:11" s="12" customFormat="1" ht="15" customHeight="1">
      <c r="A102" s="13"/>
      <c r="B102" s="13"/>
      <c r="C102" s="89" t="s">
        <v>444</v>
      </c>
      <c r="D102" s="92" t="s">
        <v>671</v>
      </c>
      <c r="E102" s="93" t="s">
        <v>42</v>
      </c>
      <c r="F102" s="93">
        <v>2021</v>
      </c>
      <c r="G102" s="93">
        <v>2021</v>
      </c>
      <c r="H102" s="57" t="s">
        <v>309</v>
      </c>
      <c r="I102" s="67">
        <f>SUM(I103)</f>
        <v>300</v>
      </c>
      <c r="J102" s="67">
        <v>0</v>
      </c>
      <c r="K102" s="67">
        <f>K103+K104+K105+K106</f>
        <v>0</v>
      </c>
    </row>
    <row r="103" spans="1:11" s="12" customFormat="1" ht="15" customHeight="1">
      <c r="A103" s="13"/>
      <c r="B103" s="13"/>
      <c r="C103" s="90"/>
      <c r="D103" s="92"/>
      <c r="E103" s="93"/>
      <c r="F103" s="93"/>
      <c r="G103" s="93"/>
      <c r="H103" s="57" t="s">
        <v>310</v>
      </c>
      <c r="I103" s="67">
        <v>300</v>
      </c>
      <c r="J103" s="67">
        <v>0</v>
      </c>
      <c r="K103" s="67">
        <v>0</v>
      </c>
    </row>
    <row r="104" spans="1:11" s="12" customFormat="1" ht="15" customHeight="1">
      <c r="A104" s="13"/>
      <c r="B104" s="13"/>
      <c r="C104" s="90"/>
      <c r="D104" s="92"/>
      <c r="E104" s="93"/>
      <c r="F104" s="93"/>
      <c r="G104" s="93"/>
      <c r="H104" s="57" t="s">
        <v>311</v>
      </c>
      <c r="I104" s="67">
        <v>0</v>
      </c>
      <c r="J104" s="67">
        <v>0</v>
      </c>
      <c r="K104" s="67">
        <v>0</v>
      </c>
    </row>
    <row r="105" spans="1:11" s="12" customFormat="1" ht="15" customHeight="1">
      <c r="A105" s="13"/>
      <c r="B105" s="13"/>
      <c r="C105" s="90"/>
      <c r="D105" s="92"/>
      <c r="E105" s="93"/>
      <c r="F105" s="93"/>
      <c r="G105" s="93"/>
      <c r="H105" s="57" t="s">
        <v>312</v>
      </c>
      <c r="I105" s="67">
        <v>0</v>
      </c>
      <c r="J105" s="67">
        <v>0</v>
      </c>
      <c r="K105" s="67">
        <v>0</v>
      </c>
    </row>
    <row r="106" spans="1:11" s="12" customFormat="1" ht="15" customHeight="1">
      <c r="A106" s="13"/>
      <c r="B106" s="13"/>
      <c r="C106" s="91"/>
      <c r="D106" s="92"/>
      <c r="E106" s="93"/>
      <c r="F106" s="93"/>
      <c r="G106" s="93"/>
      <c r="H106" s="57" t="s">
        <v>202</v>
      </c>
      <c r="I106" s="67">
        <v>0</v>
      </c>
      <c r="J106" s="67">
        <v>0</v>
      </c>
      <c r="K106" s="67">
        <v>0</v>
      </c>
    </row>
    <row r="107" spans="1:11" s="12" customFormat="1" ht="15" customHeight="1">
      <c r="A107" s="13"/>
      <c r="B107" s="13"/>
      <c r="C107" s="89" t="s">
        <v>445</v>
      </c>
      <c r="D107" s="92" t="s">
        <v>672</v>
      </c>
      <c r="E107" s="93" t="s">
        <v>42</v>
      </c>
      <c r="F107" s="93">
        <v>2021</v>
      </c>
      <c r="G107" s="93">
        <v>2021</v>
      </c>
      <c r="H107" s="57" t="s">
        <v>309</v>
      </c>
      <c r="I107" s="67">
        <f>SUM(I108)</f>
        <v>150</v>
      </c>
      <c r="J107" s="67">
        <v>0</v>
      </c>
      <c r="K107" s="67">
        <f>K108+K109+K110+K111</f>
        <v>0</v>
      </c>
    </row>
    <row r="108" spans="1:11" s="12" customFormat="1" ht="17.25" customHeight="1">
      <c r="A108" s="13"/>
      <c r="B108" s="13"/>
      <c r="C108" s="90"/>
      <c r="D108" s="92"/>
      <c r="E108" s="93"/>
      <c r="F108" s="93"/>
      <c r="G108" s="93"/>
      <c r="H108" s="57" t="s">
        <v>310</v>
      </c>
      <c r="I108" s="67">
        <v>150</v>
      </c>
      <c r="J108" s="67">
        <v>0</v>
      </c>
      <c r="K108" s="67">
        <v>0</v>
      </c>
    </row>
    <row r="109" spans="1:11" s="12" customFormat="1" ht="15" customHeight="1">
      <c r="A109" s="13"/>
      <c r="B109" s="13"/>
      <c r="C109" s="90"/>
      <c r="D109" s="92"/>
      <c r="E109" s="93"/>
      <c r="F109" s="93"/>
      <c r="G109" s="93"/>
      <c r="H109" s="57" t="s">
        <v>311</v>
      </c>
      <c r="I109" s="67">
        <v>0</v>
      </c>
      <c r="J109" s="67">
        <v>0</v>
      </c>
      <c r="K109" s="67">
        <v>0</v>
      </c>
    </row>
    <row r="110" spans="1:11" s="12" customFormat="1" ht="15" customHeight="1">
      <c r="A110" s="13"/>
      <c r="B110" s="13"/>
      <c r="C110" s="90"/>
      <c r="D110" s="92"/>
      <c r="E110" s="93"/>
      <c r="F110" s="93"/>
      <c r="G110" s="93"/>
      <c r="H110" s="57" t="s">
        <v>312</v>
      </c>
      <c r="I110" s="67">
        <v>0</v>
      </c>
      <c r="J110" s="67">
        <v>0</v>
      </c>
      <c r="K110" s="67">
        <v>0</v>
      </c>
    </row>
    <row r="111" spans="1:11" s="12" customFormat="1" ht="15" customHeight="1">
      <c r="A111" s="13"/>
      <c r="B111" s="13"/>
      <c r="C111" s="91"/>
      <c r="D111" s="92"/>
      <c r="E111" s="93"/>
      <c r="F111" s="93"/>
      <c r="G111" s="93"/>
      <c r="H111" s="57" t="s">
        <v>202</v>
      </c>
      <c r="I111" s="67">
        <v>0</v>
      </c>
      <c r="J111" s="67">
        <v>0</v>
      </c>
      <c r="K111" s="67">
        <v>0</v>
      </c>
    </row>
    <row r="112" spans="1:11" s="12" customFormat="1" ht="15" customHeight="1">
      <c r="A112" s="13"/>
      <c r="B112" s="13"/>
      <c r="C112" s="89" t="s">
        <v>446</v>
      </c>
      <c r="D112" s="92" t="s">
        <v>673</v>
      </c>
      <c r="E112" s="93" t="s">
        <v>42</v>
      </c>
      <c r="F112" s="93">
        <v>2021</v>
      </c>
      <c r="G112" s="93">
        <v>2021</v>
      </c>
      <c r="H112" s="57" t="s">
        <v>309</v>
      </c>
      <c r="I112" s="67">
        <f>SUM(I113)</f>
        <v>200</v>
      </c>
      <c r="J112" s="67">
        <v>0</v>
      </c>
      <c r="K112" s="67">
        <f>K113+K114+K115+K116</f>
        <v>0</v>
      </c>
    </row>
    <row r="113" spans="1:11" s="12" customFormat="1" ht="18.75" customHeight="1">
      <c r="A113" s="13"/>
      <c r="B113" s="13"/>
      <c r="C113" s="90"/>
      <c r="D113" s="92"/>
      <c r="E113" s="93"/>
      <c r="F113" s="93"/>
      <c r="G113" s="93"/>
      <c r="H113" s="57" t="s">
        <v>310</v>
      </c>
      <c r="I113" s="67">
        <v>200</v>
      </c>
      <c r="J113" s="67">
        <v>0</v>
      </c>
      <c r="K113" s="67">
        <v>0</v>
      </c>
    </row>
    <row r="114" spans="1:11" s="12" customFormat="1" ht="18" customHeight="1">
      <c r="A114" s="13"/>
      <c r="B114" s="13"/>
      <c r="C114" s="90"/>
      <c r="D114" s="92"/>
      <c r="E114" s="93"/>
      <c r="F114" s="93"/>
      <c r="G114" s="93"/>
      <c r="H114" s="57" t="s">
        <v>311</v>
      </c>
      <c r="I114" s="67">
        <v>0</v>
      </c>
      <c r="J114" s="67">
        <v>0</v>
      </c>
      <c r="K114" s="67">
        <v>0</v>
      </c>
    </row>
    <row r="115" spans="1:11" s="12" customFormat="1" ht="20.25" customHeight="1">
      <c r="A115" s="13"/>
      <c r="B115" s="13"/>
      <c r="C115" s="90"/>
      <c r="D115" s="92"/>
      <c r="E115" s="93"/>
      <c r="F115" s="93"/>
      <c r="G115" s="93"/>
      <c r="H115" s="57" t="s">
        <v>312</v>
      </c>
      <c r="I115" s="67">
        <v>0</v>
      </c>
      <c r="J115" s="67">
        <v>0</v>
      </c>
      <c r="K115" s="67">
        <v>0</v>
      </c>
    </row>
    <row r="116" spans="1:11" s="12" customFormat="1" ht="16.5" customHeight="1">
      <c r="A116" s="13"/>
      <c r="B116" s="13"/>
      <c r="C116" s="91"/>
      <c r="D116" s="92"/>
      <c r="E116" s="93"/>
      <c r="F116" s="93"/>
      <c r="G116" s="93"/>
      <c r="H116" s="57" t="s">
        <v>202</v>
      </c>
      <c r="I116" s="67">
        <v>0</v>
      </c>
      <c r="J116" s="67">
        <v>0</v>
      </c>
      <c r="K116" s="67">
        <v>0</v>
      </c>
    </row>
    <row r="117" spans="1:11" s="12" customFormat="1" ht="15.75" customHeight="1">
      <c r="A117" s="13"/>
      <c r="B117" s="13"/>
      <c r="C117" s="89" t="s">
        <v>447</v>
      </c>
      <c r="D117" s="92" t="s">
        <v>674</v>
      </c>
      <c r="E117" s="93" t="s">
        <v>42</v>
      </c>
      <c r="F117" s="93">
        <v>2022</v>
      </c>
      <c r="G117" s="93">
        <v>2022</v>
      </c>
      <c r="H117" s="57" t="s">
        <v>309</v>
      </c>
      <c r="I117" s="67">
        <v>0</v>
      </c>
      <c r="J117" s="67">
        <f>SUM(J118)</f>
        <v>250</v>
      </c>
      <c r="K117" s="67">
        <f>K118+K119+K120+K121</f>
        <v>0</v>
      </c>
    </row>
    <row r="118" spans="1:11" s="12" customFormat="1" ht="15" customHeight="1">
      <c r="A118" s="13"/>
      <c r="B118" s="13"/>
      <c r="C118" s="90"/>
      <c r="D118" s="92"/>
      <c r="E118" s="93"/>
      <c r="F118" s="93"/>
      <c r="G118" s="93"/>
      <c r="H118" s="57" t="s">
        <v>310</v>
      </c>
      <c r="I118" s="67">
        <v>0</v>
      </c>
      <c r="J118" s="67">
        <v>250</v>
      </c>
      <c r="K118" s="67">
        <v>0</v>
      </c>
    </row>
    <row r="119" spans="1:11" s="12" customFormat="1" ht="18" customHeight="1">
      <c r="A119" s="13"/>
      <c r="B119" s="13"/>
      <c r="C119" s="90"/>
      <c r="D119" s="92"/>
      <c r="E119" s="93"/>
      <c r="F119" s="93"/>
      <c r="G119" s="93"/>
      <c r="H119" s="57" t="s">
        <v>311</v>
      </c>
      <c r="I119" s="67">
        <v>0</v>
      </c>
      <c r="J119" s="67">
        <v>0</v>
      </c>
      <c r="K119" s="67">
        <v>0</v>
      </c>
    </row>
    <row r="120" spans="1:11" s="12" customFormat="1" ht="15" customHeight="1">
      <c r="A120" s="13"/>
      <c r="B120" s="13"/>
      <c r="C120" s="90"/>
      <c r="D120" s="92"/>
      <c r="E120" s="93"/>
      <c r="F120" s="93"/>
      <c r="G120" s="93"/>
      <c r="H120" s="57" t="s">
        <v>312</v>
      </c>
      <c r="I120" s="67">
        <v>0</v>
      </c>
      <c r="J120" s="67">
        <v>0</v>
      </c>
      <c r="K120" s="67">
        <v>0</v>
      </c>
    </row>
    <row r="121" spans="1:11" s="12" customFormat="1" ht="18.75" customHeight="1">
      <c r="A121" s="13"/>
      <c r="B121" s="13"/>
      <c r="C121" s="91"/>
      <c r="D121" s="92"/>
      <c r="E121" s="93"/>
      <c r="F121" s="93"/>
      <c r="G121" s="93"/>
      <c r="H121" s="57" t="s">
        <v>202</v>
      </c>
      <c r="I121" s="67">
        <v>0</v>
      </c>
      <c r="J121" s="67">
        <v>0</v>
      </c>
      <c r="K121" s="67">
        <v>0</v>
      </c>
    </row>
    <row r="122" spans="1:11" s="12" customFormat="1" ht="15" customHeight="1">
      <c r="A122" s="13"/>
      <c r="B122" s="13"/>
      <c r="C122" s="89" t="s">
        <v>448</v>
      </c>
      <c r="D122" s="92" t="s">
        <v>675</v>
      </c>
      <c r="E122" s="93" t="s">
        <v>42</v>
      </c>
      <c r="F122" s="93">
        <v>2022</v>
      </c>
      <c r="G122" s="93">
        <v>2022</v>
      </c>
      <c r="H122" s="57" t="s">
        <v>309</v>
      </c>
      <c r="I122" s="67">
        <f>I123+I124+I125+I126</f>
        <v>0</v>
      </c>
      <c r="J122" s="67">
        <f>J123</f>
        <v>200</v>
      </c>
      <c r="K122" s="67" t="s">
        <v>420</v>
      </c>
    </row>
    <row r="123" spans="1:11" s="12" customFormat="1">
      <c r="A123" s="13"/>
      <c r="B123" s="13"/>
      <c r="C123" s="90"/>
      <c r="D123" s="92"/>
      <c r="E123" s="93"/>
      <c r="F123" s="93"/>
      <c r="G123" s="93"/>
      <c r="H123" s="57" t="s">
        <v>310</v>
      </c>
      <c r="I123" s="67">
        <v>0</v>
      </c>
      <c r="J123" s="67">
        <v>200</v>
      </c>
      <c r="K123" s="67">
        <v>0</v>
      </c>
    </row>
    <row r="124" spans="1:11" s="12" customFormat="1">
      <c r="A124" s="13"/>
      <c r="B124" s="13"/>
      <c r="C124" s="90"/>
      <c r="D124" s="92"/>
      <c r="E124" s="93"/>
      <c r="F124" s="93"/>
      <c r="G124" s="93"/>
      <c r="H124" s="57" t="s">
        <v>311</v>
      </c>
      <c r="I124" s="67">
        <v>0</v>
      </c>
      <c r="J124" s="67">
        <v>0</v>
      </c>
      <c r="K124" s="67" t="s">
        <v>420</v>
      </c>
    </row>
    <row r="125" spans="1:11" s="12" customFormat="1">
      <c r="A125" s="13"/>
      <c r="B125" s="13"/>
      <c r="C125" s="90"/>
      <c r="D125" s="92"/>
      <c r="E125" s="93"/>
      <c r="F125" s="93"/>
      <c r="G125" s="93"/>
      <c r="H125" s="57" t="s">
        <v>312</v>
      </c>
      <c r="I125" s="67">
        <v>0</v>
      </c>
      <c r="J125" s="67">
        <v>0</v>
      </c>
      <c r="K125" s="67" t="s">
        <v>420</v>
      </c>
    </row>
    <row r="126" spans="1:11" s="12" customFormat="1" ht="18" customHeight="1">
      <c r="A126" s="13"/>
      <c r="B126" s="13"/>
      <c r="C126" s="91"/>
      <c r="D126" s="92"/>
      <c r="E126" s="93"/>
      <c r="F126" s="93"/>
      <c r="G126" s="93"/>
      <c r="H126" s="57" t="s">
        <v>202</v>
      </c>
      <c r="I126" s="67">
        <v>0</v>
      </c>
      <c r="J126" s="67">
        <v>0</v>
      </c>
      <c r="K126" s="67" t="s">
        <v>420</v>
      </c>
    </row>
    <row r="127" spans="1:11" s="12" customFormat="1" ht="15" customHeight="1">
      <c r="A127" s="13"/>
      <c r="B127" s="13"/>
      <c r="C127" s="89" t="s">
        <v>449</v>
      </c>
      <c r="D127" s="92" t="s">
        <v>676</v>
      </c>
      <c r="E127" s="93" t="s">
        <v>42</v>
      </c>
      <c r="F127" s="93">
        <v>2022</v>
      </c>
      <c r="G127" s="93">
        <v>2022</v>
      </c>
      <c r="H127" s="57" t="s">
        <v>309</v>
      </c>
      <c r="I127" s="67">
        <f>I128+I129+I130+I131</f>
        <v>0</v>
      </c>
      <c r="J127" s="67">
        <f>J128</f>
        <v>250</v>
      </c>
      <c r="K127" s="67" t="s">
        <v>420</v>
      </c>
    </row>
    <row r="128" spans="1:11" s="12" customFormat="1">
      <c r="A128" s="13"/>
      <c r="B128" s="13"/>
      <c r="C128" s="90"/>
      <c r="D128" s="92"/>
      <c r="E128" s="93"/>
      <c r="F128" s="93"/>
      <c r="G128" s="93"/>
      <c r="H128" s="57" t="s">
        <v>310</v>
      </c>
      <c r="I128" s="67">
        <v>0</v>
      </c>
      <c r="J128" s="67">
        <v>250</v>
      </c>
      <c r="K128" s="67">
        <v>0</v>
      </c>
    </row>
    <row r="129" spans="1:11" s="12" customFormat="1">
      <c r="A129" s="13"/>
      <c r="B129" s="13"/>
      <c r="C129" s="90"/>
      <c r="D129" s="92"/>
      <c r="E129" s="93"/>
      <c r="F129" s="93"/>
      <c r="G129" s="93"/>
      <c r="H129" s="57" t="s">
        <v>311</v>
      </c>
      <c r="I129" s="67">
        <v>0</v>
      </c>
      <c r="J129" s="67">
        <v>0</v>
      </c>
      <c r="K129" s="67" t="s">
        <v>420</v>
      </c>
    </row>
    <row r="130" spans="1:11" s="12" customFormat="1">
      <c r="A130" s="13"/>
      <c r="B130" s="13"/>
      <c r="C130" s="90"/>
      <c r="D130" s="92"/>
      <c r="E130" s="93"/>
      <c r="F130" s="93"/>
      <c r="G130" s="93"/>
      <c r="H130" s="57" t="s">
        <v>312</v>
      </c>
      <c r="I130" s="67">
        <v>0</v>
      </c>
      <c r="J130" s="67">
        <v>0</v>
      </c>
      <c r="K130" s="67" t="s">
        <v>420</v>
      </c>
    </row>
    <row r="131" spans="1:11" s="12" customFormat="1">
      <c r="A131" s="13"/>
      <c r="B131" s="13"/>
      <c r="C131" s="91"/>
      <c r="D131" s="92"/>
      <c r="E131" s="93"/>
      <c r="F131" s="93"/>
      <c r="G131" s="93"/>
      <c r="H131" s="57" t="s">
        <v>202</v>
      </c>
      <c r="I131" s="67">
        <v>0</v>
      </c>
      <c r="J131" s="67">
        <v>0</v>
      </c>
      <c r="K131" s="67" t="s">
        <v>420</v>
      </c>
    </row>
    <row r="132" spans="1:11" s="12" customFormat="1" ht="15" customHeight="1">
      <c r="A132" s="13"/>
      <c r="B132" s="13"/>
      <c r="C132" s="89" t="s">
        <v>450</v>
      </c>
      <c r="D132" s="92" t="s">
        <v>677</v>
      </c>
      <c r="E132" s="93" t="s">
        <v>42</v>
      </c>
      <c r="F132" s="93">
        <v>2022</v>
      </c>
      <c r="G132" s="93">
        <v>2022</v>
      </c>
      <c r="H132" s="57" t="s">
        <v>309</v>
      </c>
      <c r="I132" s="67">
        <f>I133+I134+I135+I136</f>
        <v>0</v>
      </c>
      <c r="J132" s="67">
        <f>J133</f>
        <v>200</v>
      </c>
      <c r="K132" s="67" t="s">
        <v>420</v>
      </c>
    </row>
    <row r="133" spans="1:11" s="12" customFormat="1">
      <c r="A133" s="13"/>
      <c r="B133" s="13"/>
      <c r="C133" s="90"/>
      <c r="D133" s="92"/>
      <c r="E133" s="93"/>
      <c r="F133" s="93"/>
      <c r="G133" s="93"/>
      <c r="H133" s="57" t="s">
        <v>310</v>
      </c>
      <c r="I133" s="67">
        <v>0</v>
      </c>
      <c r="J133" s="67">
        <v>200</v>
      </c>
      <c r="K133" s="67">
        <v>0</v>
      </c>
    </row>
    <row r="134" spans="1:11" s="12" customFormat="1">
      <c r="A134" s="13"/>
      <c r="B134" s="13"/>
      <c r="C134" s="90"/>
      <c r="D134" s="92"/>
      <c r="E134" s="93"/>
      <c r="F134" s="93"/>
      <c r="G134" s="93"/>
      <c r="H134" s="57" t="s">
        <v>311</v>
      </c>
      <c r="I134" s="67">
        <v>0</v>
      </c>
      <c r="J134" s="67">
        <v>0</v>
      </c>
      <c r="K134" s="67" t="s">
        <v>420</v>
      </c>
    </row>
    <row r="135" spans="1:11" s="12" customFormat="1">
      <c r="A135" s="13"/>
      <c r="B135" s="13"/>
      <c r="C135" s="90"/>
      <c r="D135" s="92"/>
      <c r="E135" s="93"/>
      <c r="F135" s="93"/>
      <c r="G135" s="93"/>
      <c r="H135" s="57" t="s">
        <v>312</v>
      </c>
      <c r="I135" s="67">
        <v>0</v>
      </c>
      <c r="J135" s="67">
        <v>0</v>
      </c>
      <c r="K135" s="67" t="s">
        <v>420</v>
      </c>
    </row>
    <row r="136" spans="1:11" s="12" customFormat="1">
      <c r="A136" s="13"/>
      <c r="B136" s="13"/>
      <c r="C136" s="91"/>
      <c r="D136" s="92"/>
      <c r="E136" s="93"/>
      <c r="F136" s="93"/>
      <c r="G136" s="93"/>
      <c r="H136" s="57" t="s">
        <v>202</v>
      </c>
      <c r="I136" s="67">
        <v>0</v>
      </c>
      <c r="J136" s="67">
        <v>0</v>
      </c>
      <c r="K136" s="67" t="s">
        <v>420</v>
      </c>
    </row>
    <row r="137" spans="1:11" s="12" customFormat="1" ht="15" customHeight="1">
      <c r="A137" s="13"/>
      <c r="B137" s="13"/>
      <c r="C137" s="89" t="s">
        <v>451</v>
      </c>
      <c r="D137" s="92" t="s">
        <v>678</v>
      </c>
      <c r="E137" s="93" t="s">
        <v>42</v>
      </c>
      <c r="F137" s="93">
        <v>2022</v>
      </c>
      <c r="G137" s="93">
        <v>2022</v>
      </c>
      <c r="H137" s="57" t="s">
        <v>309</v>
      </c>
      <c r="I137" s="67">
        <f>I138+I139+I140+I141</f>
        <v>0</v>
      </c>
      <c r="J137" s="67">
        <f>J138</f>
        <v>200</v>
      </c>
      <c r="K137" s="67" t="s">
        <v>420</v>
      </c>
    </row>
    <row r="138" spans="1:11" s="12" customFormat="1">
      <c r="A138" s="13"/>
      <c r="B138" s="13"/>
      <c r="C138" s="90"/>
      <c r="D138" s="92"/>
      <c r="E138" s="93"/>
      <c r="F138" s="93"/>
      <c r="G138" s="93"/>
      <c r="H138" s="57" t="s">
        <v>310</v>
      </c>
      <c r="I138" s="67">
        <v>0</v>
      </c>
      <c r="J138" s="67">
        <v>200</v>
      </c>
      <c r="K138" s="67">
        <v>0</v>
      </c>
    </row>
    <row r="139" spans="1:11" s="12" customFormat="1">
      <c r="A139" s="13"/>
      <c r="B139" s="13"/>
      <c r="C139" s="90"/>
      <c r="D139" s="92"/>
      <c r="E139" s="93"/>
      <c r="F139" s="93"/>
      <c r="G139" s="93"/>
      <c r="H139" s="57" t="s">
        <v>311</v>
      </c>
      <c r="I139" s="67">
        <v>0</v>
      </c>
      <c r="J139" s="67">
        <v>0</v>
      </c>
      <c r="K139" s="67" t="s">
        <v>420</v>
      </c>
    </row>
    <row r="140" spans="1:11" s="12" customFormat="1">
      <c r="A140" s="13"/>
      <c r="B140" s="13"/>
      <c r="C140" s="90"/>
      <c r="D140" s="92"/>
      <c r="E140" s="93"/>
      <c r="F140" s="93"/>
      <c r="G140" s="93"/>
      <c r="H140" s="57" t="s">
        <v>312</v>
      </c>
      <c r="I140" s="67">
        <v>0</v>
      </c>
      <c r="J140" s="67">
        <v>0</v>
      </c>
      <c r="K140" s="67" t="s">
        <v>420</v>
      </c>
    </row>
    <row r="141" spans="1:11" s="12" customFormat="1" ht="14.25" customHeight="1">
      <c r="A141" s="13"/>
      <c r="B141" s="13"/>
      <c r="C141" s="91"/>
      <c r="D141" s="92"/>
      <c r="E141" s="93"/>
      <c r="F141" s="93"/>
      <c r="G141" s="93"/>
      <c r="H141" s="57" t="s">
        <v>202</v>
      </c>
      <c r="I141" s="67">
        <v>0</v>
      </c>
      <c r="J141" s="67">
        <v>0</v>
      </c>
      <c r="K141" s="67" t="s">
        <v>420</v>
      </c>
    </row>
    <row r="142" spans="1:11" s="12" customFormat="1" ht="17.25" customHeight="1">
      <c r="A142" s="13"/>
      <c r="B142" s="13"/>
      <c r="C142" s="89" t="s">
        <v>452</v>
      </c>
      <c r="D142" s="92" t="s">
        <v>679</v>
      </c>
      <c r="E142" s="93" t="s">
        <v>42</v>
      </c>
      <c r="F142" s="93">
        <v>2023</v>
      </c>
      <c r="G142" s="93">
        <v>2023</v>
      </c>
      <c r="H142" s="57" t="s">
        <v>309</v>
      </c>
      <c r="I142" s="67">
        <f>I143+I144+I145+I146</f>
        <v>0</v>
      </c>
      <c r="J142" s="67">
        <f>J143</f>
        <v>0</v>
      </c>
      <c r="K142" s="67">
        <f>K143</f>
        <v>250</v>
      </c>
    </row>
    <row r="143" spans="1:11" s="12" customFormat="1" ht="17.25" customHeight="1">
      <c r="A143" s="13"/>
      <c r="B143" s="13"/>
      <c r="C143" s="90"/>
      <c r="D143" s="92"/>
      <c r="E143" s="93"/>
      <c r="F143" s="93"/>
      <c r="G143" s="93"/>
      <c r="H143" s="57" t="s">
        <v>310</v>
      </c>
      <c r="I143" s="67">
        <v>0</v>
      </c>
      <c r="J143" s="67">
        <v>0</v>
      </c>
      <c r="K143" s="67">
        <v>250</v>
      </c>
    </row>
    <row r="144" spans="1:11" s="12" customFormat="1" ht="15.75" customHeight="1">
      <c r="A144" s="13"/>
      <c r="B144" s="13"/>
      <c r="C144" s="90"/>
      <c r="D144" s="92"/>
      <c r="E144" s="93"/>
      <c r="F144" s="93"/>
      <c r="G144" s="93"/>
      <c r="H144" s="57" t="s">
        <v>311</v>
      </c>
      <c r="I144" s="67">
        <v>0</v>
      </c>
      <c r="J144" s="67">
        <v>0</v>
      </c>
      <c r="K144" s="67" t="s">
        <v>420</v>
      </c>
    </row>
    <row r="145" spans="1:11" s="12" customFormat="1" ht="15" customHeight="1">
      <c r="A145" s="13"/>
      <c r="B145" s="13"/>
      <c r="C145" s="90"/>
      <c r="D145" s="92"/>
      <c r="E145" s="93"/>
      <c r="F145" s="93"/>
      <c r="G145" s="93"/>
      <c r="H145" s="57" t="s">
        <v>312</v>
      </c>
      <c r="I145" s="67">
        <v>0</v>
      </c>
      <c r="J145" s="67">
        <v>0</v>
      </c>
      <c r="K145" s="67" t="s">
        <v>420</v>
      </c>
    </row>
    <row r="146" spans="1:11" s="12" customFormat="1" ht="19.5" customHeight="1">
      <c r="A146" s="13"/>
      <c r="B146" s="13"/>
      <c r="C146" s="91"/>
      <c r="D146" s="92"/>
      <c r="E146" s="93"/>
      <c r="F146" s="93"/>
      <c r="G146" s="93"/>
      <c r="H146" s="57" t="s">
        <v>202</v>
      </c>
      <c r="I146" s="67">
        <v>0</v>
      </c>
      <c r="J146" s="67">
        <v>0</v>
      </c>
      <c r="K146" s="67">
        <v>0</v>
      </c>
    </row>
    <row r="147" spans="1:11" s="12" customFormat="1" ht="17.25" customHeight="1">
      <c r="A147" s="13"/>
      <c r="B147" s="13"/>
      <c r="C147" s="89" t="s">
        <v>453</v>
      </c>
      <c r="D147" s="92" t="s">
        <v>680</v>
      </c>
      <c r="E147" s="93" t="s">
        <v>524</v>
      </c>
      <c r="F147" s="93">
        <v>2023</v>
      </c>
      <c r="G147" s="93">
        <v>2023</v>
      </c>
      <c r="H147" s="57" t="s">
        <v>309</v>
      </c>
      <c r="I147" s="67">
        <f>I148+I149+I150+I151</f>
        <v>0</v>
      </c>
      <c r="J147" s="67">
        <v>0</v>
      </c>
      <c r="K147" s="67">
        <f>K148</f>
        <v>250</v>
      </c>
    </row>
    <row r="148" spans="1:11" s="12" customFormat="1" ht="17.25" customHeight="1">
      <c r="A148" s="13"/>
      <c r="B148" s="13"/>
      <c r="C148" s="90"/>
      <c r="D148" s="92"/>
      <c r="E148" s="93"/>
      <c r="F148" s="93"/>
      <c r="G148" s="93"/>
      <c r="H148" s="57" t="s">
        <v>310</v>
      </c>
      <c r="I148" s="67">
        <v>0</v>
      </c>
      <c r="J148" s="67">
        <v>0</v>
      </c>
      <c r="K148" s="67">
        <v>250</v>
      </c>
    </row>
    <row r="149" spans="1:11" s="12" customFormat="1" ht="15.75" customHeight="1">
      <c r="A149" s="13"/>
      <c r="B149" s="13"/>
      <c r="C149" s="90"/>
      <c r="D149" s="92"/>
      <c r="E149" s="93"/>
      <c r="F149" s="93"/>
      <c r="G149" s="93"/>
      <c r="H149" s="57" t="s">
        <v>311</v>
      </c>
      <c r="I149" s="67">
        <v>0</v>
      </c>
      <c r="J149" s="67">
        <v>0</v>
      </c>
      <c r="K149" s="67" t="s">
        <v>420</v>
      </c>
    </row>
    <row r="150" spans="1:11" s="12" customFormat="1" ht="15" customHeight="1">
      <c r="A150" s="13"/>
      <c r="B150" s="13"/>
      <c r="C150" s="90"/>
      <c r="D150" s="92"/>
      <c r="E150" s="93"/>
      <c r="F150" s="93"/>
      <c r="G150" s="93"/>
      <c r="H150" s="57" t="s">
        <v>312</v>
      </c>
      <c r="I150" s="67">
        <v>0</v>
      </c>
      <c r="J150" s="67">
        <v>0</v>
      </c>
      <c r="K150" s="67" t="s">
        <v>420</v>
      </c>
    </row>
    <row r="151" spans="1:11" s="12" customFormat="1" ht="19.5" customHeight="1">
      <c r="A151" s="13"/>
      <c r="B151" s="13"/>
      <c r="C151" s="91"/>
      <c r="D151" s="92"/>
      <c r="E151" s="93"/>
      <c r="F151" s="93"/>
      <c r="G151" s="93"/>
      <c r="H151" s="57" t="s">
        <v>202</v>
      </c>
      <c r="I151" s="67">
        <v>0</v>
      </c>
      <c r="J151" s="67">
        <v>0</v>
      </c>
      <c r="K151" s="67">
        <v>0</v>
      </c>
    </row>
    <row r="152" spans="1:11" s="12" customFormat="1" ht="18" customHeight="1">
      <c r="A152" s="13"/>
      <c r="B152" s="13"/>
      <c r="C152" s="89" t="s">
        <v>454</v>
      </c>
      <c r="D152" s="92" t="s">
        <v>681</v>
      </c>
      <c r="E152" s="93" t="s">
        <v>524</v>
      </c>
      <c r="F152" s="93">
        <v>2023</v>
      </c>
      <c r="G152" s="93">
        <v>2023</v>
      </c>
      <c r="H152" s="57" t="s">
        <v>309</v>
      </c>
      <c r="I152" s="67">
        <f>I153+I154+I155+I156</f>
        <v>0</v>
      </c>
      <c r="J152" s="67">
        <v>0</v>
      </c>
      <c r="K152" s="67">
        <f>K153</f>
        <v>250</v>
      </c>
    </row>
    <row r="153" spans="1:11" s="12" customFormat="1" ht="17.25" customHeight="1">
      <c r="A153" s="13"/>
      <c r="B153" s="13"/>
      <c r="C153" s="90"/>
      <c r="D153" s="92"/>
      <c r="E153" s="93"/>
      <c r="F153" s="93"/>
      <c r="G153" s="93"/>
      <c r="H153" s="57" t="s">
        <v>310</v>
      </c>
      <c r="I153" s="67">
        <v>0</v>
      </c>
      <c r="J153" s="67">
        <v>0</v>
      </c>
      <c r="K153" s="67">
        <v>250</v>
      </c>
    </row>
    <row r="154" spans="1:11" s="12" customFormat="1" ht="15.75" customHeight="1">
      <c r="A154" s="13"/>
      <c r="B154" s="13"/>
      <c r="C154" s="90"/>
      <c r="D154" s="92"/>
      <c r="E154" s="93"/>
      <c r="F154" s="93"/>
      <c r="G154" s="93"/>
      <c r="H154" s="57" t="s">
        <v>311</v>
      </c>
      <c r="I154" s="67">
        <v>0</v>
      </c>
      <c r="J154" s="67">
        <v>0</v>
      </c>
      <c r="K154" s="67" t="s">
        <v>420</v>
      </c>
    </row>
    <row r="155" spans="1:11" s="12" customFormat="1" ht="15" customHeight="1">
      <c r="A155" s="13"/>
      <c r="B155" s="13"/>
      <c r="C155" s="90"/>
      <c r="D155" s="92"/>
      <c r="E155" s="93"/>
      <c r="F155" s="93"/>
      <c r="G155" s="93"/>
      <c r="H155" s="57" t="s">
        <v>312</v>
      </c>
      <c r="I155" s="67">
        <v>0</v>
      </c>
      <c r="J155" s="67">
        <v>0</v>
      </c>
      <c r="K155" s="67" t="s">
        <v>420</v>
      </c>
    </row>
    <row r="156" spans="1:11" s="12" customFormat="1" ht="19.5" customHeight="1">
      <c r="A156" s="13"/>
      <c r="B156" s="13"/>
      <c r="C156" s="91"/>
      <c r="D156" s="92"/>
      <c r="E156" s="93"/>
      <c r="F156" s="93"/>
      <c r="G156" s="93"/>
      <c r="H156" s="57" t="s">
        <v>202</v>
      </c>
      <c r="I156" s="67">
        <v>0</v>
      </c>
      <c r="J156" s="67">
        <v>0</v>
      </c>
      <c r="K156" s="67">
        <v>0</v>
      </c>
    </row>
    <row r="157" spans="1:11" s="12" customFormat="1" ht="16.5" customHeight="1">
      <c r="A157" s="13"/>
      <c r="B157" s="13"/>
      <c r="C157" s="89" t="s">
        <v>455</v>
      </c>
      <c r="D157" s="92" t="s">
        <v>682</v>
      </c>
      <c r="E157" s="93" t="s">
        <v>524</v>
      </c>
      <c r="F157" s="93">
        <v>2023</v>
      </c>
      <c r="G157" s="93">
        <v>2023</v>
      </c>
      <c r="H157" s="57" t="s">
        <v>309</v>
      </c>
      <c r="I157" s="67">
        <f>I158+I159+I160+I161</f>
        <v>0</v>
      </c>
      <c r="J157" s="67">
        <v>0</v>
      </c>
      <c r="K157" s="67">
        <f>K158</f>
        <v>250</v>
      </c>
    </row>
    <row r="158" spans="1:11" s="12" customFormat="1" ht="17.25" customHeight="1">
      <c r="A158" s="13"/>
      <c r="B158" s="13"/>
      <c r="C158" s="90"/>
      <c r="D158" s="92"/>
      <c r="E158" s="93"/>
      <c r="F158" s="93"/>
      <c r="G158" s="93"/>
      <c r="H158" s="57" t="s">
        <v>310</v>
      </c>
      <c r="I158" s="67">
        <v>0</v>
      </c>
      <c r="J158" s="67">
        <v>0</v>
      </c>
      <c r="K158" s="67">
        <v>250</v>
      </c>
    </row>
    <row r="159" spans="1:11" s="12" customFormat="1" ht="15.75" customHeight="1">
      <c r="A159" s="13"/>
      <c r="B159" s="13"/>
      <c r="C159" s="90"/>
      <c r="D159" s="92"/>
      <c r="E159" s="93"/>
      <c r="F159" s="93"/>
      <c r="G159" s="93"/>
      <c r="H159" s="57" t="s">
        <v>311</v>
      </c>
      <c r="I159" s="67">
        <v>0</v>
      </c>
      <c r="J159" s="67">
        <v>0</v>
      </c>
      <c r="K159" s="67" t="s">
        <v>420</v>
      </c>
    </row>
    <row r="160" spans="1:11" s="12" customFormat="1" ht="15" customHeight="1">
      <c r="A160" s="13"/>
      <c r="B160" s="13"/>
      <c r="C160" s="90"/>
      <c r="D160" s="92"/>
      <c r="E160" s="93"/>
      <c r="F160" s="93"/>
      <c r="G160" s="93"/>
      <c r="H160" s="57" t="s">
        <v>312</v>
      </c>
      <c r="I160" s="67">
        <v>0</v>
      </c>
      <c r="J160" s="67">
        <v>0</v>
      </c>
      <c r="K160" s="67" t="s">
        <v>420</v>
      </c>
    </row>
    <row r="161" spans="1:11" s="12" customFormat="1" ht="19.5" customHeight="1">
      <c r="A161" s="13"/>
      <c r="B161" s="13"/>
      <c r="C161" s="91"/>
      <c r="D161" s="92"/>
      <c r="E161" s="93"/>
      <c r="F161" s="93"/>
      <c r="G161" s="93"/>
      <c r="H161" s="57" t="s">
        <v>202</v>
      </c>
      <c r="I161" s="67">
        <v>0</v>
      </c>
      <c r="J161" s="67">
        <v>0</v>
      </c>
      <c r="K161" s="67">
        <v>0</v>
      </c>
    </row>
    <row r="162" spans="1:11" s="12" customFormat="1" ht="16.5" customHeight="1">
      <c r="A162" s="13"/>
      <c r="B162" s="13"/>
      <c r="C162" s="89" t="s">
        <v>457</v>
      </c>
      <c r="D162" s="92" t="s">
        <v>683</v>
      </c>
      <c r="E162" s="93" t="s">
        <v>456</v>
      </c>
      <c r="F162" s="93">
        <v>2023</v>
      </c>
      <c r="G162" s="93">
        <v>2023</v>
      </c>
      <c r="H162" s="57" t="s">
        <v>309</v>
      </c>
      <c r="I162" s="67">
        <f>I163+I164+I165+I166</f>
        <v>0</v>
      </c>
      <c r="J162" s="67">
        <v>0</v>
      </c>
      <c r="K162" s="67">
        <f>K163</f>
        <v>100</v>
      </c>
    </row>
    <row r="163" spans="1:11" s="12" customFormat="1" ht="17.25" customHeight="1">
      <c r="A163" s="13"/>
      <c r="B163" s="13"/>
      <c r="C163" s="90"/>
      <c r="D163" s="92"/>
      <c r="E163" s="93"/>
      <c r="F163" s="93"/>
      <c r="G163" s="93"/>
      <c r="H163" s="57" t="s">
        <v>310</v>
      </c>
      <c r="I163" s="67">
        <v>0</v>
      </c>
      <c r="J163" s="67">
        <v>0</v>
      </c>
      <c r="K163" s="67">
        <v>100</v>
      </c>
    </row>
    <row r="164" spans="1:11" s="12" customFormat="1" ht="15.75" customHeight="1">
      <c r="A164" s="13"/>
      <c r="B164" s="13"/>
      <c r="C164" s="90"/>
      <c r="D164" s="92"/>
      <c r="E164" s="93"/>
      <c r="F164" s="93"/>
      <c r="G164" s="93"/>
      <c r="H164" s="57" t="s">
        <v>311</v>
      </c>
      <c r="I164" s="67">
        <v>0</v>
      </c>
      <c r="J164" s="67">
        <v>0</v>
      </c>
      <c r="K164" s="67" t="s">
        <v>420</v>
      </c>
    </row>
    <row r="165" spans="1:11" s="12" customFormat="1" ht="15" customHeight="1">
      <c r="A165" s="13"/>
      <c r="B165" s="13"/>
      <c r="C165" s="90"/>
      <c r="D165" s="92"/>
      <c r="E165" s="93"/>
      <c r="F165" s="93"/>
      <c r="G165" s="93"/>
      <c r="H165" s="57" t="s">
        <v>312</v>
      </c>
      <c r="I165" s="67">
        <v>0</v>
      </c>
      <c r="J165" s="67">
        <v>0</v>
      </c>
      <c r="K165" s="67" t="s">
        <v>420</v>
      </c>
    </row>
    <row r="166" spans="1:11" s="12" customFormat="1" ht="19.5" customHeight="1">
      <c r="A166" s="13"/>
      <c r="B166" s="13"/>
      <c r="C166" s="91"/>
      <c r="D166" s="92"/>
      <c r="E166" s="93"/>
      <c r="F166" s="93"/>
      <c r="G166" s="93"/>
      <c r="H166" s="57" t="s">
        <v>202</v>
      </c>
      <c r="I166" s="67">
        <v>0</v>
      </c>
      <c r="J166" s="67">
        <v>0</v>
      </c>
      <c r="K166" s="67">
        <v>0</v>
      </c>
    </row>
    <row r="167" spans="1:11" s="12" customFormat="1" ht="17.25" customHeight="1">
      <c r="A167" s="13"/>
      <c r="B167" s="13"/>
      <c r="C167" s="89" t="s">
        <v>458</v>
      </c>
      <c r="D167" s="92" t="s">
        <v>684</v>
      </c>
      <c r="E167" s="97" t="s">
        <v>427</v>
      </c>
      <c r="F167" s="93">
        <v>2021</v>
      </c>
      <c r="G167" s="93">
        <v>2023</v>
      </c>
      <c r="H167" s="57" t="s">
        <v>309</v>
      </c>
      <c r="I167" s="67">
        <f>I168+I169+I170+I171</f>
        <v>0</v>
      </c>
      <c r="J167" s="67">
        <f t="shared" ref="J167:K167" si="10">J168+J169+J170+J171</f>
        <v>500</v>
      </c>
      <c r="K167" s="67">
        <f t="shared" si="10"/>
        <v>500</v>
      </c>
    </row>
    <row r="168" spans="1:11" s="12" customFormat="1" ht="17.25" customHeight="1">
      <c r="A168" s="13"/>
      <c r="B168" s="13"/>
      <c r="C168" s="90"/>
      <c r="D168" s="92"/>
      <c r="E168" s="98"/>
      <c r="F168" s="93"/>
      <c r="G168" s="93"/>
      <c r="H168" s="57" t="s">
        <v>310</v>
      </c>
      <c r="I168" s="70"/>
      <c r="J168" s="67">
        <v>500</v>
      </c>
      <c r="K168" s="67">
        <v>500</v>
      </c>
    </row>
    <row r="169" spans="1:11" s="12" customFormat="1" ht="15.75" customHeight="1">
      <c r="A169" s="13"/>
      <c r="B169" s="13"/>
      <c r="C169" s="90"/>
      <c r="D169" s="92"/>
      <c r="E169" s="98"/>
      <c r="F169" s="93"/>
      <c r="G169" s="93"/>
      <c r="H169" s="57" t="s">
        <v>311</v>
      </c>
      <c r="I169" s="70">
        <v>0</v>
      </c>
      <c r="J169" s="67">
        <v>0</v>
      </c>
      <c r="K169" s="67">
        <v>0</v>
      </c>
    </row>
    <row r="170" spans="1:11" s="12" customFormat="1" ht="15" customHeight="1">
      <c r="A170" s="13"/>
      <c r="B170" s="13"/>
      <c r="C170" s="90"/>
      <c r="D170" s="92"/>
      <c r="E170" s="98"/>
      <c r="F170" s="93"/>
      <c r="G170" s="93"/>
      <c r="H170" s="57" t="s">
        <v>312</v>
      </c>
      <c r="I170" s="70">
        <v>0</v>
      </c>
      <c r="J170" s="67">
        <v>0</v>
      </c>
      <c r="K170" s="67">
        <v>0</v>
      </c>
    </row>
    <row r="171" spans="1:11" s="12" customFormat="1" ht="19.5" customHeight="1">
      <c r="A171" s="13"/>
      <c r="B171" s="13"/>
      <c r="C171" s="91"/>
      <c r="D171" s="92"/>
      <c r="E171" s="99"/>
      <c r="F171" s="93"/>
      <c r="G171" s="93"/>
      <c r="H171" s="57" t="s">
        <v>202</v>
      </c>
      <c r="I171" s="70">
        <v>0</v>
      </c>
      <c r="J171" s="67">
        <v>0</v>
      </c>
      <c r="K171" s="67">
        <v>0</v>
      </c>
    </row>
    <row r="172" spans="1:11" s="12" customFormat="1" ht="19.5" customHeight="1">
      <c r="A172" s="13"/>
      <c r="B172" s="13"/>
      <c r="C172" s="89" t="s">
        <v>459</v>
      </c>
      <c r="D172" s="92" t="s">
        <v>956</v>
      </c>
      <c r="E172" s="97" t="s">
        <v>427</v>
      </c>
      <c r="F172" s="93">
        <v>2021</v>
      </c>
      <c r="G172" s="93">
        <v>2023</v>
      </c>
      <c r="H172" s="57" t="s">
        <v>309</v>
      </c>
      <c r="I172" s="70">
        <f>I173+I174+I175+I176</f>
        <v>150</v>
      </c>
      <c r="J172" s="67">
        <f t="shared" ref="J172:K172" si="11">J173+J174+J175+J176</f>
        <v>0</v>
      </c>
      <c r="K172" s="67">
        <f t="shared" si="11"/>
        <v>0</v>
      </c>
    </row>
    <row r="173" spans="1:11" s="12" customFormat="1" ht="19.5" customHeight="1">
      <c r="A173" s="13"/>
      <c r="B173" s="13"/>
      <c r="C173" s="90"/>
      <c r="D173" s="92"/>
      <c r="E173" s="98"/>
      <c r="F173" s="93"/>
      <c r="G173" s="93"/>
      <c r="H173" s="57" t="s">
        <v>310</v>
      </c>
      <c r="I173" s="70">
        <v>150</v>
      </c>
      <c r="J173" s="67">
        <v>0</v>
      </c>
      <c r="K173" s="67">
        <v>0</v>
      </c>
    </row>
    <row r="174" spans="1:11" s="12" customFormat="1" ht="19.5" customHeight="1">
      <c r="A174" s="13"/>
      <c r="B174" s="13"/>
      <c r="C174" s="90"/>
      <c r="D174" s="92"/>
      <c r="E174" s="98"/>
      <c r="F174" s="93"/>
      <c r="G174" s="93"/>
      <c r="H174" s="57" t="s">
        <v>311</v>
      </c>
      <c r="I174" s="70">
        <v>0</v>
      </c>
      <c r="J174" s="67">
        <v>0</v>
      </c>
      <c r="K174" s="67">
        <v>0</v>
      </c>
    </row>
    <row r="175" spans="1:11" s="12" customFormat="1" ht="19.5" customHeight="1">
      <c r="A175" s="13"/>
      <c r="B175" s="13"/>
      <c r="C175" s="90"/>
      <c r="D175" s="92"/>
      <c r="E175" s="98"/>
      <c r="F175" s="93"/>
      <c r="G175" s="93"/>
      <c r="H175" s="57" t="s">
        <v>312</v>
      </c>
      <c r="I175" s="70">
        <v>0</v>
      </c>
      <c r="J175" s="67">
        <v>0</v>
      </c>
      <c r="K175" s="67">
        <v>0</v>
      </c>
    </row>
    <row r="176" spans="1:11" s="12" customFormat="1" ht="19.5" customHeight="1">
      <c r="A176" s="13"/>
      <c r="B176" s="13"/>
      <c r="C176" s="91"/>
      <c r="D176" s="92"/>
      <c r="E176" s="99"/>
      <c r="F176" s="93"/>
      <c r="G176" s="93"/>
      <c r="H176" s="57" t="s">
        <v>202</v>
      </c>
      <c r="I176" s="70">
        <v>0</v>
      </c>
      <c r="J176" s="67">
        <v>0</v>
      </c>
      <c r="K176" s="67">
        <v>0</v>
      </c>
    </row>
    <row r="177" spans="1:11" s="12" customFormat="1" ht="19.5" customHeight="1">
      <c r="A177" s="13"/>
      <c r="B177" s="13"/>
      <c r="C177" s="89" t="s">
        <v>460</v>
      </c>
      <c r="D177" s="92" t="s">
        <v>957</v>
      </c>
      <c r="E177" s="97" t="s">
        <v>427</v>
      </c>
      <c r="F177" s="93">
        <v>2021</v>
      </c>
      <c r="G177" s="93">
        <v>2023</v>
      </c>
      <c r="H177" s="57" t="s">
        <v>309</v>
      </c>
      <c r="I177" s="70">
        <f>I178+I179+I180+I181</f>
        <v>300</v>
      </c>
      <c r="J177" s="67">
        <f t="shared" ref="J177:K177" si="12">J178+J179+J180+J181</f>
        <v>0</v>
      </c>
      <c r="K177" s="67">
        <f t="shared" si="12"/>
        <v>0</v>
      </c>
    </row>
    <row r="178" spans="1:11" s="12" customFormat="1" ht="19.5" customHeight="1">
      <c r="A178" s="13"/>
      <c r="B178" s="13"/>
      <c r="C178" s="90"/>
      <c r="D178" s="92"/>
      <c r="E178" s="98"/>
      <c r="F178" s="93"/>
      <c r="G178" s="93"/>
      <c r="H178" s="57" t="s">
        <v>310</v>
      </c>
      <c r="I178" s="70">
        <v>300</v>
      </c>
      <c r="J178" s="67">
        <v>0</v>
      </c>
      <c r="K178" s="67">
        <v>0</v>
      </c>
    </row>
    <row r="179" spans="1:11" s="12" customFormat="1" ht="19.5" customHeight="1">
      <c r="A179" s="13"/>
      <c r="B179" s="13"/>
      <c r="C179" s="90"/>
      <c r="D179" s="92"/>
      <c r="E179" s="98"/>
      <c r="F179" s="93"/>
      <c r="G179" s="93"/>
      <c r="H179" s="57" t="s">
        <v>311</v>
      </c>
      <c r="I179" s="70">
        <v>0</v>
      </c>
      <c r="J179" s="67">
        <v>0</v>
      </c>
      <c r="K179" s="67">
        <v>0</v>
      </c>
    </row>
    <row r="180" spans="1:11" s="12" customFormat="1" ht="19.5" customHeight="1">
      <c r="A180" s="13"/>
      <c r="B180" s="13"/>
      <c r="C180" s="90"/>
      <c r="D180" s="92"/>
      <c r="E180" s="98"/>
      <c r="F180" s="93"/>
      <c r="G180" s="93"/>
      <c r="H180" s="57" t="s">
        <v>312</v>
      </c>
      <c r="I180" s="70">
        <v>0</v>
      </c>
      <c r="J180" s="67">
        <v>0</v>
      </c>
      <c r="K180" s="67">
        <v>0</v>
      </c>
    </row>
    <row r="181" spans="1:11" s="12" customFormat="1" ht="19.5" customHeight="1">
      <c r="A181" s="13"/>
      <c r="B181" s="13"/>
      <c r="C181" s="91"/>
      <c r="D181" s="92"/>
      <c r="E181" s="99"/>
      <c r="F181" s="93"/>
      <c r="G181" s="93"/>
      <c r="H181" s="57" t="s">
        <v>202</v>
      </c>
      <c r="I181" s="70">
        <v>0</v>
      </c>
      <c r="J181" s="67">
        <v>0</v>
      </c>
      <c r="K181" s="67">
        <v>0</v>
      </c>
    </row>
    <row r="182" spans="1:11" s="12" customFormat="1" ht="19.5" customHeight="1">
      <c r="A182" s="13"/>
      <c r="B182" s="13"/>
      <c r="C182" s="89" t="s">
        <v>461</v>
      </c>
      <c r="D182" s="92" t="s">
        <v>958</v>
      </c>
      <c r="E182" s="97" t="s">
        <v>427</v>
      </c>
      <c r="F182" s="93">
        <v>2021</v>
      </c>
      <c r="G182" s="93">
        <v>2023</v>
      </c>
      <c r="H182" s="57" t="s">
        <v>309</v>
      </c>
      <c r="I182" s="70">
        <f>I183+I184+I185+I186</f>
        <v>50</v>
      </c>
      <c r="J182" s="67">
        <f t="shared" ref="J182:K182" si="13">J183+J184+J185+J186</f>
        <v>0</v>
      </c>
      <c r="K182" s="67">
        <f t="shared" si="13"/>
        <v>0</v>
      </c>
    </row>
    <row r="183" spans="1:11" s="12" customFormat="1" ht="19.5" customHeight="1">
      <c r="A183" s="13"/>
      <c r="B183" s="13"/>
      <c r="C183" s="90"/>
      <c r="D183" s="92"/>
      <c r="E183" s="98"/>
      <c r="F183" s="93"/>
      <c r="G183" s="93"/>
      <c r="H183" s="57" t="s">
        <v>310</v>
      </c>
      <c r="I183" s="70">
        <v>50</v>
      </c>
      <c r="J183" s="67">
        <v>0</v>
      </c>
      <c r="K183" s="67">
        <v>0</v>
      </c>
    </row>
    <row r="184" spans="1:11" s="12" customFormat="1" ht="19.5" customHeight="1">
      <c r="A184" s="13"/>
      <c r="B184" s="13"/>
      <c r="C184" s="90"/>
      <c r="D184" s="92"/>
      <c r="E184" s="98"/>
      <c r="F184" s="93"/>
      <c r="G184" s="93"/>
      <c r="H184" s="57" t="s">
        <v>311</v>
      </c>
      <c r="I184" s="70">
        <v>0</v>
      </c>
      <c r="J184" s="67">
        <v>0</v>
      </c>
      <c r="K184" s="67">
        <v>0</v>
      </c>
    </row>
    <row r="185" spans="1:11" s="12" customFormat="1" ht="19.5" customHeight="1">
      <c r="A185" s="13"/>
      <c r="B185" s="13"/>
      <c r="C185" s="90"/>
      <c r="D185" s="92"/>
      <c r="E185" s="98"/>
      <c r="F185" s="93"/>
      <c r="G185" s="93"/>
      <c r="H185" s="57" t="s">
        <v>312</v>
      </c>
      <c r="I185" s="70">
        <v>0</v>
      </c>
      <c r="J185" s="67">
        <v>0</v>
      </c>
      <c r="K185" s="67">
        <v>0</v>
      </c>
    </row>
    <row r="186" spans="1:11" s="12" customFormat="1" ht="19.5" customHeight="1">
      <c r="A186" s="13"/>
      <c r="B186" s="13"/>
      <c r="C186" s="91"/>
      <c r="D186" s="92"/>
      <c r="E186" s="99"/>
      <c r="F186" s="93"/>
      <c r="G186" s="93"/>
      <c r="H186" s="57" t="s">
        <v>202</v>
      </c>
      <c r="I186" s="70">
        <v>0</v>
      </c>
      <c r="J186" s="67">
        <v>0</v>
      </c>
      <c r="K186" s="67">
        <v>0</v>
      </c>
    </row>
    <row r="187" spans="1:11" s="12" customFormat="1" ht="18" customHeight="1">
      <c r="A187" s="13"/>
      <c r="B187" s="13"/>
      <c r="C187" s="89" t="s">
        <v>959</v>
      </c>
      <c r="D187" s="100" t="s">
        <v>960</v>
      </c>
      <c r="E187" s="97" t="s">
        <v>4</v>
      </c>
      <c r="F187" s="93">
        <v>2021</v>
      </c>
      <c r="G187" s="93">
        <v>2023</v>
      </c>
      <c r="H187" s="57" t="s">
        <v>309</v>
      </c>
      <c r="I187" s="70">
        <f>SUM(I188)</f>
        <v>0</v>
      </c>
      <c r="J187" s="67">
        <f t="shared" ref="J187:K187" si="14">SUM(J188)</f>
        <v>700</v>
      </c>
      <c r="K187" s="67">
        <f t="shared" si="14"/>
        <v>700</v>
      </c>
    </row>
    <row r="188" spans="1:11" s="12" customFormat="1" ht="18.75" customHeight="1">
      <c r="A188" s="13"/>
      <c r="B188" s="13"/>
      <c r="C188" s="90"/>
      <c r="D188" s="100"/>
      <c r="E188" s="98"/>
      <c r="F188" s="93"/>
      <c r="G188" s="93"/>
      <c r="H188" s="57" t="s">
        <v>310</v>
      </c>
      <c r="I188" s="70">
        <v>0</v>
      </c>
      <c r="J188" s="67">
        <v>700</v>
      </c>
      <c r="K188" s="67">
        <v>700</v>
      </c>
    </row>
    <row r="189" spans="1:11" s="12" customFormat="1" ht="18" customHeight="1">
      <c r="A189" s="13"/>
      <c r="B189" s="13"/>
      <c r="C189" s="90"/>
      <c r="D189" s="100"/>
      <c r="E189" s="98"/>
      <c r="F189" s="93"/>
      <c r="G189" s="93"/>
      <c r="H189" s="57" t="s">
        <v>311</v>
      </c>
      <c r="I189" s="70">
        <v>0</v>
      </c>
      <c r="J189" s="67">
        <v>0</v>
      </c>
      <c r="K189" s="67">
        <v>0</v>
      </c>
    </row>
    <row r="190" spans="1:11" s="12" customFormat="1" ht="18" customHeight="1">
      <c r="A190" s="13"/>
      <c r="B190" s="13"/>
      <c r="C190" s="90"/>
      <c r="D190" s="100"/>
      <c r="E190" s="98"/>
      <c r="F190" s="93"/>
      <c r="G190" s="93"/>
      <c r="H190" s="57" t="s">
        <v>312</v>
      </c>
      <c r="I190" s="70">
        <v>0</v>
      </c>
      <c r="J190" s="67">
        <v>0</v>
      </c>
      <c r="K190" s="67">
        <v>0</v>
      </c>
    </row>
    <row r="191" spans="1:11" s="12" customFormat="1" ht="18.75" customHeight="1">
      <c r="A191" s="13"/>
      <c r="B191" s="13"/>
      <c r="C191" s="91"/>
      <c r="D191" s="100"/>
      <c r="E191" s="99"/>
      <c r="F191" s="93"/>
      <c r="G191" s="93"/>
      <c r="H191" s="57" t="s">
        <v>202</v>
      </c>
      <c r="I191" s="70">
        <v>0</v>
      </c>
      <c r="J191" s="67">
        <v>0</v>
      </c>
      <c r="K191" s="67">
        <v>0</v>
      </c>
    </row>
    <row r="192" spans="1:11" s="12" customFormat="1" ht="18.75" customHeight="1">
      <c r="A192" s="13"/>
      <c r="B192" s="13"/>
      <c r="C192" s="89" t="s">
        <v>961</v>
      </c>
      <c r="D192" s="100" t="s">
        <v>962</v>
      </c>
      <c r="E192" s="97" t="s">
        <v>4</v>
      </c>
      <c r="F192" s="93">
        <v>2021</v>
      </c>
      <c r="G192" s="93">
        <v>2023</v>
      </c>
      <c r="H192" s="57" t="s">
        <v>309</v>
      </c>
      <c r="I192" s="70">
        <f>SUM(I193)</f>
        <v>700</v>
      </c>
      <c r="J192" s="67">
        <f t="shared" ref="J192:K192" si="15">SUM(J193)</f>
        <v>0</v>
      </c>
      <c r="K192" s="67">
        <f t="shared" si="15"/>
        <v>0</v>
      </c>
    </row>
    <row r="193" spans="1:11" s="12" customFormat="1" ht="18.75" customHeight="1">
      <c r="A193" s="13"/>
      <c r="B193" s="13"/>
      <c r="C193" s="90"/>
      <c r="D193" s="100"/>
      <c r="E193" s="98"/>
      <c r="F193" s="93"/>
      <c r="G193" s="93"/>
      <c r="H193" s="57" t="s">
        <v>310</v>
      </c>
      <c r="I193" s="70">
        <v>700</v>
      </c>
      <c r="J193" s="67">
        <v>0</v>
      </c>
      <c r="K193" s="67">
        <v>0</v>
      </c>
    </row>
    <row r="194" spans="1:11" s="12" customFormat="1" ht="18.75" customHeight="1">
      <c r="A194" s="13"/>
      <c r="B194" s="13"/>
      <c r="C194" s="90"/>
      <c r="D194" s="100"/>
      <c r="E194" s="98"/>
      <c r="F194" s="93"/>
      <c r="G194" s="93"/>
      <c r="H194" s="57" t="s">
        <v>311</v>
      </c>
      <c r="I194" s="70">
        <v>0</v>
      </c>
      <c r="J194" s="67">
        <v>0</v>
      </c>
      <c r="K194" s="67">
        <v>0</v>
      </c>
    </row>
    <row r="195" spans="1:11" s="12" customFormat="1" ht="18.75" customHeight="1">
      <c r="A195" s="13"/>
      <c r="B195" s="13"/>
      <c r="C195" s="90"/>
      <c r="D195" s="100"/>
      <c r="E195" s="98"/>
      <c r="F195" s="93"/>
      <c r="G195" s="93"/>
      <c r="H195" s="57" t="s">
        <v>312</v>
      </c>
      <c r="I195" s="70">
        <v>0</v>
      </c>
      <c r="J195" s="67">
        <v>0</v>
      </c>
      <c r="K195" s="67">
        <v>0</v>
      </c>
    </row>
    <row r="196" spans="1:11" s="12" customFormat="1" ht="18.75" customHeight="1">
      <c r="A196" s="13"/>
      <c r="B196" s="13"/>
      <c r="C196" s="91"/>
      <c r="D196" s="100"/>
      <c r="E196" s="99"/>
      <c r="F196" s="93"/>
      <c r="G196" s="93"/>
      <c r="H196" s="57" t="s">
        <v>202</v>
      </c>
      <c r="I196" s="70">
        <v>0</v>
      </c>
      <c r="J196" s="67">
        <v>0</v>
      </c>
      <c r="K196" s="67">
        <v>0</v>
      </c>
    </row>
    <row r="197" spans="1:11" s="12" customFormat="1" ht="15" customHeight="1">
      <c r="A197" s="13"/>
      <c r="B197" s="13"/>
      <c r="C197" s="89" t="s">
        <v>963</v>
      </c>
      <c r="D197" s="92" t="s">
        <v>964</v>
      </c>
      <c r="E197" s="93" t="s">
        <v>298</v>
      </c>
      <c r="F197" s="93">
        <v>2021</v>
      </c>
      <c r="G197" s="93">
        <v>2023</v>
      </c>
      <c r="H197" s="57" t="s">
        <v>309</v>
      </c>
      <c r="I197" s="70">
        <f>SUM(I198)</f>
        <v>0</v>
      </c>
      <c r="J197" s="67">
        <f t="shared" ref="J197:K197" si="16">SUM(J198)</f>
        <v>1100</v>
      </c>
      <c r="K197" s="67">
        <f t="shared" si="16"/>
        <v>1100</v>
      </c>
    </row>
    <row r="198" spans="1:11" s="12" customFormat="1">
      <c r="A198" s="13"/>
      <c r="B198" s="13"/>
      <c r="C198" s="90"/>
      <c r="D198" s="92"/>
      <c r="E198" s="93"/>
      <c r="F198" s="93"/>
      <c r="G198" s="93"/>
      <c r="H198" s="57" t="s">
        <v>310</v>
      </c>
      <c r="I198" s="70"/>
      <c r="J198" s="67">
        <v>1100</v>
      </c>
      <c r="K198" s="67">
        <v>1100</v>
      </c>
    </row>
    <row r="199" spans="1:11" s="12" customFormat="1">
      <c r="A199" s="13"/>
      <c r="B199" s="13"/>
      <c r="C199" s="90"/>
      <c r="D199" s="92"/>
      <c r="E199" s="93"/>
      <c r="F199" s="93"/>
      <c r="G199" s="93"/>
      <c r="H199" s="57" t="s">
        <v>311</v>
      </c>
      <c r="I199" s="70">
        <v>0</v>
      </c>
      <c r="J199" s="67">
        <v>0</v>
      </c>
      <c r="K199" s="67">
        <v>0</v>
      </c>
    </row>
    <row r="200" spans="1:11" s="12" customFormat="1">
      <c r="A200" s="13"/>
      <c r="B200" s="13"/>
      <c r="C200" s="90"/>
      <c r="D200" s="92"/>
      <c r="E200" s="93"/>
      <c r="F200" s="93"/>
      <c r="G200" s="93"/>
      <c r="H200" s="57" t="s">
        <v>312</v>
      </c>
      <c r="I200" s="70">
        <v>0</v>
      </c>
      <c r="J200" s="67">
        <v>0</v>
      </c>
      <c r="K200" s="67">
        <v>0</v>
      </c>
    </row>
    <row r="201" spans="1:11" s="12" customFormat="1" ht="17.25" customHeight="1">
      <c r="A201" s="13"/>
      <c r="B201" s="13"/>
      <c r="C201" s="91"/>
      <c r="D201" s="92"/>
      <c r="E201" s="93"/>
      <c r="F201" s="93"/>
      <c r="G201" s="93"/>
      <c r="H201" s="57" t="s">
        <v>202</v>
      </c>
      <c r="I201" s="70">
        <v>0</v>
      </c>
      <c r="J201" s="67">
        <v>0</v>
      </c>
      <c r="K201" s="67">
        <v>0</v>
      </c>
    </row>
    <row r="202" spans="1:11" s="12" customFormat="1" ht="17.25" customHeight="1">
      <c r="A202" s="13"/>
      <c r="B202" s="13"/>
      <c r="C202" s="89" t="s">
        <v>965</v>
      </c>
      <c r="D202" s="92" t="s">
        <v>968</v>
      </c>
      <c r="E202" s="93" t="s">
        <v>298</v>
      </c>
      <c r="F202" s="93">
        <v>2021</v>
      </c>
      <c r="G202" s="93">
        <v>2023</v>
      </c>
      <c r="H202" s="57" t="s">
        <v>309</v>
      </c>
      <c r="I202" s="70">
        <f>SUM(I203)</f>
        <v>130</v>
      </c>
      <c r="J202" s="67">
        <f t="shared" ref="J202:K202" si="17">SUM(J203)</f>
        <v>0</v>
      </c>
      <c r="K202" s="67">
        <f t="shared" si="17"/>
        <v>0</v>
      </c>
    </row>
    <row r="203" spans="1:11" s="12" customFormat="1" ht="17.25" customHeight="1">
      <c r="A203" s="13"/>
      <c r="B203" s="13"/>
      <c r="C203" s="90"/>
      <c r="D203" s="92"/>
      <c r="E203" s="93"/>
      <c r="F203" s="93"/>
      <c r="G203" s="93"/>
      <c r="H203" s="57" t="s">
        <v>310</v>
      </c>
      <c r="I203" s="70">
        <v>130</v>
      </c>
      <c r="J203" s="67"/>
      <c r="K203" s="67"/>
    </row>
    <row r="204" spans="1:11" s="12" customFormat="1" ht="17.25" customHeight="1">
      <c r="A204" s="13"/>
      <c r="B204" s="13"/>
      <c r="C204" s="90"/>
      <c r="D204" s="92"/>
      <c r="E204" s="93"/>
      <c r="F204" s="93"/>
      <c r="G204" s="93"/>
      <c r="H204" s="57" t="s">
        <v>311</v>
      </c>
      <c r="I204" s="70">
        <v>0</v>
      </c>
      <c r="J204" s="67">
        <v>0</v>
      </c>
      <c r="K204" s="67">
        <v>0</v>
      </c>
    </row>
    <row r="205" spans="1:11" s="12" customFormat="1" ht="17.25" customHeight="1">
      <c r="A205" s="13"/>
      <c r="B205" s="13"/>
      <c r="C205" s="90"/>
      <c r="D205" s="92"/>
      <c r="E205" s="93"/>
      <c r="F205" s="93"/>
      <c r="G205" s="93"/>
      <c r="H205" s="57" t="s">
        <v>312</v>
      </c>
      <c r="I205" s="70">
        <v>0</v>
      </c>
      <c r="J205" s="67">
        <v>0</v>
      </c>
      <c r="K205" s="67">
        <v>0</v>
      </c>
    </row>
    <row r="206" spans="1:11" s="12" customFormat="1" ht="17.25" customHeight="1">
      <c r="A206" s="13"/>
      <c r="B206" s="13"/>
      <c r="C206" s="91"/>
      <c r="D206" s="92"/>
      <c r="E206" s="93"/>
      <c r="F206" s="93"/>
      <c r="G206" s="93"/>
      <c r="H206" s="57" t="s">
        <v>202</v>
      </c>
      <c r="I206" s="70">
        <v>0</v>
      </c>
      <c r="J206" s="67">
        <v>0</v>
      </c>
      <c r="K206" s="67">
        <v>0</v>
      </c>
    </row>
    <row r="207" spans="1:11" s="12" customFormat="1" ht="17.25" customHeight="1">
      <c r="A207" s="13"/>
      <c r="B207" s="13"/>
      <c r="C207" s="89" t="s">
        <v>966</v>
      </c>
      <c r="D207" s="92" t="s">
        <v>969</v>
      </c>
      <c r="E207" s="93" t="s">
        <v>298</v>
      </c>
      <c r="F207" s="93">
        <v>2021</v>
      </c>
      <c r="G207" s="93">
        <v>2023</v>
      </c>
      <c r="H207" s="57" t="s">
        <v>309</v>
      </c>
      <c r="I207" s="70">
        <f>SUM(I208)</f>
        <v>280</v>
      </c>
      <c r="J207" s="67">
        <f t="shared" ref="J207:K207" si="18">SUM(J208)</f>
        <v>0</v>
      </c>
      <c r="K207" s="67">
        <f t="shared" si="18"/>
        <v>0</v>
      </c>
    </row>
    <row r="208" spans="1:11" s="12" customFormat="1" ht="17.25" customHeight="1">
      <c r="A208" s="13"/>
      <c r="B208" s="13"/>
      <c r="C208" s="90"/>
      <c r="D208" s="92"/>
      <c r="E208" s="93"/>
      <c r="F208" s="93"/>
      <c r="G208" s="93"/>
      <c r="H208" s="57" t="s">
        <v>310</v>
      </c>
      <c r="I208" s="70">
        <v>280</v>
      </c>
      <c r="J208" s="67"/>
      <c r="K208" s="67"/>
    </row>
    <row r="209" spans="1:11" s="12" customFormat="1" ht="17.25" customHeight="1">
      <c r="A209" s="13"/>
      <c r="B209" s="13"/>
      <c r="C209" s="90"/>
      <c r="D209" s="92"/>
      <c r="E209" s="93"/>
      <c r="F209" s="93"/>
      <c r="G209" s="93"/>
      <c r="H209" s="57" t="s">
        <v>311</v>
      </c>
      <c r="I209" s="70">
        <v>0</v>
      </c>
      <c r="J209" s="67">
        <v>0</v>
      </c>
      <c r="K209" s="67">
        <v>0</v>
      </c>
    </row>
    <row r="210" spans="1:11" s="12" customFormat="1" ht="17.25" customHeight="1">
      <c r="A210" s="13"/>
      <c r="B210" s="13"/>
      <c r="C210" s="90"/>
      <c r="D210" s="92"/>
      <c r="E210" s="93"/>
      <c r="F210" s="93"/>
      <c r="G210" s="93"/>
      <c r="H210" s="57" t="s">
        <v>312</v>
      </c>
      <c r="I210" s="70">
        <v>0</v>
      </c>
      <c r="J210" s="67">
        <v>0</v>
      </c>
      <c r="K210" s="67">
        <v>0</v>
      </c>
    </row>
    <row r="211" spans="1:11" s="12" customFormat="1" ht="17.25" customHeight="1">
      <c r="A211" s="13"/>
      <c r="B211" s="13"/>
      <c r="C211" s="91"/>
      <c r="D211" s="92"/>
      <c r="E211" s="93"/>
      <c r="F211" s="93"/>
      <c r="G211" s="93"/>
      <c r="H211" s="57" t="s">
        <v>202</v>
      </c>
      <c r="I211" s="70">
        <v>0</v>
      </c>
      <c r="J211" s="67">
        <v>0</v>
      </c>
      <c r="K211" s="67">
        <v>0</v>
      </c>
    </row>
    <row r="212" spans="1:11" s="12" customFormat="1" ht="17.25" customHeight="1">
      <c r="A212" s="13"/>
      <c r="B212" s="13"/>
      <c r="C212" s="89" t="s">
        <v>967</v>
      </c>
      <c r="D212" s="92" t="s">
        <v>970</v>
      </c>
      <c r="E212" s="93" t="s">
        <v>298</v>
      </c>
      <c r="F212" s="93">
        <v>2021</v>
      </c>
      <c r="G212" s="93">
        <v>2023</v>
      </c>
      <c r="H212" s="57" t="s">
        <v>309</v>
      </c>
      <c r="I212" s="70">
        <f>SUM(I213)</f>
        <v>690</v>
      </c>
      <c r="J212" s="67">
        <f t="shared" ref="J212:K212" si="19">SUM(J213)</f>
        <v>0</v>
      </c>
      <c r="K212" s="67">
        <f t="shared" si="19"/>
        <v>0</v>
      </c>
    </row>
    <row r="213" spans="1:11" s="12" customFormat="1" ht="17.25" customHeight="1">
      <c r="A213" s="13"/>
      <c r="B213" s="13"/>
      <c r="C213" s="90"/>
      <c r="D213" s="92"/>
      <c r="E213" s="93"/>
      <c r="F213" s="93"/>
      <c r="G213" s="93"/>
      <c r="H213" s="57" t="s">
        <v>310</v>
      </c>
      <c r="I213" s="70">
        <v>690</v>
      </c>
      <c r="J213" s="67"/>
      <c r="K213" s="67"/>
    </row>
    <row r="214" spans="1:11" s="12" customFormat="1" ht="17.25" customHeight="1">
      <c r="A214" s="13"/>
      <c r="B214" s="13"/>
      <c r="C214" s="90"/>
      <c r="D214" s="92"/>
      <c r="E214" s="93"/>
      <c r="F214" s="93"/>
      <c r="G214" s="93"/>
      <c r="H214" s="57" t="s">
        <v>311</v>
      </c>
      <c r="I214" s="70">
        <v>0</v>
      </c>
      <c r="J214" s="67">
        <v>0</v>
      </c>
      <c r="K214" s="67">
        <v>0</v>
      </c>
    </row>
    <row r="215" spans="1:11" s="12" customFormat="1" ht="17.25" customHeight="1">
      <c r="A215" s="13"/>
      <c r="B215" s="13"/>
      <c r="C215" s="90"/>
      <c r="D215" s="92"/>
      <c r="E215" s="93"/>
      <c r="F215" s="93"/>
      <c r="G215" s="93"/>
      <c r="H215" s="57" t="s">
        <v>312</v>
      </c>
      <c r="I215" s="67">
        <v>0</v>
      </c>
      <c r="J215" s="67">
        <v>0</v>
      </c>
      <c r="K215" s="67">
        <v>0</v>
      </c>
    </row>
    <row r="216" spans="1:11" s="12" customFormat="1" ht="17.25" customHeight="1">
      <c r="A216" s="13"/>
      <c r="B216" s="13"/>
      <c r="C216" s="91"/>
      <c r="D216" s="92"/>
      <c r="E216" s="93"/>
      <c r="F216" s="93"/>
      <c r="G216" s="93"/>
      <c r="H216" s="57" t="s">
        <v>202</v>
      </c>
      <c r="I216" s="67">
        <v>0</v>
      </c>
      <c r="J216" s="67">
        <v>0</v>
      </c>
      <c r="K216" s="67">
        <v>0</v>
      </c>
    </row>
    <row r="217" spans="1:11" s="12" customFormat="1" ht="15.75" customHeight="1">
      <c r="A217" s="13"/>
      <c r="B217" s="13"/>
      <c r="C217" s="89" t="s">
        <v>971</v>
      </c>
      <c r="D217" s="94" t="s">
        <v>972</v>
      </c>
      <c r="E217" s="97" t="s">
        <v>298</v>
      </c>
      <c r="F217" s="97">
        <v>2021</v>
      </c>
      <c r="G217" s="93">
        <v>2023</v>
      </c>
      <c r="H217" s="57" t="s">
        <v>309</v>
      </c>
      <c r="I217" s="67">
        <f>SUM(I218)</f>
        <v>330</v>
      </c>
      <c r="J217" s="67">
        <f t="shared" ref="J217:K217" si="20">SUM(J218)</f>
        <v>0</v>
      </c>
      <c r="K217" s="67">
        <f t="shared" si="20"/>
        <v>0</v>
      </c>
    </row>
    <row r="218" spans="1:11" s="12" customFormat="1" ht="15.75" customHeight="1">
      <c r="A218" s="13"/>
      <c r="B218" s="13"/>
      <c r="C218" s="90"/>
      <c r="D218" s="95"/>
      <c r="E218" s="98"/>
      <c r="F218" s="98"/>
      <c r="G218" s="93"/>
      <c r="H218" s="57" t="s">
        <v>310</v>
      </c>
      <c r="I218" s="67">
        <v>330</v>
      </c>
      <c r="J218" s="67"/>
      <c r="K218" s="67"/>
    </row>
    <row r="219" spans="1:11" s="12" customFormat="1" ht="15.75" customHeight="1">
      <c r="A219" s="13"/>
      <c r="B219" s="13"/>
      <c r="C219" s="90"/>
      <c r="D219" s="95"/>
      <c r="E219" s="98"/>
      <c r="F219" s="98"/>
      <c r="G219" s="93"/>
      <c r="H219" s="57" t="s">
        <v>311</v>
      </c>
      <c r="I219" s="67">
        <v>0</v>
      </c>
      <c r="J219" s="67">
        <v>0</v>
      </c>
      <c r="K219" s="67">
        <v>0</v>
      </c>
    </row>
    <row r="220" spans="1:11" s="12" customFormat="1" ht="15.75" customHeight="1">
      <c r="A220" s="13"/>
      <c r="B220" s="13"/>
      <c r="C220" s="90"/>
      <c r="D220" s="95"/>
      <c r="E220" s="98"/>
      <c r="F220" s="98"/>
      <c r="G220" s="93"/>
      <c r="H220" s="57" t="s">
        <v>312</v>
      </c>
      <c r="I220" s="67">
        <v>0</v>
      </c>
      <c r="J220" s="67">
        <v>0</v>
      </c>
      <c r="K220" s="67">
        <v>0</v>
      </c>
    </row>
    <row r="221" spans="1:11" s="12" customFormat="1" ht="15.75" customHeight="1">
      <c r="A221" s="13"/>
      <c r="B221" s="13"/>
      <c r="C221" s="91"/>
      <c r="D221" s="96"/>
      <c r="E221" s="99"/>
      <c r="F221" s="99"/>
      <c r="G221" s="93"/>
      <c r="H221" s="57" t="s">
        <v>202</v>
      </c>
      <c r="I221" s="67">
        <v>0</v>
      </c>
      <c r="J221" s="67">
        <v>0</v>
      </c>
      <c r="K221" s="67">
        <v>0</v>
      </c>
    </row>
    <row r="222" spans="1:11" s="12" customFormat="1" ht="15.75" customHeight="1">
      <c r="A222" s="13"/>
      <c r="B222" s="13"/>
      <c r="C222" s="89" t="s">
        <v>973</v>
      </c>
      <c r="D222" s="94" t="s">
        <v>974</v>
      </c>
      <c r="E222" s="97" t="s">
        <v>298</v>
      </c>
      <c r="F222" s="97">
        <v>2021</v>
      </c>
      <c r="G222" s="93">
        <v>2023</v>
      </c>
      <c r="H222" s="57" t="s">
        <v>309</v>
      </c>
      <c r="I222" s="67">
        <f>SUM(I223)</f>
        <v>0</v>
      </c>
      <c r="J222" s="67">
        <f t="shared" ref="J222:K222" si="21">SUM(J223)</f>
        <v>330</v>
      </c>
      <c r="K222" s="67">
        <f t="shared" si="21"/>
        <v>330</v>
      </c>
    </row>
    <row r="223" spans="1:11" s="12" customFormat="1" ht="15.75" customHeight="1">
      <c r="A223" s="13"/>
      <c r="B223" s="13"/>
      <c r="C223" s="90"/>
      <c r="D223" s="95"/>
      <c r="E223" s="98"/>
      <c r="F223" s="98"/>
      <c r="G223" s="93"/>
      <c r="H223" s="57" t="s">
        <v>310</v>
      </c>
      <c r="I223" s="67"/>
      <c r="J223" s="67">
        <v>330</v>
      </c>
      <c r="K223" s="67">
        <v>330</v>
      </c>
    </row>
    <row r="224" spans="1:11" s="12" customFormat="1" ht="15.75" customHeight="1">
      <c r="A224" s="13"/>
      <c r="B224" s="13"/>
      <c r="C224" s="90"/>
      <c r="D224" s="95"/>
      <c r="E224" s="98"/>
      <c r="F224" s="98"/>
      <c r="G224" s="93"/>
      <c r="H224" s="57" t="s">
        <v>311</v>
      </c>
      <c r="I224" s="67">
        <v>0</v>
      </c>
      <c r="J224" s="67">
        <v>0</v>
      </c>
      <c r="K224" s="67">
        <v>0</v>
      </c>
    </row>
    <row r="225" spans="1:11" s="12" customFormat="1" ht="15.75" customHeight="1">
      <c r="A225" s="13"/>
      <c r="B225" s="13"/>
      <c r="C225" s="90"/>
      <c r="D225" s="95"/>
      <c r="E225" s="98"/>
      <c r="F225" s="98"/>
      <c r="G225" s="93"/>
      <c r="H225" s="57" t="s">
        <v>312</v>
      </c>
      <c r="I225" s="67">
        <v>0</v>
      </c>
      <c r="J225" s="67">
        <v>0</v>
      </c>
      <c r="K225" s="67">
        <v>0</v>
      </c>
    </row>
    <row r="226" spans="1:11" s="12" customFormat="1" ht="15.75" customHeight="1">
      <c r="A226" s="13"/>
      <c r="B226" s="13"/>
      <c r="C226" s="91"/>
      <c r="D226" s="96"/>
      <c r="E226" s="99"/>
      <c r="F226" s="99"/>
      <c r="G226" s="93"/>
      <c r="H226" s="57" t="s">
        <v>202</v>
      </c>
      <c r="I226" s="67">
        <v>0</v>
      </c>
      <c r="J226" s="67">
        <v>0</v>
      </c>
      <c r="K226" s="67">
        <v>0</v>
      </c>
    </row>
    <row r="227" spans="1:11" s="6" customFormat="1" ht="18.75" customHeight="1">
      <c r="A227" s="9"/>
      <c r="B227" s="9"/>
      <c r="C227" s="114" t="s">
        <v>333</v>
      </c>
      <c r="D227" s="100" t="s">
        <v>509</v>
      </c>
      <c r="E227" s="191" t="s">
        <v>323</v>
      </c>
      <c r="F227" s="191">
        <v>2021</v>
      </c>
      <c r="G227" s="191">
        <v>2023</v>
      </c>
      <c r="H227" s="58" t="s">
        <v>309</v>
      </c>
      <c r="I227" s="68">
        <f>I228+I229+I230+I231</f>
        <v>2270</v>
      </c>
      <c r="J227" s="68">
        <f>J228+J229+J230+J231</f>
        <v>2270</v>
      </c>
      <c r="K227" s="68">
        <f>K228+K229+K230+K231</f>
        <v>2270</v>
      </c>
    </row>
    <row r="228" spans="1:11" s="6" customFormat="1" ht="18.75" customHeight="1">
      <c r="A228" s="9"/>
      <c r="B228" s="9"/>
      <c r="C228" s="115"/>
      <c r="D228" s="100"/>
      <c r="E228" s="191"/>
      <c r="F228" s="191"/>
      <c r="G228" s="191"/>
      <c r="H228" s="58" t="s">
        <v>310</v>
      </c>
      <c r="I228" s="68">
        <f>I233+I238+I243+I248+I253+I258+I263+I268</f>
        <v>2270</v>
      </c>
      <c r="J228" s="68">
        <f>J233+J238+J243+J248+J258+J263+J268</f>
        <v>2270</v>
      </c>
      <c r="K228" s="68">
        <f>K233+K238+K243+K248+K258+K263+K268</f>
        <v>2270</v>
      </c>
    </row>
    <row r="229" spans="1:11" s="6" customFormat="1" ht="18.75" customHeight="1">
      <c r="A229" s="9"/>
      <c r="B229" s="9"/>
      <c r="C229" s="115"/>
      <c r="D229" s="100"/>
      <c r="E229" s="191"/>
      <c r="F229" s="191"/>
      <c r="G229" s="191"/>
      <c r="H229" s="58" t="s">
        <v>311</v>
      </c>
      <c r="I229" s="68">
        <f>I234+I239+I244+I249+I254+I259+I264+I269</f>
        <v>0</v>
      </c>
      <c r="J229" s="68">
        <f t="shared" ref="J229:K231" si="22">J234+J239+J244+J249</f>
        <v>0</v>
      </c>
      <c r="K229" s="68">
        <f t="shared" si="22"/>
        <v>0</v>
      </c>
    </row>
    <row r="230" spans="1:11" s="6" customFormat="1" ht="18.75" customHeight="1">
      <c r="A230" s="9"/>
      <c r="B230" s="9"/>
      <c r="C230" s="115"/>
      <c r="D230" s="100"/>
      <c r="E230" s="191"/>
      <c r="F230" s="191"/>
      <c r="G230" s="191"/>
      <c r="H230" s="58" t="s">
        <v>312</v>
      </c>
      <c r="I230" s="68">
        <f>I235+I240+I245+I250+I255+I260+I265+I270</f>
        <v>0</v>
      </c>
      <c r="J230" s="68">
        <f t="shared" si="22"/>
        <v>0</v>
      </c>
      <c r="K230" s="68">
        <f t="shared" si="22"/>
        <v>0</v>
      </c>
    </row>
    <row r="231" spans="1:11" s="6" customFormat="1" ht="18.75" customHeight="1">
      <c r="A231" s="9"/>
      <c r="B231" s="9"/>
      <c r="C231" s="116"/>
      <c r="D231" s="100"/>
      <c r="E231" s="191"/>
      <c r="F231" s="191"/>
      <c r="G231" s="191"/>
      <c r="H231" s="58" t="s">
        <v>202</v>
      </c>
      <c r="I231" s="68">
        <f>I236+I241</f>
        <v>0</v>
      </c>
      <c r="J231" s="68">
        <f t="shared" si="22"/>
        <v>0</v>
      </c>
      <c r="K231" s="68">
        <f t="shared" si="22"/>
        <v>0</v>
      </c>
    </row>
    <row r="232" spans="1:11" s="6" customFormat="1" ht="19.5" customHeight="1">
      <c r="A232" s="9"/>
      <c r="B232" s="9"/>
      <c r="C232" s="156" t="s">
        <v>197</v>
      </c>
      <c r="D232" s="100" t="s">
        <v>593</v>
      </c>
      <c r="E232" s="97" t="s">
        <v>58</v>
      </c>
      <c r="F232" s="191">
        <v>2021</v>
      </c>
      <c r="G232" s="191">
        <v>2023</v>
      </c>
      <c r="H232" s="57" t="s">
        <v>309</v>
      </c>
      <c r="I232" s="67">
        <f>SUM(I233)</f>
        <v>220</v>
      </c>
      <c r="J232" s="67">
        <f t="shared" ref="J232:K232" si="23">SUM(J233)</f>
        <v>120</v>
      </c>
      <c r="K232" s="67">
        <f t="shared" si="23"/>
        <v>220</v>
      </c>
    </row>
    <row r="233" spans="1:11" s="6" customFormat="1" ht="15" customHeight="1">
      <c r="A233" s="9"/>
      <c r="B233" s="9"/>
      <c r="C233" s="156"/>
      <c r="D233" s="100"/>
      <c r="E233" s="98"/>
      <c r="F233" s="191"/>
      <c r="G233" s="191"/>
      <c r="H233" s="57" t="s">
        <v>310</v>
      </c>
      <c r="I233" s="67">
        <v>220</v>
      </c>
      <c r="J233" s="67">
        <v>120</v>
      </c>
      <c r="K233" s="67">
        <v>220</v>
      </c>
    </row>
    <row r="234" spans="1:11" s="6" customFormat="1" ht="14.25" customHeight="1">
      <c r="A234" s="9"/>
      <c r="B234" s="9"/>
      <c r="C234" s="156"/>
      <c r="D234" s="100"/>
      <c r="E234" s="98"/>
      <c r="F234" s="191"/>
      <c r="G234" s="191"/>
      <c r="H234" s="57" t="s">
        <v>311</v>
      </c>
      <c r="I234" s="67">
        <v>0</v>
      </c>
      <c r="J234" s="67">
        <v>0</v>
      </c>
      <c r="K234" s="67">
        <v>0</v>
      </c>
    </row>
    <row r="235" spans="1:11" s="6" customFormat="1">
      <c r="A235" s="9"/>
      <c r="B235" s="9"/>
      <c r="C235" s="156"/>
      <c r="D235" s="100"/>
      <c r="E235" s="98"/>
      <c r="F235" s="191"/>
      <c r="G235" s="191"/>
      <c r="H235" s="57" t="s">
        <v>312</v>
      </c>
      <c r="I235" s="67">
        <v>0</v>
      </c>
      <c r="J235" s="67">
        <v>0</v>
      </c>
      <c r="K235" s="67">
        <v>0</v>
      </c>
    </row>
    <row r="236" spans="1:11" s="6" customFormat="1" ht="18.75" customHeight="1">
      <c r="A236" s="9"/>
      <c r="B236" s="9"/>
      <c r="C236" s="156"/>
      <c r="D236" s="100"/>
      <c r="E236" s="99"/>
      <c r="F236" s="191"/>
      <c r="G236" s="191"/>
      <c r="H236" s="57" t="s">
        <v>202</v>
      </c>
      <c r="I236" s="67">
        <v>0</v>
      </c>
      <c r="J236" s="67">
        <v>0</v>
      </c>
      <c r="K236" s="67">
        <v>0</v>
      </c>
    </row>
    <row r="237" spans="1:11" s="6" customFormat="1" ht="15" customHeight="1">
      <c r="A237" s="9"/>
      <c r="B237" s="9"/>
      <c r="C237" s="156" t="s">
        <v>198</v>
      </c>
      <c r="D237" s="92" t="s">
        <v>59</v>
      </c>
      <c r="E237" s="97" t="s">
        <v>58</v>
      </c>
      <c r="F237" s="93">
        <v>2022</v>
      </c>
      <c r="G237" s="93">
        <v>2022</v>
      </c>
      <c r="H237" s="57" t="s">
        <v>309</v>
      </c>
      <c r="I237" s="67">
        <v>0</v>
      </c>
      <c r="J237" s="67">
        <f>SUM(J238)</f>
        <v>100</v>
      </c>
      <c r="K237" s="67">
        <f>SUM(K238)</f>
        <v>0</v>
      </c>
    </row>
    <row r="238" spans="1:11" s="6" customFormat="1" ht="15" customHeight="1">
      <c r="A238" s="9"/>
      <c r="B238" s="9"/>
      <c r="C238" s="156"/>
      <c r="D238" s="92"/>
      <c r="E238" s="98"/>
      <c r="F238" s="93"/>
      <c r="G238" s="93"/>
      <c r="H238" s="57" t="s">
        <v>310</v>
      </c>
      <c r="I238" s="67">
        <v>0</v>
      </c>
      <c r="J238" s="67">
        <v>100</v>
      </c>
      <c r="K238" s="67">
        <v>0</v>
      </c>
    </row>
    <row r="239" spans="1:11" s="6" customFormat="1" ht="15" customHeight="1">
      <c r="A239" s="9"/>
      <c r="B239" s="9"/>
      <c r="C239" s="156"/>
      <c r="D239" s="92"/>
      <c r="E239" s="98"/>
      <c r="F239" s="93"/>
      <c r="G239" s="93"/>
      <c r="H239" s="57" t="s">
        <v>311</v>
      </c>
      <c r="I239" s="67">
        <v>0</v>
      </c>
      <c r="J239" s="67">
        <v>0</v>
      </c>
      <c r="K239" s="67">
        <v>0</v>
      </c>
    </row>
    <row r="240" spans="1:11" s="6" customFormat="1">
      <c r="A240" s="9"/>
      <c r="B240" s="9"/>
      <c r="C240" s="156"/>
      <c r="D240" s="92"/>
      <c r="E240" s="98"/>
      <c r="F240" s="93"/>
      <c r="G240" s="93"/>
      <c r="H240" s="57" t="s">
        <v>312</v>
      </c>
      <c r="I240" s="67">
        <v>0</v>
      </c>
      <c r="J240" s="67">
        <v>0</v>
      </c>
      <c r="K240" s="67">
        <v>0</v>
      </c>
    </row>
    <row r="241" spans="1:11" s="6" customFormat="1">
      <c r="A241" s="9"/>
      <c r="B241" s="9"/>
      <c r="C241" s="156"/>
      <c r="D241" s="92"/>
      <c r="E241" s="99"/>
      <c r="F241" s="93"/>
      <c r="G241" s="93"/>
      <c r="H241" s="57" t="s">
        <v>202</v>
      </c>
      <c r="I241" s="67">
        <v>0</v>
      </c>
      <c r="J241" s="67">
        <v>0</v>
      </c>
      <c r="K241" s="67">
        <v>0</v>
      </c>
    </row>
    <row r="242" spans="1:11" s="6" customFormat="1" ht="17.25" customHeight="1">
      <c r="A242" s="9"/>
      <c r="B242" s="9"/>
      <c r="C242" s="156" t="s">
        <v>290</v>
      </c>
      <c r="D242" s="266" t="s">
        <v>594</v>
      </c>
      <c r="E242" s="97" t="s">
        <v>4</v>
      </c>
      <c r="F242" s="93">
        <v>2021</v>
      </c>
      <c r="G242" s="93">
        <v>2023</v>
      </c>
      <c r="H242" s="57" t="s">
        <v>309</v>
      </c>
      <c r="I242" s="67">
        <f>SUM(I243)</f>
        <v>150</v>
      </c>
      <c r="J242" s="67">
        <f t="shared" ref="J242:K242" si="24">SUM(J243)</f>
        <v>150</v>
      </c>
      <c r="K242" s="67">
        <f t="shared" si="24"/>
        <v>150</v>
      </c>
    </row>
    <row r="243" spans="1:11" s="6" customFormat="1" ht="15.75" customHeight="1">
      <c r="A243" s="9"/>
      <c r="B243" s="9"/>
      <c r="C243" s="156"/>
      <c r="D243" s="267"/>
      <c r="E243" s="98"/>
      <c r="F243" s="93"/>
      <c r="G243" s="93"/>
      <c r="H243" s="57" t="s">
        <v>310</v>
      </c>
      <c r="I243" s="67">
        <v>150</v>
      </c>
      <c r="J243" s="67">
        <v>150</v>
      </c>
      <c r="K243" s="67">
        <v>150</v>
      </c>
    </row>
    <row r="244" spans="1:11" s="6" customFormat="1" ht="17.25" customHeight="1">
      <c r="A244" s="9"/>
      <c r="B244" s="9"/>
      <c r="C244" s="156"/>
      <c r="D244" s="267"/>
      <c r="E244" s="98"/>
      <c r="F244" s="93"/>
      <c r="G244" s="93"/>
      <c r="H244" s="57" t="s">
        <v>311</v>
      </c>
      <c r="I244" s="67">
        <v>0</v>
      </c>
      <c r="J244" s="67">
        <v>0</v>
      </c>
      <c r="K244" s="67">
        <v>0</v>
      </c>
    </row>
    <row r="245" spans="1:11" s="6" customFormat="1" ht="17.25" customHeight="1">
      <c r="A245" s="9"/>
      <c r="B245" s="9"/>
      <c r="C245" s="156"/>
      <c r="D245" s="267"/>
      <c r="E245" s="98"/>
      <c r="F245" s="93"/>
      <c r="G245" s="93"/>
      <c r="H245" s="57" t="s">
        <v>312</v>
      </c>
      <c r="I245" s="67">
        <v>0</v>
      </c>
      <c r="J245" s="67">
        <v>0</v>
      </c>
      <c r="K245" s="67">
        <v>0</v>
      </c>
    </row>
    <row r="246" spans="1:11" s="6" customFormat="1" ht="17.25" customHeight="1">
      <c r="A246" s="9"/>
      <c r="B246" s="9"/>
      <c r="C246" s="156"/>
      <c r="D246" s="268"/>
      <c r="E246" s="99"/>
      <c r="F246" s="93"/>
      <c r="G246" s="93"/>
      <c r="H246" s="57" t="s">
        <v>202</v>
      </c>
      <c r="I246" s="67">
        <v>0</v>
      </c>
      <c r="J246" s="67">
        <v>0</v>
      </c>
      <c r="K246" s="67">
        <v>0</v>
      </c>
    </row>
    <row r="247" spans="1:11" s="6" customFormat="1" ht="18" customHeight="1">
      <c r="A247" s="9"/>
      <c r="B247" s="9"/>
      <c r="C247" s="156" t="s">
        <v>256</v>
      </c>
      <c r="D247" s="266" t="s">
        <v>685</v>
      </c>
      <c r="E247" s="97" t="s">
        <v>5</v>
      </c>
      <c r="F247" s="97">
        <v>2022</v>
      </c>
      <c r="G247" s="97">
        <v>2023</v>
      </c>
      <c r="H247" s="57" t="s">
        <v>309</v>
      </c>
      <c r="I247" s="67">
        <v>0</v>
      </c>
      <c r="J247" s="67">
        <f>SUM(J248)</f>
        <v>300</v>
      </c>
      <c r="K247" s="67">
        <f>SUM(K248)</f>
        <v>300</v>
      </c>
    </row>
    <row r="248" spans="1:11" s="6" customFormat="1">
      <c r="A248" s="9"/>
      <c r="B248" s="9"/>
      <c r="C248" s="156"/>
      <c r="D248" s="267"/>
      <c r="E248" s="98"/>
      <c r="F248" s="98"/>
      <c r="G248" s="98"/>
      <c r="H248" s="57" t="s">
        <v>310</v>
      </c>
      <c r="I248" s="67">
        <v>0</v>
      </c>
      <c r="J248" s="67">
        <v>300</v>
      </c>
      <c r="K248" s="67">
        <v>300</v>
      </c>
    </row>
    <row r="249" spans="1:11" s="6" customFormat="1">
      <c r="A249" s="9"/>
      <c r="B249" s="9"/>
      <c r="C249" s="156"/>
      <c r="D249" s="267"/>
      <c r="E249" s="98"/>
      <c r="F249" s="98"/>
      <c r="G249" s="98"/>
      <c r="H249" s="57" t="s">
        <v>311</v>
      </c>
      <c r="I249" s="67">
        <v>0</v>
      </c>
      <c r="J249" s="67">
        <v>0</v>
      </c>
      <c r="K249" s="67">
        <v>0</v>
      </c>
    </row>
    <row r="250" spans="1:11" s="6" customFormat="1">
      <c r="A250" s="9"/>
      <c r="B250" s="9"/>
      <c r="C250" s="156"/>
      <c r="D250" s="267"/>
      <c r="E250" s="98"/>
      <c r="F250" s="98"/>
      <c r="G250" s="98"/>
      <c r="H250" s="57" t="s">
        <v>312</v>
      </c>
      <c r="I250" s="67">
        <v>0</v>
      </c>
      <c r="J250" s="67">
        <v>0</v>
      </c>
      <c r="K250" s="67">
        <v>0</v>
      </c>
    </row>
    <row r="251" spans="1:11" s="6" customFormat="1" ht="15.75" customHeight="1">
      <c r="A251" s="9"/>
      <c r="B251" s="9"/>
      <c r="C251" s="156"/>
      <c r="D251" s="268"/>
      <c r="E251" s="99"/>
      <c r="F251" s="99"/>
      <c r="G251" s="99"/>
      <c r="H251" s="57" t="s">
        <v>202</v>
      </c>
      <c r="I251" s="67">
        <v>0</v>
      </c>
      <c r="J251" s="67">
        <v>0</v>
      </c>
      <c r="K251" s="67">
        <v>0</v>
      </c>
    </row>
    <row r="252" spans="1:11" s="6" customFormat="1" ht="17.25" customHeight="1">
      <c r="A252" s="9"/>
      <c r="B252" s="9"/>
      <c r="C252" s="156" t="s">
        <v>275</v>
      </c>
      <c r="D252" s="92" t="s">
        <v>686</v>
      </c>
      <c r="E252" s="97" t="s">
        <v>196</v>
      </c>
      <c r="F252" s="93">
        <v>2021</v>
      </c>
      <c r="G252" s="93">
        <v>2021</v>
      </c>
      <c r="H252" s="57" t="s">
        <v>309</v>
      </c>
      <c r="I252" s="67">
        <f>I253+I254+I255+I256</f>
        <v>300</v>
      </c>
      <c r="J252" s="67">
        <f>J253+J254+J255+J256</f>
        <v>0</v>
      </c>
      <c r="K252" s="67">
        <v>0</v>
      </c>
    </row>
    <row r="253" spans="1:11" s="6" customFormat="1" ht="15.75" customHeight="1">
      <c r="A253" s="9"/>
      <c r="B253" s="9"/>
      <c r="C253" s="156"/>
      <c r="D253" s="92"/>
      <c r="E253" s="98"/>
      <c r="F253" s="93"/>
      <c r="G253" s="93"/>
      <c r="H253" s="57" t="s">
        <v>310</v>
      </c>
      <c r="I253" s="67">
        <v>300</v>
      </c>
      <c r="J253" s="67">
        <v>0</v>
      </c>
      <c r="K253" s="67">
        <v>0</v>
      </c>
    </row>
    <row r="254" spans="1:11" s="6" customFormat="1" ht="17.25" customHeight="1">
      <c r="A254" s="9"/>
      <c r="B254" s="9"/>
      <c r="C254" s="156"/>
      <c r="D254" s="92"/>
      <c r="E254" s="98"/>
      <c r="F254" s="93"/>
      <c r="G254" s="93"/>
      <c r="H254" s="57" t="s">
        <v>311</v>
      </c>
      <c r="I254" s="67">
        <v>0</v>
      </c>
      <c r="J254" s="67">
        <v>0</v>
      </c>
      <c r="K254" s="67">
        <v>0</v>
      </c>
    </row>
    <row r="255" spans="1:11" s="6" customFormat="1" ht="17.25" customHeight="1">
      <c r="A255" s="9"/>
      <c r="B255" s="9"/>
      <c r="C255" s="156"/>
      <c r="D255" s="92"/>
      <c r="E255" s="98"/>
      <c r="F255" s="93"/>
      <c r="G255" s="93"/>
      <c r="H255" s="57" t="s">
        <v>312</v>
      </c>
      <c r="I255" s="67">
        <v>0</v>
      </c>
      <c r="J255" s="67">
        <v>0</v>
      </c>
      <c r="K255" s="67">
        <v>0</v>
      </c>
    </row>
    <row r="256" spans="1:11" s="6" customFormat="1" ht="17.25" customHeight="1">
      <c r="A256" s="9"/>
      <c r="B256" s="9"/>
      <c r="C256" s="156"/>
      <c r="D256" s="92"/>
      <c r="E256" s="99"/>
      <c r="F256" s="93"/>
      <c r="G256" s="93"/>
      <c r="H256" s="57" t="s">
        <v>202</v>
      </c>
      <c r="I256" s="67">
        <v>0</v>
      </c>
      <c r="J256" s="67">
        <v>0</v>
      </c>
      <c r="K256" s="67">
        <v>0</v>
      </c>
    </row>
    <row r="257" spans="1:11" s="6" customFormat="1" ht="17.25" customHeight="1">
      <c r="A257" s="9"/>
      <c r="B257" s="9"/>
      <c r="C257" s="156" t="s">
        <v>274</v>
      </c>
      <c r="D257" s="92" t="s">
        <v>687</v>
      </c>
      <c r="E257" s="97" t="s">
        <v>427</v>
      </c>
      <c r="F257" s="93">
        <v>2021</v>
      </c>
      <c r="G257" s="93">
        <v>2023</v>
      </c>
      <c r="H257" s="57" t="s">
        <v>309</v>
      </c>
      <c r="I257" s="67">
        <f>I258+I259+I260+I261</f>
        <v>500</v>
      </c>
      <c r="J257" s="67">
        <f t="shared" ref="J257:K257" si="25">J258+J259+J260+J261</f>
        <v>500</v>
      </c>
      <c r="K257" s="67">
        <f t="shared" si="25"/>
        <v>500</v>
      </c>
    </row>
    <row r="258" spans="1:11" s="6" customFormat="1" ht="15.75" customHeight="1">
      <c r="A258" s="9"/>
      <c r="B258" s="9"/>
      <c r="C258" s="156"/>
      <c r="D258" s="92"/>
      <c r="E258" s="98"/>
      <c r="F258" s="93"/>
      <c r="G258" s="93"/>
      <c r="H258" s="57" t="s">
        <v>310</v>
      </c>
      <c r="I258" s="67">
        <v>500</v>
      </c>
      <c r="J258" s="67">
        <v>500</v>
      </c>
      <c r="K258" s="67">
        <v>500</v>
      </c>
    </row>
    <row r="259" spans="1:11" s="6" customFormat="1" ht="17.25" customHeight="1">
      <c r="A259" s="9"/>
      <c r="B259" s="9"/>
      <c r="C259" s="156"/>
      <c r="D259" s="92"/>
      <c r="E259" s="98"/>
      <c r="F259" s="93"/>
      <c r="G259" s="93"/>
      <c r="H259" s="57" t="s">
        <v>311</v>
      </c>
      <c r="I259" s="67">
        <v>0</v>
      </c>
      <c r="J259" s="67">
        <v>0</v>
      </c>
      <c r="K259" s="67">
        <v>0</v>
      </c>
    </row>
    <row r="260" spans="1:11" s="6" customFormat="1" ht="17.25" customHeight="1">
      <c r="A260" s="9"/>
      <c r="B260" s="9"/>
      <c r="C260" s="156"/>
      <c r="D260" s="92"/>
      <c r="E260" s="98"/>
      <c r="F260" s="93"/>
      <c r="G260" s="93"/>
      <c r="H260" s="57" t="s">
        <v>312</v>
      </c>
      <c r="I260" s="67">
        <v>0</v>
      </c>
      <c r="J260" s="67">
        <v>0</v>
      </c>
      <c r="K260" s="67">
        <v>0</v>
      </c>
    </row>
    <row r="261" spans="1:11" s="23" customFormat="1" ht="16.5" customHeight="1">
      <c r="C261" s="156"/>
      <c r="D261" s="92"/>
      <c r="E261" s="99"/>
      <c r="F261" s="93"/>
      <c r="G261" s="93"/>
      <c r="H261" s="57" t="s">
        <v>202</v>
      </c>
      <c r="I261" s="67">
        <v>0</v>
      </c>
      <c r="J261" s="67">
        <v>0</v>
      </c>
      <c r="K261" s="67">
        <v>0</v>
      </c>
    </row>
    <row r="262" spans="1:11" s="22" customFormat="1" ht="18" customHeight="1">
      <c r="C262" s="156" t="s">
        <v>439</v>
      </c>
      <c r="D262" s="128" t="s">
        <v>688</v>
      </c>
      <c r="E262" s="101" t="s">
        <v>58</v>
      </c>
      <c r="F262" s="101">
        <v>2021</v>
      </c>
      <c r="G262" s="101">
        <v>2023</v>
      </c>
      <c r="H262" s="50" t="s">
        <v>309</v>
      </c>
      <c r="I262" s="70">
        <f>SUM(I263)</f>
        <v>200</v>
      </c>
      <c r="J262" s="70">
        <f t="shared" ref="J262:K262" si="26">SUM(J263)</f>
        <v>200</v>
      </c>
      <c r="K262" s="70">
        <f t="shared" si="26"/>
        <v>200</v>
      </c>
    </row>
    <row r="263" spans="1:11" s="17" customFormat="1" ht="15" customHeight="1">
      <c r="B263" s="18"/>
      <c r="C263" s="156"/>
      <c r="D263" s="129"/>
      <c r="E263" s="102"/>
      <c r="F263" s="102"/>
      <c r="G263" s="102"/>
      <c r="H263" s="50" t="s">
        <v>310</v>
      </c>
      <c r="I263" s="70">
        <v>200</v>
      </c>
      <c r="J263" s="70">
        <v>200</v>
      </c>
      <c r="K263" s="70">
        <v>200</v>
      </c>
    </row>
    <row r="264" spans="1:11" s="17" customFormat="1">
      <c r="B264" s="18"/>
      <c r="C264" s="156"/>
      <c r="D264" s="129"/>
      <c r="E264" s="102"/>
      <c r="F264" s="102"/>
      <c r="G264" s="102"/>
      <c r="H264" s="50" t="s">
        <v>311</v>
      </c>
      <c r="I264" s="70"/>
      <c r="J264" s="70">
        <v>0</v>
      </c>
      <c r="K264" s="70"/>
    </row>
    <row r="265" spans="1:11" s="17" customFormat="1">
      <c r="B265" s="18"/>
      <c r="C265" s="156"/>
      <c r="D265" s="129"/>
      <c r="E265" s="102"/>
      <c r="F265" s="102"/>
      <c r="G265" s="102"/>
      <c r="H265" s="50" t="s">
        <v>312</v>
      </c>
      <c r="I265" s="70"/>
      <c r="J265" s="70">
        <v>0</v>
      </c>
      <c r="K265" s="70"/>
    </row>
    <row r="266" spans="1:11" s="17" customFormat="1">
      <c r="B266" s="18"/>
      <c r="C266" s="156"/>
      <c r="D266" s="130"/>
      <c r="E266" s="103"/>
      <c r="F266" s="103"/>
      <c r="G266" s="103"/>
      <c r="H266" s="50" t="s">
        <v>202</v>
      </c>
      <c r="I266" s="70"/>
      <c r="J266" s="70">
        <v>0</v>
      </c>
      <c r="K266" s="70"/>
    </row>
    <row r="267" spans="1:11" s="6" customFormat="1" ht="21.75" customHeight="1">
      <c r="A267" s="9"/>
      <c r="B267" s="9"/>
      <c r="C267" s="156" t="s">
        <v>425</v>
      </c>
      <c r="D267" s="265" t="s">
        <v>689</v>
      </c>
      <c r="E267" s="101" t="s">
        <v>75</v>
      </c>
      <c r="F267" s="101">
        <v>2021</v>
      </c>
      <c r="G267" s="101">
        <v>2023</v>
      </c>
      <c r="H267" s="50" t="s">
        <v>309</v>
      </c>
      <c r="I267" s="70">
        <f>I268+I269+I270+I271</f>
        <v>900</v>
      </c>
      <c r="J267" s="70">
        <f>J268+J269+J270+J271</f>
        <v>900</v>
      </c>
      <c r="K267" s="70">
        <f>K268+K269+K270+K271</f>
        <v>900</v>
      </c>
    </row>
    <row r="268" spans="1:11" s="6" customFormat="1" ht="21.75" customHeight="1">
      <c r="A268" s="9"/>
      <c r="B268" s="9"/>
      <c r="C268" s="156"/>
      <c r="D268" s="265"/>
      <c r="E268" s="102"/>
      <c r="F268" s="102"/>
      <c r="G268" s="102"/>
      <c r="H268" s="50" t="s">
        <v>310</v>
      </c>
      <c r="I268" s="70">
        <v>900</v>
      </c>
      <c r="J268" s="70">
        <v>900</v>
      </c>
      <c r="K268" s="70">
        <v>900</v>
      </c>
    </row>
    <row r="269" spans="1:11" s="6" customFormat="1" ht="22.5" customHeight="1">
      <c r="A269" s="9"/>
      <c r="B269" s="9"/>
      <c r="C269" s="156"/>
      <c r="D269" s="265"/>
      <c r="E269" s="102"/>
      <c r="F269" s="102"/>
      <c r="G269" s="102"/>
      <c r="H269" s="50" t="s">
        <v>311</v>
      </c>
      <c r="I269" s="70">
        <v>0</v>
      </c>
      <c r="J269" s="70">
        <v>0</v>
      </c>
      <c r="K269" s="70">
        <v>0</v>
      </c>
    </row>
    <row r="270" spans="1:11" s="6" customFormat="1" ht="24" customHeight="1">
      <c r="A270" s="9"/>
      <c r="B270" s="9"/>
      <c r="C270" s="156"/>
      <c r="D270" s="265"/>
      <c r="E270" s="102"/>
      <c r="F270" s="102"/>
      <c r="G270" s="102"/>
      <c r="H270" s="50" t="s">
        <v>312</v>
      </c>
      <c r="I270" s="70">
        <v>0</v>
      </c>
      <c r="J270" s="70">
        <v>0</v>
      </c>
      <c r="K270" s="70">
        <v>0</v>
      </c>
    </row>
    <row r="271" spans="1:11" s="6" customFormat="1" ht="21.75" customHeight="1">
      <c r="A271" s="9"/>
      <c r="B271" s="9"/>
      <c r="C271" s="156"/>
      <c r="D271" s="265"/>
      <c r="E271" s="103"/>
      <c r="F271" s="103"/>
      <c r="G271" s="103"/>
      <c r="H271" s="50" t="s">
        <v>202</v>
      </c>
      <c r="I271" s="70">
        <v>0</v>
      </c>
      <c r="J271" s="70">
        <v>0</v>
      </c>
      <c r="K271" s="70">
        <v>0</v>
      </c>
    </row>
    <row r="272" spans="1:11" s="3" customFormat="1" ht="15" customHeight="1">
      <c r="A272" s="2"/>
      <c r="B272" s="2"/>
      <c r="C272" s="262" t="s">
        <v>276</v>
      </c>
      <c r="D272" s="158" t="s">
        <v>6</v>
      </c>
      <c r="E272" s="120" t="s">
        <v>277</v>
      </c>
      <c r="F272" s="120">
        <v>2021</v>
      </c>
      <c r="G272" s="120">
        <v>2023</v>
      </c>
      <c r="H272" s="49" t="s">
        <v>309</v>
      </c>
      <c r="I272" s="66">
        <f>I273+I274+I275+I276</f>
        <v>962212.3</v>
      </c>
      <c r="J272" s="66">
        <f>J273+J274+J275+J276</f>
        <v>973521.8</v>
      </c>
      <c r="K272" s="66">
        <f>K273+K274+K275+K276</f>
        <v>985507.1</v>
      </c>
    </row>
    <row r="273" spans="1:11" s="3" customFormat="1" ht="15" customHeight="1">
      <c r="A273" s="2"/>
      <c r="B273" s="2"/>
      <c r="C273" s="263"/>
      <c r="D273" s="159"/>
      <c r="E273" s="121"/>
      <c r="F273" s="121"/>
      <c r="G273" s="121"/>
      <c r="H273" s="49" t="s">
        <v>310</v>
      </c>
      <c r="I273" s="66">
        <f>SUM(I278,I283,I373,I443,I523,I553,I573)</f>
        <v>560262</v>
      </c>
      <c r="J273" s="66">
        <f t="shared" ref="J273:K276" si="27">J278+J283+J373+J443+J523+J553+J573</f>
        <v>560688.70000000007</v>
      </c>
      <c r="K273" s="66">
        <f t="shared" si="27"/>
        <v>560179.30000000005</v>
      </c>
    </row>
    <row r="274" spans="1:11" s="3" customFormat="1" ht="15" customHeight="1">
      <c r="A274" s="2"/>
      <c r="B274" s="2"/>
      <c r="C274" s="263"/>
      <c r="D274" s="159"/>
      <c r="E274" s="121"/>
      <c r="F274" s="121"/>
      <c r="G274" s="121"/>
      <c r="H274" s="49" t="s">
        <v>311</v>
      </c>
      <c r="I274" s="66">
        <f>I279+I284+I374+I444+I524+I554+I574</f>
        <v>45950.3</v>
      </c>
      <c r="J274" s="66">
        <f t="shared" si="27"/>
        <v>40512.6</v>
      </c>
      <c r="K274" s="66">
        <f t="shared" si="27"/>
        <v>39339.1</v>
      </c>
    </row>
    <row r="275" spans="1:11" s="3" customFormat="1" ht="15" customHeight="1">
      <c r="A275" s="2"/>
      <c r="B275" s="2"/>
      <c r="C275" s="263"/>
      <c r="D275" s="159"/>
      <c r="E275" s="121"/>
      <c r="F275" s="121"/>
      <c r="G275" s="121"/>
      <c r="H275" s="49" t="s">
        <v>312</v>
      </c>
      <c r="I275" s="66">
        <f>I280+I285+I375+I445+I525+I555+I575</f>
        <v>96776</v>
      </c>
      <c r="J275" s="66">
        <f t="shared" si="27"/>
        <v>100135.3</v>
      </c>
      <c r="K275" s="66">
        <f t="shared" si="27"/>
        <v>100194.2</v>
      </c>
    </row>
    <row r="276" spans="1:11" s="3" customFormat="1" ht="18.75" customHeight="1">
      <c r="A276" s="2"/>
      <c r="B276" s="2"/>
      <c r="C276" s="264"/>
      <c r="D276" s="160"/>
      <c r="E276" s="122"/>
      <c r="F276" s="122"/>
      <c r="G276" s="122"/>
      <c r="H276" s="49" t="s">
        <v>202</v>
      </c>
      <c r="I276" s="66">
        <f>I281+I286+I376+I446+I526+I556+I576</f>
        <v>259224</v>
      </c>
      <c r="J276" s="66">
        <f t="shared" si="27"/>
        <v>272185.2</v>
      </c>
      <c r="K276" s="66">
        <f t="shared" si="27"/>
        <v>285794.5</v>
      </c>
    </row>
    <row r="277" spans="1:11" s="9" customFormat="1" ht="15" customHeight="1">
      <c r="C277" s="259" t="s">
        <v>278</v>
      </c>
      <c r="D277" s="184" t="s">
        <v>93</v>
      </c>
      <c r="E277" s="101" t="s">
        <v>321</v>
      </c>
      <c r="F277" s="101">
        <v>2021</v>
      </c>
      <c r="G277" s="101">
        <v>2023</v>
      </c>
      <c r="H277" s="50" t="s">
        <v>309</v>
      </c>
      <c r="I277" s="70">
        <f>I278+I279+I280+I281</f>
        <v>887932.7</v>
      </c>
      <c r="J277" s="70">
        <f>J278+J279+J280+J281</f>
        <v>905352</v>
      </c>
      <c r="K277" s="70">
        <f>K278+K279+K280+K281</f>
        <v>918655.79999999993</v>
      </c>
    </row>
    <row r="278" spans="1:11" s="9" customFormat="1">
      <c r="C278" s="260"/>
      <c r="D278" s="253"/>
      <c r="E278" s="102"/>
      <c r="F278" s="102"/>
      <c r="G278" s="102"/>
      <c r="H278" s="50" t="s">
        <v>310</v>
      </c>
      <c r="I278" s="70">
        <v>531932.69999999995</v>
      </c>
      <c r="J278" s="70">
        <v>533031.5</v>
      </c>
      <c r="K278" s="70">
        <v>532667.1</v>
      </c>
    </row>
    <row r="279" spans="1:11" s="9" customFormat="1">
      <c r="C279" s="260"/>
      <c r="D279" s="253"/>
      <c r="E279" s="102"/>
      <c r="F279" s="102"/>
      <c r="G279" s="102"/>
      <c r="H279" s="50" t="s">
        <v>311</v>
      </c>
      <c r="I279" s="70">
        <v>0</v>
      </c>
      <c r="J279" s="70"/>
      <c r="K279" s="70"/>
    </row>
    <row r="280" spans="1:11" s="9" customFormat="1">
      <c r="C280" s="260"/>
      <c r="D280" s="253"/>
      <c r="E280" s="102"/>
      <c r="F280" s="102"/>
      <c r="G280" s="102"/>
      <c r="H280" s="50" t="s">
        <v>312</v>
      </c>
      <c r="I280" s="70">
        <v>96776</v>
      </c>
      <c r="J280" s="70">
        <v>100135.3</v>
      </c>
      <c r="K280" s="70">
        <v>100194.2</v>
      </c>
    </row>
    <row r="281" spans="1:11" s="9" customFormat="1" ht="15.75" customHeight="1">
      <c r="C281" s="261"/>
      <c r="D281" s="254"/>
      <c r="E281" s="103"/>
      <c r="F281" s="103"/>
      <c r="G281" s="103"/>
      <c r="H281" s="50" t="s">
        <v>202</v>
      </c>
      <c r="I281" s="70">
        <v>259224</v>
      </c>
      <c r="J281" s="70">
        <v>272185.2</v>
      </c>
      <c r="K281" s="70">
        <v>285794.5</v>
      </c>
    </row>
    <row r="282" spans="1:11" s="9" customFormat="1" ht="19.5" customHeight="1">
      <c r="C282" s="256" t="s">
        <v>381</v>
      </c>
      <c r="D282" s="184" t="s">
        <v>279</v>
      </c>
      <c r="E282" s="101" t="s">
        <v>321</v>
      </c>
      <c r="F282" s="101">
        <v>2021</v>
      </c>
      <c r="G282" s="101">
        <v>2023</v>
      </c>
      <c r="H282" s="50" t="s">
        <v>309</v>
      </c>
      <c r="I282" s="71">
        <f>I283</f>
        <v>6700</v>
      </c>
      <c r="J282" s="71">
        <f>J283</f>
        <v>6700</v>
      </c>
      <c r="K282" s="71">
        <f t="shared" ref="K282" si="28">K283</f>
        <v>6700</v>
      </c>
    </row>
    <row r="283" spans="1:11" s="9" customFormat="1" ht="17.25" customHeight="1">
      <c r="C283" s="256"/>
      <c r="D283" s="253"/>
      <c r="E283" s="102"/>
      <c r="F283" s="102"/>
      <c r="G283" s="102"/>
      <c r="H283" s="50" t="s">
        <v>310</v>
      </c>
      <c r="I283" s="72">
        <f>I288+I293+I298+I303+I308+I313+I318+I323+I328+I333+I338+I343+I348+I353+I358</f>
        <v>6700</v>
      </c>
      <c r="J283" s="72">
        <f>J288+J293+J298+J303+J308+J313+J318+J323+J328+J333+J338+J343+J348+J353+J358</f>
        <v>6700</v>
      </c>
      <c r="K283" s="72">
        <f>K288+K293+K298+K303+K308+K313+K318+K323+K328+K333+K338+K343+K348+K353+K358+K363+K368</f>
        <v>6700</v>
      </c>
    </row>
    <row r="284" spans="1:11" s="9" customFormat="1" ht="16.5" customHeight="1">
      <c r="C284" s="256"/>
      <c r="D284" s="253"/>
      <c r="E284" s="102"/>
      <c r="F284" s="102"/>
      <c r="G284" s="102"/>
      <c r="H284" s="50" t="s">
        <v>311</v>
      </c>
      <c r="I284" s="71">
        <v>0</v>
      </c>
      <c r="J284" s="71">
        <v>0</v>
      </c>
      <c r="K284" s="71">
        <v>0</v>
      </c>
    </row>
    <row r="285" spans="1:11" s="9" customFormat="1" ht="17.25" customHeight="1">
      <c r="C285" s="256"/>
      <c r="D285" s="253"/>
      <c r="E285" s="102"/>
      <c r="F285" s="102"/>
      <c r="G285" s="102"/>
      <c r="H285" s="50" t="s">
        <v>312</v>
      </c>
      <c r="I285" s="71">
        <v>0</v>
      </c>
      <c r="J285" s="71">
        <v>0</v>
      </c>
      <c r="K285" s="71">
        <v>0</v>
      </c>
    </row>
    <row r="286" spans="1:11" s="9" customFormat="1" ht="18" customHeight="1">
      <c r="C286" s="256"/>
      <c r="D286" s="254"/>
      <c r="E286" s="103"/>
      <c r="F286" s="103"/>
      <c r="G286" s="103"/>
      <c r="H286" s="50" t="s">
        <v>202</v>
      </c>
      <c r="I286" s="71">
        <v>0</v>
      </c>
      <c r="J286" s="71">
        <v>0</v>
      </c>
      <c r="K286" s="71">
        <v>0</v>
      </c>
    </row>
    <row r="287" spans="1:11" s="9" customFormat="1" ht="20.25" customHeight="1">
      <c r="C287" s="256" t="s">
        <v>280</v>
      </c>
      <c r="D287" s="111" t="s">
        <v>690</v>
      </c>
      <c r="E287" s="101" t="s">
        <v>19</v>
      </c>
      <c r="F287" s="101">
        <v>2021</v>
      </c>
      <c r="G287" s="101">
        <v>2021</v>
      </c>
      <c r="H287" s="50" t="s">
        <v>309</v>
      </c>
      <c r="I287" s="71">
        <f>SUM(I288)</f>
        <v>500</v>
      </c>
      <c r="J287" s="71">
        <v>0</v>
      </c>
      <c r="K287" s="71">
        <v>0</v>
      </c>
    </row>
    <row r="288" spans="1:11" s="9" customFormat="1">
      <c r="C288" s="256"/>
      <c r="D288" s="112"/>
      <c r="E288" s="102"/>
      <c r="F288" s="102"/>
      <c r="G288" s="102"/>
      <c r="H288" s="50" t="s">
        <v>310</v>
      </c>
      <c r="I288" s="71">
        <v>500</v>
      </c>
      <c r="J288" s="71">
        <v>0</v>
      </c>
      <c r="K288" s="71">
        <v>0</v>
      </c>
    </row>
    <row r="289" spans="3:11" s="9" customFormat="1" ht="15" customHeight="1">
      <c r="C289" s="256"/>
      <c r="D289" s="112"/>
      <c r="E289" s="102"/>
      <c r="F289" s="102"/>
      <c r="G289" s="102"/>
      <c r="H289" s="50" t="s">
        <v>311</v>
      </c>
      <c r="I289" s="71">
        <v>0</v>
      </c>
      <c r="J289" s="71">
        <v>0</v>
      </c>
      <c r="K289" s="71">
        <v>0</v>
      </c>
    </row>
    <row r="290" spans="3:11" s="9" customFormat="1" ht="20.25" customHeight="1">
      <c r="C290" s="256"/>
      <c r="D290" s="112"/>
      <c r="E290" s="102"/>
      <c r="F290" s="102"/>
      <c r="G290" s="102"/>
      <c r="H290" s="50" t="s">
        <v>312</v>
      </c>
      <c r="I290" s="71">
        <v>0</v>
      </c>
      <c r="J290" s="71">
        <v>0</v>
      </c>
      <c r="K290" s="71">
        <v>0</v>
      </c>
    </row>
    <row r="291" spans="3:11" s="9" customFormat="1" ht="20.25" customHeight="1">
      <c r="C291" s="256"/>
      <c r="D291" s="113"/>
      <c r="E291" s="103"/>
      <c r="F291" s="103"/>
      <c r="G291" s="103"/>
      <c r="H291" s="50" t="s">
        <v>202</v>
      </c>
      <c r="I291" s="71">
        <v>0</v>
      </c>
      <c r="J291" s="71">
        <v>0</v>
      </c>
      <c r="K291" s="71">
        <v>0</v>
      </c>
    </row>
    <row r="292" spans="3:11" s="9" customFormat="1" ht="18" customHeight="1">
      <c r="C292" s="256" t="s">
        <v>86</v>
      </c>
      <c r="D292" s="107" t="s">
        <v>701</v>
      </c>
      <c r="E292" s="101" t="s">
        <v>19</v>
      </c>
      <c r="F292" s="110">
        <v>2021</v>
      </c>
      <c r="G292" s="110">
        <v>2021</v>
      </c>
      <c r="H292" s="50" t="s">
        <v>309</v>
      </c>
      <c r="I292" s="71">
        <f>SUM(I293)</f>
        <v>1500</v>
      </c>
      <c r="J292" s="71">
        <v>0</v>
      </c>
      <c r="K292" s="71">
        <v>0</v>
      </c>
    </row>
    <row r="293" spans="3:11" s="9" customFormat="1" ht="14.25" customHeight="1">
      <c r="C293" s="256"/>
      <c r="D293" s="108"/>
      <c r="E293" s="102"/>
      <c r="F293" s="110"/>
      <c r="G293" s="110"/>
      <c r="H293" s="50" t="s">
        <v>310</v>
      </c>
      <c r="I293" s="71">
        <v>1500</v>
      </c>
      <c r="J293" s="71">
        <v>0</v>
      </c>
      <c r="K293" s="71">
        <v>0</v>
      </c>
    </row>
    <row r="294" spans="3:11" s="9" customFormat="1" ht="18.75" customHeight="1">
      <c r="C294" s="256"/>
      <c r="D294" s="108"/>
      <c r="E294" s="102"/>
      <c r="F294" s="110"/>
      <c r="G294" s="110"/>
      <c r="H294" s="50" t="s">
        <v>311</v>
      </c>
      <c r="I294" s="71">
        <v>0</v>
      </c>
      <c r="J294" s="71">
        <v>0</v>
      </c>
      <c r="K294" s="71">
        <v>0</v>
      </c>
    </row>
    <row r="295" spans="3:11" s="9" customFormat="1" ht="16.5" customHeight="1">
      <c r="C295" s="256"/>
      <c r="D295" s="108"/>
      <c r="E295" s="102"/>
      <c r="F295" s="110"/>
      <c r="G295" s="110"/>
      <c r="H295" s="50" t="s">
        <v>312</v>
      </c>
      <c r="I295" s="71">
        <v>0</v>
      </c>
      <c r="J295" s="71">
        <v>0</v>
      </c>
      <c r="K295" s="71">
        <v>0</v>
      </c>
    </row>
    <row r="296" spans="3:11" s="9" customFormat="1" ht="18" customHeight="1">
      <c r="C296" s="256"/>
      <c r="D296" s="109"/>
      <c r="E296" s="103"/>
      <c r="F296" s="110"/>
      <c r="G296" s="110"/>
      <c r="H296" s="50" t="s">
        <v>202</v>
      </c>
      <c r="I296" s="71">
        <v>0</v>
      </c>
      <c r="J296" s="71">
        <v>0</v>
      </c>
      <c r="K296" s="71">
        <v>0</v>
      </c>
    </row>
    <row r="297" spans="3:11" s="9" customFormat="1" ht="15" customHeight="1">
      <c r="C297" s="89" t="s">
        <v>87</v>
      </c>
      <c r="D297" s="107" t="s">
        <v>691</v>
      </c>
      <c r="E297" s="101" t="s">
        <v>477</v>
      </c>
      <c r="F297" s="110">
        <v>2021</v>
      </c>
      <c r="G297" s="110">
        <v>2021</v>
      </c>
      <c r="H297" s="50" t="s">
        <v>309</v>
      </c>
      <c r="I297" s="71">
        <f>SUM(I298)</f>
        <v>1000</v>
      </c>
      <c r="J297" s="71">
        <v>0</v>
      </c>
      <c r="K297" s="71">
        <v>0</v>
      </c>
    </row>
    <row r="298" spans="3:11" s="9" customFormat="1">
      <c r="C298" s="90"/>
      <c r="D298" s="108"/>
      <c r="E298" s="102"/>
      <c r="F298" s="110"/>
      <c r="G298" s="110"/>
      <c r="H298" s="50" t="s">
        <v>296</v>
      </c>
      <c r="I298" s="71">
        <v>1000</v>
      </c>
      <c r="J298" s="71">
        <v>0</v>
      </c>
      <c r="K298" s="71">
        <v>0</v>
      </c>
    </row>
    <row r="299" spans="3:11" s="9" customFormat="1">
      <c r="C299" s="90"/>
      <c r="D299" s="108"/>
      <c r="E299" s="102"/>
      <c r="F299" s="110"/>
      <c r="G299" s="110"/>
      <c r="H299" s="50" t="s">
        <v>311</v>
      </c>
      <c r="I299" s="71">
        <v>0</v>
      </c>
      <c r="J299" s="71">
        <v>0</v>
      </c>
      <c r="K299" s="71">
        <v>0</v>
      </c>
    </row>
    <row r="300" spans="3:11" s="9" customFormat="1">
      <c r="C300" s="90"/>
      <c r="D300" s="108"/>
      <c r="E300" s="102"/>
      <c r="F300" s="110"/>
      <c r="G300" s="110"/>
      <c r="H300" s="50" t="s">
        <v>312</v>
      </c>
      <c r="I300" s="71">
        <v>0</v>
      </c>
      <c r="J300" s="71">
        <v>0</v>
      </c>
      <c r="K300" s="71">
        <v>0</v>
      </c>
    </row>
    <row r="301" spans="3:11" s="9" customFormat="1" ht="19.5" customHeight="1">
      <c r="C301" s="91"/>
      <c r="D301" s="109"/>
      <c r="E301" s="103"/>
      <c r="F301" s="110"/>
      <c r="G301" s="110"/>
      <c r="H301" s="50" t="s">
        <v>202</v>
      </c>
      <c r="I301" s="71">
        <v>0</v>
      </c>
      <c r="J301" s="71">
        <v>0</v>
      </c>
      <c r="K301" s="71">
        <v>0</v>
      </c>
    </row>
    <row r="302" spans="3:11" s="9" customFormat="1" ht="15" customHeight="1">
      <c r="C302" s="256" t="s">
        <v>476</v>
      </c>
      <c r="D302" s="107" t="s">
        <v>692</v>
      </c>
      <c r="E302" s="101" t="s">
        <v>477</v>
      </c>
      <c r="F302" s="110">
        <v>2021</v>
      </c>
      <c r="G302" s="110">
        <v>2021</v>
      </c>
      <c r="H302" s="50" t="s">
        <v>309</v>
      </c>
      <c r="I302" s="71">
        <f>SUM(I303)</f>
        <v>1000</v>
      </c>
      <c r="J302" s="71">
        <v>0</v>
      </c>
      <c r="K302" s="71">
        <v>0</v>
      </c>
    </row>
    <row r="303" spans="3:11" s="9" customFormat="1">
      <c r="C303" s="256"/>
      <c r="D303" s="108"/>
      <c r="E303" s="102"/>
      <c r="F303" s="110"/>
      <c r="G303" s="110"/>
      <c r="H303" s="50" t="s">
        <v>296</v>
      </c>
      <c r="I303" s="71">
        <v>1000</v>
      </c>
      <c r="J303" s="71">
        <v>0</v>
      </c>
      <c r="K303" s="71">
        <v>0</v>
      </c>
    </row>
    <row r="304" spans="3:11" s="9" customFormat="1">
      <c r="C304" s="256"/>
      <c r="D304" s="108"/>
      <c r="E304" s="102"/>
      <c r="F304" s="110"/>
      <c r="G304" s="110"/>
      <c r="H304" s="50" t="s">
        <v>311</v>
      </c>
      <c r="I304" s="71">
        <v>0</v>
      </c>
      <c r="J304" s="71">
        <v>0</v>
      </c>
      <c r="K304" s="71">
        <v>0</v>
      </c>
    </row>
    <row r="305" spans="3:11" s="9" customFormat="1">
      <c r="C305" s="256"/>
      <c r="D305" s="108"/>
      <c r="E305" s="102"/>
      <c r="F305" s="110"/>
      <c r="G305" s="110"/>
      <c r="H305" s="50" t="s">
        <v>312</v>
      </c>
      <c r="I305" s="71">
        <v>0</v>
      </c>
      <c r="J305" s="71">
        <v>0</v>
      </c>
      <c r="K305" s="71">
        <v>0</v>
      </c>
    </row>
    <row r="306" spans="3:11" s="9" customFormat="1">
      <c r="C306" s="256"/>
      <c r="D306" s="109"/>
      <c r="E306" s="103"/>
      <c r="F306" s="110"/>
      <c r="G306" s="110"/>
      <c r="H306" s="50" t="s">
        <v>202</v>
      </c>
      <c r="I306" s="71">
        <v>0</v>
      </c>
      <c r="J306" s="71">
        <v>0</v>
      </c>
      <c r="K306" s="71">
        <v>0</v>
      </c>
    </row>
    <row r="307" spans="3:11" s="9" customFormat="1" ht="15" customHeight="1">
      <c r="C307" s="89" t="s">
        <v>478</v>
      </c>
      <c r="D307" s="111" t="s">
        <v>693</v>
      </c>
      <c r="E307" s="101" t="s">
        <v>475</v>
      </c>
      <c r="F307" s="110">
        <v>2021</v>
      </c>
      <c r="G307" s="110">
        <v>2021</v>
      </c>
      <c r="H307" s="50" t="s">
        <v>309</v>
      </c>
      <c r="I307" s="71">
        <f>SUM(I308)</f>
        <v>1300</v>
      </c>
      <c r="J307" s="71">
        <v>0</v>
      </c>
      <c r="K307" s="71">
        <v>0</v>
      </c>
    </row>
    <row r="308" spans="3:11" s="9" customFormat="1">
      <c r="C308" s="90"/>
      <c r="D308" s="303"/>
      <c r="E308" s="102"/>
      <c r="F308" s="110"/>
      <c r="G308" s="110"/>
      <c r="H308" s="50" t="s">
        <v>296</v>
      </c>
      <c r="I308" s="71">
        <v>1300</v>
      </c>
      <c r="J308" s="71">
        <v>0</v>
      </c>
      <c r="K308" s="71">
        <v>0</v>
      </c>
    </row>
    <row r="309" spans="3:11" s="9" customFormat="1" ht="17.25" customHeight="1">
      <c r="C309" s="90"/>
      <c r="D309" s="303"/>
      <c r="E309" s="102"/>
      <c r="F309" s="110"/>
      <c r="G309" s="110"/>
      <c r="H309" s="50" t="s">
        <v>311</v>
      </c>
      <c r="I309" s="71">
        <v>0</v>
      </c>
      <c r="J309" s="71">
        <v>0</v>
      </c>
      <c r="K309" s="71">
        <v>0</v>
      </c>
    </row>
    <row r="310" spans="3:11" s="9" customFormat="1">
      <c r="C310" s="90"/>
      <c r="D310" s="303"/>
      <c r="E310" s="102"/>
      <c r="F310" s="110"/>
      <c r="G310" s="110"/>
      <c r="H310" s="50" t="s">
        <v>312</v>
      </c>
      <c r="I310" s="71">
        <v>0</v>
      </c>
      <c r="J310" s="71">
        <v>0</v>
      </c>
      <c r="K310" s="71">
        <v>0</v>
      </c>
    </row>
    <row r="311" spans="3:11" s="9" customFormat="1" ht="18" customHeight="1">
      <c r="C311" s="90"/>
      <c r="D311" s="303"/>
      <c r="E311" s="102"/>
      <c r="F311" s="110"/>
      <c r="G311" s="110"/>
      <c r="H311" s="50" t="s">
        <v>202</v>
      </c>
      <c r="I311" s="71">
        <v>0</v>
      </c>
      <c r="J311" s="71">
        <v>0</v>
      </c>
      <c r="K311" s="71">
        <v>0</v>
      </c>
    </row>
    <row r="312" spans="3:11" s="9" customFormat="1" ht="15" customHeight="1">
      <c r="C312" s="89" t="s">
        <v>473</v>
      </c>
      <c r="D312" s="111" t="s">
        <v>694</v>
      </c>
      <c r="E312" s="101" t="s">
        <v>475</v>
      </c>
      <c r="F312" s="101">
        <v>2021</v>
      </c>
      <c r="G312" s="101">
        <v>2021</v>
      </c>
      <c r="H312" s="50" t="s">
        <v>309</v>
      </c>
      <c r="I312" s="71">
        <f>SUM(I313)</f>
        <v>1000</v>
      </c>
      <c r="J312" s="71">
        <f>SUM(J313)</f>
        <v>0</v>
      </c>
      <c r="K312" s="70">
        <f>SUM(K313:K316)</f>
        <v>0</v>
      </c>
    </row>
    <row r="313" spans="3:11" s="9" customFormat="1" ht="16.5" customHeight="1">
      <c r="C313" s="90"/>
      <c r="D313" s="112"/>
      <c r="E313" s="102"/>
      <c r="F313" s="102"/>
      <c r="G313" s="102"/>
      <c r="H313" s="50" t="s">
        <v>310</v>
      </c>
      <c r="I313" s="71">
        <v>1000</v>
      </c>
      <c r="J313" s="70">
        <v>0</v>
      </c>
      <c r="K313" s="70"/>
    </row>
    <row r="314" spans="3:11" s="9" customFormat="1" ht="16.5" customHeight="1">
      <c r="C314" s="90"/>
      <c r="D314" s="112"/>
      <c r="E314" s="102"/>
      <c r="F314" s="102"/>
      <c r="G314" s="102"/>
      <c r="H314" s="50" t="s">
        <v>311</v>
      </c>
      <c r="I314" s="71">
        <v>0</v>
      </c>
      <c r="J314" s="71">
        <v>0</v>
      </c>
      <c r="K314" s="71">
        <v>0</v>
      </c>
    </row>
    <row r="315" spans="3:11" s="9" customFormat="1" ht="16.5" customHeight="1">
      <c r="C315" s="90"/>
      <c r="D315" s="112"/>
      <c r="E315" s="102"/>
      <c r="F315" s="102"/>
      <c r="G315" s="102"/>
      <c r="H315" s="50" t="s">
        <v>312</v>
      </c>
      <c r="I315" s="71">
        <v>0</v>
      </c>
      <c r="J315" s="71">
        <v>0</v>
      </c>
      <c r="K315" s="71">
        <v>0</v>
      </c>
    </row>
    <row r="316" spans="3:11" s="9" customFormat="1" ht="18" customHeight="1">
      <c r="C316" s="91"/>
      <c r="D316" s="113"/>
      <c r="E316" s="102"/>
      <c r="F316" s="103"/>
      <c r="G316" s="103"/>
      <c r="H316" s="50" t="s">
        <v>202</v>
      </c>
      <c r="I316" s="71">
        <v>0</v>
      </c>
      <c r="J316" s="71">
        <v>0</v>
      </c>
      <c r="K316" s="71">
        <v>0</v>
      </c>
    </row>
    <row r="317" spans="3:11" s="9" customFormat="1" ht="15" customHeight="1">
      <c r="C317" s="89" t="s">
        <v>479</v>
      </c>
      <c r="D317" s="107" t="s">
        <v>695</v>
      </c>
      <c r="E317" s="101" t="s">
        <v>481</v>
      </c>
      <c r="F317" s="101">
        <v>2021</v>
      </c>
      <c r="G317" s="101">
        <v>2021</v>
      </c>
      <c r="H317" s="50" t="s">
        <v>309</v>
      </c>
      <c r="I317" s="71">
        <f>I318</f>
        <v>400</v>
      </c>
      <c r="J317" s="71">
        <f>J318</f>
        <v>0</v>
      </c>
      <c r="K317" s="71"/>
    </row>
    <row r="318" spans="3:11" s="9" customFormat="1">
      <c r="C318" s="90"/>
      <c r="D318" s="108"/>
      <c r="E318" s="102"/>
      <c r="F318" s="102"/>
      <c r="G318" s="102"/>
      <c r="H318" s="50" t="s">
        <v>296</v>
      </c>
      <c r="I318" s="71">
        <v>400</v>
      </c>
      <c r="J318" s="71">
        <v>0</v>
      </c>
      <c r="K318" s="71"/>
    </row>
    <row r="319" spans="3:11" s="9" customFormat="1">
      <c r="C319" s="90"/>
      <c r="D319" s="108"/>
      <c r="E319" s="102"/>
      <c r="F319" s="102"/>
      <c r="G319" s="102"/>
      <c r="H319" s="50" t="s">
        <v>311</v>
      </c>
      <c r="I319" s="71">
        <v>0</v>
      </c>
      <c r="J319" s="71">
        <v>0</v>
      </c>
      <c r="K319" s="71">
        <v>0</v>
      </c>
    </row>
    <row r="320" spans="3:11" s="9" customFormat="1">
      <c r="C320" s="90"/>
      <c r="D320" s="108"/>
      <c r="E320" s="102"/>
      <c r="F320" s="102"/>
      <c r="G320" s="102"/>
      <c r="H320" s="50" t="s">
        <v>312</v>
      </c>
      <c r="I320" s="71">
        <v>0</v>
      </c>
      <c r="J320" s="71">
        <v>0</v>
      </c>
      <c r="K320" s="71">
        <v>0</v>
      </c>
    </row>
    <row r="321" spans="3:11" s="9" customFormat="1">
      <c r="C321" s="91"/>
      <c r="D321" s="109"/>
      <c r="E321" s="103"/>
      <c r="F321" s="103"/>
      <c r="G321" s="103"/>
      <c r="H321" s="50" t="s">
        <v>202</v>
      </c>
      <c r="I321" s="71">
        <v>0</v>
      </c>
      <c r="J321" s="71">
        <v>0</v>
      </c>
      <c r="K321" s="71">
        <v>0</v>
      </c>
    </row>
    <row r="322" spans="3:11" s="9" customFormat="1" ht="15" customHeight="1">
      <c r="C322" s="256" t="s">
        <v>480</v>
      </c>
      <c r="D322" s="111" t="s">
        <v>702</v>
      </c>
      <c r="E322" s="101" t="s">
        <v>482</v>
      </c>
      <c r="F322" s="101">
        <v>2022</v>
      </c>
      <c r="G322" s="101">
        <v>2022</v>
      </c>
      <c r="H322" s="50" t="s">
        <v>309</v>
      </c>
      <c r="I322" s="71">
        <v>0</v>
      </c>
      <c r="J322" s="71">
        <f>J323</f>
        <v>1000</v>
      </c>
      <c r="K322" s="71"/>
    </row>
    <row r="323" spans="3:11" s="9" customFormat="1">
      <c r="C323" s="256"/>
      <c r="D323" s="112"/>
      <c r="E323" s="102"/>
      <c r="F323" s="102"/>
      <c r="G323" s="102"/>
      <c r="H323" s="50" t="s">
        <v>310</v>
      </c>
      <c r="I323" s="71">
        <v>0</v>
      </c>
      <c r="J323" s="71">
        <v>1000</v>
      </c>
      <c r="K323" s="71"/>
    </row>
    <row r="324" spans="3:11" s="9" customFormat="1">
      <c r="C324" s="256"/>
      <c r="D324" s="112"/>
      <c r="E324" s="102"/>
      <c r="F324" s="102"/>
      <c r="G324" s="102"/>
      <c r="H324" s="50" t="s">
        <v>311</v>
      </c>
      <c r="I324" s="71">
        <v>0</v>
      </c>
      <c r="J324" s="71">
        <v>0</v>
      </c>
      <c r="K324" s="71">
        <v>0</v>
      </c>
    </row>
    <row r="325" spans="3:11" s="9" customFormat="1">
      <c r="C325" s="256"/>
      <c r="D325" s="112"/>
      <c r="E325" s="102"/>
      <c r="F325" s="102"/>
      <c r="G325" s="102"/>
      <c r="H325" s="50" t="s">
        <v>312</v>
      </c>
      <c r="I325" s="71">
        <v>0</v>
      </c>
      <c r="J325" s="71">
        <v>0</v>
      </c>
      <c r="K325" s="71">
        <v>0</v>
      </c>
    </row>
    <row r="326" spans="3:11" s="9" customFormat="1">
      <c r="C326" s="256"/>
      <c r="D326" s="113"/>
      <c r="E326" s="103"/>
      <c r="F326" s="103"/>
      <c r="G326" s="103"/>
      <c r="H326" s="50" t="s">
        <v>202</v>
      </c>
      <c r="I326" s="71">
        <v>0</v>
      </c>
      <c r="J326" s="71">
        <v>0</v>
      </c>
      <c r="K326" s="71">
        <v>0</v>
      </c>
    </row>
    <row r="327" spans="3:11" s="9" customFormat="1" ht="15" customHeight="1">
      <c r="C327" s="114" t="s">
        <v>176</v>
      </c>
      <c r="D327" s="111" t="s">
        <v>696</v>
      </c>
      <c r="E327" s="101" t="s">
        <v>482</v>
      </c>
      <c r="F327" s="101">
        <v>2022</v>
      </c>
      <c r="G327" s="101">
        <v>2022</v>
      </c>
      <c r="H327" s="50" t="s">
        <v>309</v>
      </c>
      <c r="I327" s="71">
        <v>0</v>
      </c>
      <c r="J327" s="71">
        <f>J328</f>
        <v>1000</v>
      </c>
      <c r="K327" s="71">
        <f>K328+K329+K330+K331</f>
        <v>0</v>
      </c>
    </row>
    <row r="328" spans="3:11" s="9" customFormat="1" ht="17.25" customHeight="1">
      <c r="C328" s="115"/>
      <c r="D328" s="112"/>
      <c r="E328" s="102"/>
      <c r="F328" s="102"/>
      <c r="G328" s="102"/>
      <c r="H328" s="50" t="s">
        <v>310</v>
      </c>
      <c r="I328" s="71">
        <v>0</v>
      </c>
      <c r="J328" s="71">
        <v>1000</v>
      </c>
      <c r="K328" s="71">
        <v>0</v>
      </c>
    </row>
    <row r="329" spans="3:11" s="9" customFormat="1">
      <c r="C329" s="115"/>
      <c r="D329" s="112"/>
      <c r="E329" s="102"/>
      <c r="F329" s="102"/>
      <c r="G329" s="102"/>
      <c r="H329" s="50" t="s">
        <v>311</v>
      </c>
      <c r="I329" s="71">
        <v>0</v>
      </c>
      <c r="J329" s="71">
        <v>0</v>
      </c>
      <c r="K329" s="71">
        <v>0</v>
      </c>
    </row>
    <row r="330" spans="3:11" s="9" customFormat="1">
      <c r="C330" s="115"/>
      <c r="D330" s="112"/>
      <c r="E330" s="102"/>
      <c r="F330" s="102"/>
      <c r="G330" s="102"/>
      <c r="H330" s="50" t="s">
        <v>312</v>
      </c>
      <c r="I330" s="71">
        <v>0</v>
      </c>
      <c r="J330" s="71">
        <v>0</v>
      </c>
      <c r="K330" s="71">
        <v>0</v>
      </c>
    </row>
    <row r="331" spans="3:11" s="9" customFormat="1">
      <c r="C331" s="116"/>
      <c r="D331" s="113"/>
      <c r="E331" s="103"/>
      <c r="F331" s="103"/>
      <c r="G331" s="103"/>
      <c r="H331" s="50" t="s">
        <v>202</v>
      </c>
      <c r="I331" s="71">
        <v>0</v>
      </c>
      <c r="J331" s="71">
        <v>0</v>
      </c>
      <c r="K331" s="71">
        <v>0</v>
      </c>
    </row>
    <row r="332" spans="3:11" s="9" customFormat="1" ht="30" customHeight="1">
      <c r="C332" s="114" t="s">
        <v>177</v>
      </c>
      <c r="D332" s="111" t="s">
        <v>697</v>
      </c>
      <c r="E332" s="101" t="s">
        <v>477</v>
      </c>
      <c r="F332" s="101">
        <v>2022</v>
      </c>
      <c r="G332" s="101">
        <v>2022</v>
      </c>
      <c r="H332" s="50" t="s">
        <v>309</v>
      </c>
      <c r="I332" s="71">
        <v>0</v>
      </c>
      <c r="J332" s="71">
        <f>J333</f>
        <v>1000</v>
      </c>
      <c r="K332" s="71">
        <f>K333+K334+K335+K336</f>
        <v>0</v>
      </c>
    </row>
    <row r="333" spans="3:11" s="9" customFormat="1">
      <c r="C333" s="115"/>
      <c r="D333" s="112"/>
      <c r="E333" s="102"/>
      <c r="F333" s="102"/>
      <c r="G333" s="102"/>
      <c r="H333" s="50" t="s">
        <v>310</v>
      </c>
      <c r="I333" s="71">
        <v>0</v>
      </c>
      <c r="J333" s="71">
        <v>1000</v>
      </c>
      <c r="K333" s="71">
        <v>0</v>
      </c>
    </row>
    <row r="334" spans="3:11" s="9" customFormat="1">
      <c r="C334" s="115"/>
      <c r="D334" s="112"/>
      <c r="E334" s="102"/>
      <c r="F334" s="102"/>
      <c r="G334" s="102"/>
      <c r="H334" s="50" t="s">
        <v>311</v>
      </c>
      <c r="I334" s="71">
        <v>0</v>
      </c>
      <c r="J334" s="71">
        <v>0</v>
      </c>
      <c r="K334" s="71">
        <v>0</v>
      </c>
    </row>
    <row r="335" spans="3:11" s="9" customFormat="1">
      <c r="C335" s="115"/>
      <c r="D335" s="112"/>
      <c r="E335" s="102"/>
      <c r="F335" s="102"/>
      <c r="G335" s="102"/>
      <c r="H335" s="50" t="s">
        <v>312</v>
      </c>
      <c r="I335" s="71">
        <v>0</v>
      </c>
      <c r="J335" s="71">
        <v>0</v>
      </c>
      <c r="K335" s="71">
        <v>0</v>
      </c>
    </row>
    <row r="336" spans="3:11" s="9" customFormat="1">
      <c r="C336" s="115"/>
      <c r="D336" s="113"/>
      <c r="E336" s="103"/>
      <c r="F336" s="103"/>
      <c r="G336" s="103"/>
      <c r="H336" s="50" t="s">
        <v>202</v>
      </c>
      <c r="I336" s="71">
        <v>0</v>
      </c>
      <c r="J336" s="71">
        <v>0</v>
      </c>
      <c r="K336" s="71">
        <v>0</v>
      </c>
    </row>
    <row r="337" spans="3:11" s="9" customFormat="1" ht="18.75" customHeight="1">
      <c r="C337" s="114" t="s">
        <v>178</v>
      </c>
      <c r="D337" s="111" t="s">
        <v>698</v>
      </c>
      <c r="E337" s="101" t="s">
        <v>477</v>
      </c>
      <c r="F337" s="101">
        <v>2022</v>
      </c>
      <c r="G337" s="101">
        <v>2022</v>
      </c>
      <c r="H337" s="50" t="s">
        <v>309</v>
      </c>
      <c r="I337" s="71">
        <v>0</v>
      </c>
      <c r="J337" s="71">
        <f>J338</f>
        <v>2000</v>
      </c>
      <c r="K337" s="71">
        <v>0</v>
      </c>
    </row>
    <row r="338" spans="3:11" s="9" customFormat="1">
      <c r="C338" s="115"/>
      <c r="D338" s="112"/>
      <c r="E338" s="102"/>
      <c r="F338" s="102"/>
      <c r="G338" s="102"/>
      <c r="H338" s="50" t="s">
        <v>310</v>
      </c>
      <c r="I338" s="71">
        <v>0</v>
      </c>
      <c r="J338" s="71">
        <v>2000</v>
      </c>
      <c r="K338" s="71"/>
    </row>
    <row r="339" spans="3:11" s="9" customFormat="1" ht="18" customHeight="1">
      <c r="C339" s="115"/>
      <c r="D339" s="112"/>
      <c r="E339" s="102"/>
      <c r="F339" s="102"/>
      <c r="G339" s="102"/>
      <c r="H339" s="50" t="s">
        <v>311</v>
      </c>
      <c r="I339" s="71">
        <v>0</v>
      </c>
      <c r="J339" s="71"/>
      <c r="K339" s="71">
        <v>0</v>
      </c>
    </row>
    <row r="340" spans="3:11" s="9" customFormat="1" ht="18" customHeight="1">
      <c r="C340" s="115"/>
      <c r="D340" s="112"/>
      <c r="E340" s="102"/>
      <c r="F340" s="102"/>
      <c r="G340" s="102"/>
      <c r="H340" s="50" t="s">
        <v>312</v>
      </c>
      <c r="I340" s="71">
        <v>0</v>
      </c>
      <c r="J340" s="71">
        <v>0</v>
      </c>
      <c r="K340" s="71">
        <v>0</v>
      </c>
    </row>
    <row r="341" spans="3:11" s="9" customFormat="1" ht="17.25" customHeight="1">
      <c r="C341" s="116"/>
      <c r="D341" s="113"/>
      <c r="E341" s="103"/>
      <c r="F341" s="103"/>
      <c r="G341" s="103"/>
      <c r="H341" s="50" t="s">
        <v>202</v>
      </c>
      <c r="I341" s="71">
        <v>0</v>
      </c>
      <c r="J341" s="71">
        <v>0</v>
      </c>
      <c r="K341" s="71">
        <v>0</v>
      </c>
    </row>
    <row r="342" spans="3:11" s="9" customFormat="1" ht="15.75" customHeight="1">
      <c r="C342" s="114" t="s">
        <v>359</v>
      </c>
      <c r="D342" s="107" t="s">
        <v>699</v>
      </c>
      <c r="E342" s="101" t="s">
        <v>483</v>
      </c>
      <c r="F342" s="101">
        <v>2022</v>
      </c>
      <c r="G342" s="101">
        <v>2022</v>
      </c>
      <c r="H342" s="50" t="s">
        <v>309</v>
      </c>
      <c r="I342" s="71">
        <v>0</v>
      </c>
      <c r="J342" s="71">
        <f>J343</f>
        <v>1300</v>
      </c>
      <c r="K342" s="71">
        <f>K343</f>
        <v>0</v>
      </c>
    </row>
    <row r="343" spans="3:11" s="9" customFormat="1" ht="19.5" customHeight="1">
      <c r="C343" s="115"/>
      <c r="D343" s="108"/>
      <c r="E343" s="102"/>
      <c r="F343" s="102"/>
      <c r="G343" s="102"/>
      <c r="H343" s="50" t="s">
        <v>310</v>
      </c>
      <c r="I343" s="71">
        <v>0</v>
      </c>
      <c r="J343" s="71">
        <v>1300</v>
      </c>
      <c r="K343" s="71">
        <v>0</v>
      </c>
    </row>
    <row r="344" spans="3:11" s="9" customFormat="1" ht="21.75" customHeight="1">
      <c r="C344" s="115"/>
      <c r="D344" s="108"/>
      <c r="E344" s="102"/>
      <c r="F344" s="102"/>
      <c r="G344" s="102"/>
      <c r="H344" s="50" t="s">
        <v>311</v>
      </c>
      <c r="I344" s="71">
        <v>0</v>
      </c>
      <c r="J344" s="71">
        <v>0</v>
      </c>
      <c r="K344" s="71">
        <v>0</v>
      </c>
    </row>
    <row r="345" spans="3:11" s="9" customFormat="1" ht="21.75" customHeight="1">
      <c r="C345" s="115"/>
      <c r="D345" s="108"/>
      <c r="E345" s="102"/>
      <c r="F345" s="102"/>
      <c r="G345" s="102"/>
      <c r="H345" s="50" t="s">
        <v>312</v>
      </c>
      <c r="I345" s="71">
        <v>0</v>
      </c>
      <c r="J345" s="71">
        <v>0</v>
      </c>
      <c r="K345" s="71">
        <v>0</v>
      </c>
    </row>
    <row r="346" spans="3:11" s="9" customFormat="1" ht="19.5" customHeight="1">
      <c r="C346" s="116"/>
      <c r="D346" s="109"/>
      <c r="E346" s="103"/>
      <c r="F346" s="103"/>
      <c r="G346" s="103"/>
      <c r="H346" s="50" t="s">
        <v>202</v>
      </c>
      <c r="I346" s="71">
        <v>0</v>
      </c>
      <c r="J346" s="71">
        <v>0</v>
      </c>
      <c r="K346" s="71">
        <v>0</v>
      </c>
    </row>
    <row r="347" spans="3:11" s="9" customFormat="1" ht="18" customHeight="1">
      <c r="C347" s="114" t="s">
        <v>360</v>
      </c>
      <c r="D347" s="107" t="s">
        <v>703</v>
      </c>
      <c r="E347" s="101" t="s">
        <v>481</v>
      </c>
      <c r="F347" s="110">
        <v>2022</v>
      </c>
      <c r="G347" s="110">
        <v>2022</v>
      </c>
      <c r="H347" s="50" t="s">
        <v>309</v>
      </c>
      <c r="I347" s="71">
        <v>0</v>
      </c>
      <c r="J347" s="71">
        <f>J348</f>
        <v>400</v>
      </c>
      <c r="K347" s="71">
        <f>K348</f>
        <v>0</v>
      </c>
    </row>
    <row r="348" spans="3:11" s="9" customFormat="1" ht="19.5" customHeight="1">
      <c r="C348" s="115"/>
      <c r="D348" s="108"/>
      <c r="E348" s="102"/>
      <c r="F348" s="110"/>
      <c r="G348" s="110"/>
      <c r="H348" s="50" t="s">
        <v>310</v>
      </c>
      <c r="I348" s="71">
        <v>0</v>
      </c>
      <c r="J348" s="71">
        <v>400</v>
      </c>
      <c r="K348" s="71">
        <v>0</v>
      </c>
    </row>
    <row r="349" spans="3:11" s="9" customFormat="1">
      <c r="C349" s="115"/>
      <c r="D349" s="108"/>
      <c r="E349" s="102"/>
      <c r="F349" s="110"/>
      <c r="G349" s="110"/>
      <c r="H349" s="50" t="s">
        <v>311</v>
      </c>
      <c r="I349" s="71">
        <v>0</v>
      </c>
      <c r="J349" s="71">
        <v>0</v>
      </c>
      <c r="K349" s="71">
        <v>0</v>
      </c>
    </row>
    <row r="350" spans="3:11" s="9" customFormat="1">
      <c r="C350" s="115"/>
      <c r="D350" s="108"/>
      <c r="E350" s="102"/>
      <c r="F350" s="110"/>
      <c r="G350" s="110"/>
      <c r="H350" s="50" t="s">
        <v>312</v>
      </c>
      <c r="I350" s="71">
        <v>0</v>
      </c>
      <c r="J350" s="71">
        <v>0</v>
      </c>
      <c r="K350" s="71">
        <v>0</v>
      </c>
    </row>
    <row r="351" spans="3:11" s="9" customFormat="1" ht="22.5" customHeight="1">
      <c r="C351" s="116"/>
      <c r="D351" s="109"/>
      <c r="E351" s="103"/>
      <c r="F351" s="110"/>
      <c r="G351" s="110"/>
      <c r="H351" s="50" t="s">
        <v>202</v>
      </c>
      <c r="I351" s="71">
        <v>0</v>
      </c>
      <c r="J351" s="71">
        <v>0</v>
      </c>
      <c r="K351" s="71">
        <v>0</v>
      </c>
    </row>
    <row r="352" spans="3:11" s="9" customFormat="1" ht="18" customHeight="1">
      <c r="C352" s="156" t="s">
        <v>361</v>
      </c>
      <c r="D352" s="107" t="s">
        <v>704</v>
      </c>
      <c r="E352" s="101" t="s">
        <v>482</v>
      </c>
      <c r="F352" s="101">
        <v>2023</v>
      </c>
      <c r="G352" s="101">
        <v>2023</v>
      </c>
      <c r="H352" s="50" t="s">
        <v>309</v>
      </c>
      <c r="I352" s="71">
        <v>0</v>
      </c>
      <c r="J352" s="71">
        <v>0</v>
      </c>
      <c r="K352" s="71">
        <f>K353</f>
        <v>2300</v>
      </c>
    </row>
    <row r="353" spans="1:11" s="9" customFormat="1">
      <c r="C353" s="156"/>
      <c r="D353" s="108"/>
      <c r="E353" s="102"/>
      <c r="F353" s="135"/>
      <c r="G353" s="102"/>
      <c r="H353" s="50" t="s">
        <v>310</v>
      </c>
      <c r="I353" s="71">
        <v>0</v>
      </c>
      <c r="J353" s="71">
        <v>0</v>
      </c>
      <c r="K353" s="71">
        <v>2300</v>
      </c>
    </row>
    <row r="354" spans="1:11" s="9" customFormat="1">
      <c r="C354" s="156"/>
      <c r="D354" s="108"/>
      <c r="E354" s="102"/>
      <c r="F354" s="135"/>
      <c r="G354" s="102"/>
      <c r="H354" s="50" t="s">
        <v>311</v>
      </c>
      <c r="I354" s="71">
        <v>0</v>
      </c>
      <c r="J354" s="71">
        <v>0</v>
      </c>
      <c r="K354" s="71">
        <v>0</v>
      </c>
    </row>
    <row r="355" spans="1:11" s="9" customFormat="1">
      <c r="C355" s="156"/>
      <c r="D355" s="108"/>
      <c r="E355" s="102"/>
      <c r="F355" s="135"/>
      <c r="G355" s="102"/>
      <c r="H355" s="50" t="s">
        <v>312</v>
      </c>
      <c r="I355" s="71">
        <v>0</v>
      </c>
      <c r="J355" s="71">
        <v>0</v>
      </c>
      <c r="K355" s="71">
        <v>0</v>
      </c>
    </row>
    <row r="356" spans="1:11" s="9" customFormat="1">
      <c r="C356" s="156"/>
      <c r="D356" s="108"/>
      <c r="E356" s="103"/>
      <c r="F356" s="136"/>
      <c r="G356" s="103"/>
      <c r="H356" s="50" t="s">
        <v>202</v>
      </c>
      <c r="I356" s="71">
        <v>0</v>
      </c>
      <c r="J356" s="71">
        <v>0</v>
      </c>
      <c r="K356" s="71">
        <v>0</v>
      </c>
    </row>
    <row r="357" spans="1:11" s="6" customFormat="1" ht="18" customHeight="1">
      <c r="A357" s="9"/>
      <c r="B357" s="9"/>
      <c r="C357" s="156" t="s">
        <v>60</v>
      </c>
      <c r="D357" s="111" t="s">
        <v>705</v>
      </c>
      <c r="E357" s="101" t="s">
        <v>477</v>
      </c>
      <c r="F357" s="101">
        <v>2023</v>
      </c>
      <c r="G357" s="101">
        <v>2023</v>
      </c>
      <c r="H357" s="50" t="s">
        <v>309</v>
      </c>
      <c r="I357" s="71">
        <v>0</v>
      </c>
      <c r="J357" s="71">
        <v>0</v>
      </c>
      <c r="K357" s="73">
        <f>K358</f>
        <v>2500</v>
      </c>
    </row>
    <row r="358" spans="1:11" s="6" customFormat="1">
      <c r="A358" s="9"/>
      <c r="B358" s="9"/>
      <c r="C358" s="156"/>
      <c r="D358" s="112"/>
      <c r="E358" s="102"/>
      <c r="F358" s="102"/>
      <c r="G358" s="102"/>
      <c r="H358" s="50" t="s">
        <v>310</v>
      </c>
      <c r="I358" s="71">
        <v>0</v>
      </c>
      <c r="J358" s="71">
        <v>0</v>
      </c>
      <c r="K358" s="73">
        <v>2500</v>
      </c>
    </row>
    <row r="359" spans="1:11" s="6" customFormat="1">
      <c r="A359" s="9"/>
      <c r="B359" s="9"/>
      <c r="C359" s="156"/>
      <c r="D359" s="112"/>
      <c r="E359" s="102"/>
      <c r="F359" s="102"/>
      <c r="G359" s="102"/>
      <c r="H359" s="50" t="s">
        <v>311</v>
      </c>
      <c r="I359" s="71">
        <v>0</v>
      </c>
      <c r="J359" s="71">
        <v>0</v>
      </c>
      <c r="K359" s="70">
        <v>0</v>
      </c>
    </row>
    <row r="360" spans="1:11" s="6" customFormat="1">
      <c r="A360" s="9"/>
      <c r="B360" s="9"/>
      <c r="C360" s="156"/>
      <c r="D360" s="112"/>
      <c r="E360" s="102"/>
      <c r="F360" s="102"/>
      <c r="G360" s="102"/>
      <c r="H360" s="50" t="s">
        <v>312</v>
      </c>
      <c r="I360" s="70">
        <v>0</v>
      </c>
      <c r="J360" s="70">
        <v>0</v>
      </c>
      <c r="K360" s="70">
        <v>0</v>
      </c>
    </row>
    <row r="361" spans="1:11" s="6" customFormat="1">
      <c r="A361" s="9"/>
      <c r="B361" s="9"/>
      <c r="C361" s="156"/>
      <c r="D361" s="113"/>
      <c r="E361" s="103"/>
      <c r="F361" s="103"/>
      <c r="G361" s="103"/>
      <c r="H361" s="50" t="s">
        <v>202</v>
      </c>
      <c r="I361" s="70">
        <v>0</v>
      </c>
      <c r="J361" s="70">
        <v>0</v>
      </c>
      <c r="K361" s="70">
        <v>0</v>
      </c>
    </row>
    <row r="362" spans="1:11" s="6" customFormat="1" ht="15" customHeight="1">
      <c r="A362" s="9"/>
      <c r="B362" s="9"/>
      <c r="C362" s="156" t="s">
        <v>61</v>
      </c>
      <c r="D362" s="107" t="s">
        <v>706</v>
      </c>
      <c r="E362" s="101" t="s">
        <v>477</v>
      </c>
      <c r="F362" s="101">
        <v>2023</v>
      </c>
      <c r="G362" s="101">
        <v>2023</v>
      </c>
      <c r="H362" s="50" t="s">
        <v>309</v>
      </c>
      <c r="I362" s="71">
        <v>0</v>
      </c>
      <c r="J362" s="71">
        <v>0</v>
      </c>
      <c r="K362" s="73">
        <v>1500</v>
      </c>
    </row>
    <row r="363" spans="1:11" s="6" customFormat="1">
      <c r="A363" s="9"/>
      <c r="B363" s="9"/>
      <c r="C363" s="156"/>
      <c r="D363" s="108"/>
      <c r="E363" s="102"/>
      <c r="F363" s="102"/>
      <c r="G363" s="102"/>
      <c r="H363" s="50" t="s">
        <v>310</v>
      </c>
      <c r="I363" s="71">
        <v>0</v>
      </c>
      <c r="J363" s="71">
        <v>0</v>
      </c>
      <c r="K363" s="73">
        <v>1500</v>
      </c>
    </row>
    <row r="364" spans="1:11" s="6" customFormat="1">
      <c r="A364" s="9"/>
      <c r="B364" s="9"/>
      <c r="C364" s="156"/>
      <c r="D364" s="108"/>
      <c r="E364" s="102"/>
      <c r="F364" s="102"/>
      <c r="G364" s="102"/>
      <c r="H364" s="50" t="s">
        <v>311</v>
      </c>
      <c r="I364" s="71">
        <v>0</v>
      </c>
      <c r="J364" s="71">
        <v>0</v>
      </c>
      <c r="K364" s="70">
        <v>0</v>
      </c>
    </row>
    <row r="365" spans="1:11" s="6" customFormat="1">
      <c r="A365" s="9"/>
      <c r="B365" s="9"/>
      <c r="C365" s="156"/>
      <c r="D365" s="108"/>
      <c r="E365" s="102"/>
      <c r="F365" s="102"/>
      <c r="G365" s="102"/>
      <c r="H365" s="50" t="s">
        <v>312</v>
      </c>
      <c r="I365" s="70">
        <v>0</v>
      </c>
      <c r="J365" s="70">
        <v>0</v>
      </c>
      <c r="K365" s="70">
        <v>0</v>
      </c>
    </row>
    <row r="366" spans="1:11" s="6" customFormat="1">
      <c r="A366" s="9"/>
      <c r="B366" s="9"/>
      <c r="C366" s="156"/>
      <c r="D366" s="109"/>
      <c r="E366" s="103"/>
      <c r="F366" s="103"/>
      <c r="G366" s="103"/>
      <c r="H366" s="50" t="s">
        <v>202</v>
      </c>
      <c r="I366" s="70">
        <v>0</v>
      </c>
      <c r="J366" s="70">
        <v>0</v>
      </c>
      <c r="K366" s="70">
        <v>0</v>
      </c>
    </row>
    <row r="367" spans="1:11" s="6" customFormat="1" ht="15" customHeight="1">
      <c r="A367" s="9"/>
      <c r="B367" s="9"/>
      <c r="C367" s="156" t="s">
        <v>700</v>
      </c>
      <c r="D367" s="107" t="s">
        <v>707</v>
      </c>
      <c r="E367" s="101" t="s">
        <v>481</v>
      </c>
      <c r="F367" s="101">
        <v>2023</v>
      </c>
      <c r="G367" s="101">
        <v>2023</v>
      </c>
      <c r="H367" s="50" t="s">
        <v>309</v>
      </c>
      <c r="I367" s="71">
        <v>0</v>
      </c>
      <c r="J367" s="71">
        <v>0</v>
      </c>
      <c r="K367" s="73">
        <f>K368</f>
        <v>400</v>
      </c>
    </row>
    <row r="368" spans="1:11" s="6" customFormat="1">
      <c r="A368" s="9"/>
      <c r="B368" s="9"/>
      <c r="C368" s="156"/>
      <c r="D368" s="108"/>
      <c r="E368" s="102"/>
      <c r="F368" s="102"/>
      <c r="G368" s="102"/>
      <c r="H368" s="50" t="s">
        <v>310</v>
      </c>
      <c r="I368" s="71">
        <v>0</v>
      </c>
      <c r="J368" s="71">
        <v>0</v>
      </c>
      <c r="K368" s="73">
        <v>400</v>
      </c>
    </row>
    <row r="369" spans="1:11" s="6" customFormat="1">
      <c r="A369" s="9"/>
      <c r="B369" s="9"/>
      <c r="C369" s="156"/>
      <c r="D369" s="108"/>
      <c r="E369" s="102"/>
      <c r="F369" s="102"/>
      <c r="G369" s="102"/>
      <c r="H369" s="50" t="s">
        <v>311</v>
      </c>
      <c r="I369" s="71">
        <v>0</v>
      </c>
      <c r="J369" s="71">
        <v>0</v>
      </c>
      <c r="K369" s="70">
        <v>0</v>
      </c>
    </row>
    <row r="370" spans="1:11" s="6" customFormat="1">
      <c r="A370" s="9"/>
      <c r="B370" s="9"/>
      <c r="C370" s="156"/>
      <c r="D370" s="108"/>
      <c r="E370" s="102"/>
      <c r="F370" s="102"/>
      <c r="G370" s="102"/>
      <c r="H370" s="50" t="s">
        <v>312</v>
      </c>
      <c r="I370" s="70">
        <v>0</v>
      </c>
      <c r="J370" s="70">
        <v>0</v>
      </c>
      <c r="K370" s="70">
        <v>0</v>
      </c>
    </row>
    <row r="371" spans="1:11" s="6" customFormat="1">
      <c r="A371" s="9"/>
      <c r="B371" s="9"/>
      <c r="C371" s="156"/>
      <c r="D371" s="109"/>
      <c r="E371" s="103"/>
      <c r="F371" s="103"/>
      <c r="G371" s="103"/>
      <c r="H371" s="50" t="s">
        <v>202</v>
      </c>
      <c r="I371" s="70">
        <v>0</v>
      </c>
      <c r="J371" s="70">
        <v>0</v>
      </c>
      <c r="K371" s="70">
        <v>0</v>
      </c>
    </row>
    <row r="372" spans="1:11" s="9" customFormat="1" ht="15" customHeight="1">
      <c r="C372" s="114" t="s">
        <v>362</v>
      </c>
      <c r="D372" s="184" t="s">
        <v>363</v>
      </c>
      <c r="E372" s="101" t="s">
        <v>323</v>
      </c>
      <c r="F372" s="101">
        <v>2021</v>
      </c>
      <c r="G372" s="101">
        <v>2023</v>
      </c>
      <c r="H372" s="50" t="s">
        <v>309</v>
      </c>
      <c r="I372" s="72">
        <f>SUM(I373)</f>
        <v>13400</v>
      </c>
      <c r="J372" s="72">
        <f t="shared" ref="J372:K372" si="29">SUM(J373)</f>
        <v>13400</v>
      </c>
      <c r="K372" s="72">
        <f t="shared" si="29"/>
        <v>13400</v>
      </c>
    </row>
    <row r="373" spans="1:11" s="9" customFormat="1">
      <c r="C373" s="115"/>
      <c r="D373" s="253"/>
      <c r="E373" s="102"/>
      <c r="F373" s="102"/>
      <c r="G373" s="102"/>
      <c r="H373" s="50" t="s">
        <v>296</v>
      </c>
      <c r="I373" s="71">
        <f>I378+I383+I388+I393+I398+I403+I408+I413+I418+I423+I428+I433</f>
        <v>13400</v>
      </c>
      <c r="J373" s="71">
        <f>J378+J383+J388+J398+J403+J408+J413+J418+J423+J428+J433</f>
        <v>13400</v>
      </c>
      <c r="K373" s="71">
        <f>K378+K383+K388+K398+K403+K408+K413+K418+K423+K428+K433+K438</f>
        <v>13400</v>
      </c>
    </row>
    <row r="374" spans="1:11" s="9" customFormat="1">
      <c r="C374" s="115"/>
      <c r="D374" s="253"/>
      <c r="E374" s="102"/>
      <c r="F374" s="102"/>
      <c r="G374" s="102"/>
      <c r="H374" s="50" t="s">
        <v>311</v>
      </c>
      <c r="I374" s="71">
        <v>0</v>
      </c>
      <c r="J374" s="71">
        <v>0</v>
      </c>
      <c r="K374" s="71">
        <v>0</v>
      </c>
    </row>
    <row r="375" spans="1:11" s="9" customFormat="1">
      <c r="C375" s="115"/>
      <c r="D375" s="253"/>
      <c r="E375" s="102"/>
      <c r="F375" s="102"/>
      <c r="G375" s="102"/>
      <c r="H375" s="50" t="s">
        <v>200</v>
      </c>
      <c r="I375" s="71">
        <v>0</v>
      </c>
      <c r="J375" s="71">
        <v>0</v>
      </c>
      <c r="K375" s="71">
        <v>0</v>
      </c>
    </row>
    <row r="376" spans="1:11" s="9" customFormat="1">
      <c r="C376" s="116"/>
      <c r="D376" s="254"/>
      <c r="E376" s="103"/>
      <c r="F376" s="103"/>
      <c r="G376" s="103"/>
      <c r="H376" s="50" t="s">
        <v>202</v>
      </c>
      <c r="I376" s="71">
        <v>0</v>
      </c>
      <c r="J376" s="71">
        <v>0</v>
      </c>
      <c r="K376" s="71">
        <v>0</v>
      </c>
    </row>
    <row r="377" spans="1:11" s="6" customFormat="1" ht="15" customHeight="1">
      <c r="A377" s="9"/>
      <c r="B377" s="9"/>
      <c r="C377" s="114" t="s">
        <v>364</v>
      </c>
      <c r="D377" s="104" t="s">
        <v>709</v>
      </c>
      <c r="E377" s="101" t="s">
        <v>712</v>
      </c>
      <c r="F377" s="101">
        <v>2021</v>
      </c>
      <c r="G377" s="101">
        <v>2021</v>
      </c>
      <c r="H377" s="50" t="s">
        <v>309</v>
      </c>
      <c r="I377" s="71">
        <f>I378</f>
        <v>7000</v>
      </c>
      <c r="J377" s="71">
        <v>0</v>
      </c>
      <c r="K377" s="71">
        <f>K378+K379+K380+K381</f>
        <v>0</v>
      </c>
    </row>
    <row r="378" spans="1:11" s="6" customFormat="1">
      <c r="A378" s="9"/>
      <c r="B378" s="9"/>
      <c r="C378" s="115"/>
      <c r="D378" s="105"/>
      <c r="E378" s="102"/>
      <c r="F378" s="102"/>
      <c r="G378" s="102"/>
      <c r="H378" s="50" t="s">
        <v>296</v>
      </c>
      <c r="I378" s="71">
        <v>7000</v>
      </c>
      <c r="J378" s="71">
        <v>0</v>
      </c>
      <c r="K378" s="71">
        <v>0</v>
      </c>
    </row>
    <row r="379" spans="1:11" s="6" customFormat="1">
      <c r="A379" s="9"/>
      <c r="B379" s="9"/>
      <c r="C379" s="115"/>
      <c r="D379" s="105"/>
      <c r="E379" s="102"/>
      <c r="F379" s="102"/>
      <c r="G379" s="102"/>
      <c r="H379" s="50" t="s">
        <v>311</v>
      </c>
      <c r="I379" s="71">
        <v>0</v>
      </c>
      <c r="J379" s="71">
        <v>0</v>
      </c>
      <c r="K379" s="71">
        <v>0</v>
      </c>
    </row>
    <row r="380" spans="1:11" s="6" customFormat="1">
      <c r="A380" s="9"/>
      <c r="B380" s="9"/>
      <c r="C380" s="115"/>
      <c r="D380" s="105"/>
      <c r="E380" s="102"/>
      <c r="F380" s="102"/>
      <c r="G380" s="102"/>
      <c r="H380" s="50" t="s">
        <v>200</v>
      </c>
      <c r="I380" s="71">
        <v>0</v>
      </c>
      <c r="J380" s="71">
        <v>0</v>
      </c>
      <c r="K380" s="71">
        <v>0</v>
      </c>
    </row>
    <row r="381" spans="1:11" s="6" customFormat="1">
      <c r="A381" s="9"/>
      <c r="B381" s="9"/>
      <c r="C381" s="116"/>
      <c r="D381" s="106"/>
      <c r="E381" s="103"/>
      <c r="F381" s="103"/>
      <c r="G381" s="103"/>
      <c r="H381" s="50" t="s">
        <v>202</v>
      </c>
      <c r="I381" s="71">
        <v>0</v>
      </c>
      <c r="J381" s="71">
        <v>0</v>
      </c>
      <c r="K381" s="71">
        <v>0</v>
      </c>
    </row>
    <row r="382" spans="1:11" s="6" customFormat="1" ht="15.75" customHeight="1">
      <c r="A382" s="9"/>
      <c r="B382" s="9"/>
      <c r="C382" s="114" t="s">
        <v>366</v>
      </c>
      <c r="D382" s="111" t="s">
        <v>710</v>
      </c>
      <c r="E382" s="101" t="s">
        <v>712</v>
      </c>
      <c r="F382" s="101">
        <v>2021</v>
      </c>
      <c r="G382" s="101">
        <v>2021</v>
      </c>
      <c r="H382" s="50" t="s">
        <v>309</v>
      </c>
      <c r="I382" s="71">
        <f>I383</f>
        <v>4500</v>
      </c>
      <c r="J382" s="71">
        <v>0</v>
      </c>
      <c r="K382" s="71">
        <v>0</v>
      </c>
    </row>
    <row r="383" spans="1:11" s="6" customFormat="1" ht="13.5" customHeight="1">
      <c r="A383" s="9"/>
      <c r="B383" s="9"/>
      <c r="C383" s="115"/>
      <c r="D383" s="112"/>
      <c r="E383" s="102"/>
      <c r="F383" s="102"/>
      <c r="G383" s="102"/>
      <c r="H383" s="50" t="s">
        <v>296</v>
      </c>
      <c r="I383" s="71">
        <v>4500</v>
      </c>
      <c r="J383" s="71">
        <v>0</v>
      </c>
      <c r="K383" s="71">
        <v>0</v>
      </c>
    </row>
    <row r="384" spans="1:11" s="6" customFormat="1">
      <c r="A384" s="9"/>
      <c r="B384" s="9"/>
      <c r="C384" s="115"/>
      <c r="D384" s="112"/>
      <c r="E384" s="102"/>
      <c r="F384" s="102"/>
      <c r="G384" s="102"/>
      <c r="H384" s="50" t="s">
        <v>311</v>
      </c>
      <c r="I384" s="71">
        <v>0</v>
      </c>
      <c r="J384" s="71">
        <v>0</v>
      </c>
      <c r="K384" s="71">
        <v>0</v>
      </c>
    </row>
    <row r="385" spans="1:11" s="6" customFormat="1">
      <c r="A385" s="9"/>
      <c r="B385" s="9"/>
      <c r="C385" s="115"/>
      <c r="D385" s="112"/>
      <c r="E385" s="102"/>
      <c r="F385" s="102"/>
      <c r="G385" s="102"/>
      <c r="H385" s="50" t="s">
        <v>200</v>
      </c>
      <c r="I385" s="71">
        <v>0</v>
      </c>
      <c r="J385" s="71">
        <v>0</v>
      </c>
      <c r="K385" s="71">
        <v>0</v>
      </c>
    </row>
    <row r="386" spans="1:11" s="6" customFormat="1" ht="14.25" customHeight="1">
      <c r="A386" s="9"/>
      <c r="B386" s="9"/>
      <c r="C386" s="116"/>
      <c r="D386" s="113"/>
      <c r="E386" s="103"/>
      <c r="F386" s="103"/>
      <c r="G386" s="103"/>
      <c r="H386" s="50" t="s">
        <v>202</v>
      </c>
      <c r="I386" s="71">
        <v>0</v>
      </c>
      <c r="J386" s="71">
        <v>0</v>
      </c>
      <c r="K386" s="71">
        <v>0</v>
      </c>
    </row>
    <row r="387" spans="1:11" s="9" customFormat="1" ht="25.5" customHeight="1">
      <c r="C387" s="114" t="s">
        <v>367</v>
      </c>
      <c r="D387" s="107" t="s">
        <v>711</v>
      </c>
      <c r="E387" s="101" t="s">
        <v>365</v>
      </c>
      <c r="F387" s="101">
        <v>2021</v>
      </c>
      <c r="G387" s="101">
        <v>2021</v>
      </c>
      <c r="H387" s="50" t="s">
        <v>309</v>
      </c>
      <c r="I387" s="71">
        <f>I388</f>
        <v>800</v>
      </c>
      <c r="J387" s="71">
        <v>0</v>
      </c>
      <c r="K387" s="71">
        <v>0</v>
      </c>
    </row>
    <row r="388" spans="1:11" s="9" customFormat="1" ht="15" customHeight="1">
      <c r="C388" s="115"/>
      <c r="D388" s="108"/>
      <c r="E388" s="102"/>
      <c r="F388" s="102"/>
      <c r="G388" s="102"/>
      <c r="H388" s="50" t="s">
        <v>296</v>
      </c>
      <c r="I388" s="71">
        <v>800</v>
      </c>
      <c r="J388" s="71">
        <v>0</v>
      </c>
      <c r="K388" s="71">
        <v>0</v>
      </c>
    </row>
    <row r="389" spans="1:11" s="9" customFormat="1">
      <c r="C389" s="115"/>
      <c r="D389" s="108"/>
      <c r="E389" s="102"/>
      <c r="F389" s="102"/>
      <c r="G389" s="102"/>
      <c r="H389" s="50" t="s">
        <v>311</v>
      </c>
      <c r="I389" s="71">
        <v>0</v>
      </c>
      <c r="J389" s="71">
        <v>0</v>
      </c>
      <c r="K389" s="71">
        <v>0</v>
      </c>
    </row>
    <row r="390" spans="1:11" s="9" customFormat="1">
      <c r="C390" s="115"/>
      <c r="D390" s="108"/>
      <c r="E390" s="102"/>
      <c r="F390" s="102"/>
      <c r="G390" s="102"/>
      <c r="H390" s="50" t="s">
        <v>200</v>
      </c>
      <c r="I390" s="71">
        <v>0</v>
      </c>
      <c r="J390" s="71">
        <v>0</v>
      </c>
      <c r="K390" s="71">
        <v>0</v>
      </c>
    </row>
    <row r="391" spans="1:11" s="9" customFormat="1">
      <c r="C391" s="116"/>
      <c r="D391" s="109"/>
      <c r="E391" s="103"/>
      <c r="F391" s="103"/>
      <c r="G391" s="103"/>
      <c r="H391" s="50" t="s">
        <v>202</v>
      </c>
      <c r="I391" s="71">
        <v>0</v>
      </c>
      <c r="J391" s="71">
        <v>0</v>
      </c>
      <c r="K391" s="71">
        <v>0</v>
      </c>
    </row>
    <row r="392" spans="1:11" s="25" customFormat="1" ht="15" customHeight="1">
      <c r="C392" s="114" t="s">
        <v>369</v>
      </c>
      <c r="D392" s="111" t="s">
        <v>722</v>
      </c>
      <c r="E392" s="101" t="s">
        <v>488</v>
      </c>
      <c r="F392" s="101">
        <v>2021</v>
      </c>
      <c r="G392" s="101">
        <v>2021</v>
      </c>
      <c r="H392" s="50" t="s">
        <v>309</v>
      </c>
      <c r="I392" s="71">
        <f>I393</f>
        <v>600</v>
      </c>
      <c r="J392" s="71">
        <v>0</v>
      </c>
      <c r="K392" s="71">
        <v>0</v>
      </c>
    </row>
    <row r="393" spans="1:11" s="25" customFormat="1">
      <c r="C393" s="115"/>
      <c r="D393" s="112"/>
      <c r="E393" s="102"/>
      <c r="F393" s="102"/>
      <c r="G393" s="102"/>
      <c r="H393" s="50" t="s">
        <v>310</v>
      </c>
      <c r="I393" s="71">
        <v>600</v>
      </c>
      <c r="J393" s="71">
        <v>0</v>
      </c>
      <c r="K393" s="71">
        <v>0</v>
      </c>
    </row>
    <row r="394" spans="1:11" s="6" customFormat="1">
      <c r="A394" s="9"/>
      <c r="B394" s="9"/>
      <c r="C394" s="115"/>
      <c r="D394" s="112"/>
      <c r="E394" s="102"/>
      <c r="F394" s="102"/>
      <c r="G394" s="102"/>
      <c r="H394" s="50" t="s">
        <v>311</v>
      </c>
      <c r="I394" s="71">
        <v>0</v>
      </c>
      <c r="J394" s="71">
        <v>0</v>
      </c>
      <c r="K394" s="71">
        <v>0</v>
      </c>
    </row>
    <row r="395" spans="1:11" s="6" customFormat="1" ht="18" customHeight="1">
      <c r="A395" s="9"/>
      <c r="B395" s="9"/>
      <c r="C395" s="115"/>
      <c r="D395" s="112"/>
      <c r="E395" s="102"/>
      <c r="F395" s="102"/>
      <c r="G395" s="102"/>
      <c r="H395" s="50" t="s">
        <v>312</v>
      </c>
      <c r="I395" s="71">
        <v>0</v>
      </c>
      <c r="J395" s="71">
        <v>0</v>
      </c>
      <c r="K395" s="71">
        <v>0</v>
      </c>
    </row>
    <row r="396" spans="1:11" s="6" customFormat="1">
      <c r="A396" s="9"/>
      <c r="B396" s="9"/>
      <c r="C396" s="116"/>
      <c r="D396" s="113"/>
      <c r="E396" s="103"/>
      <c r="F396" s="103"/>
      <c r="G396" s="103"/>
      <c r="H396" s="50" t="s">
        <v>202</v>
      </c>
      <c r="I396" s="71">
        <v>0</v>
      </c>
      <c r="J396" s="71">
        <v>0</v>
      </c>
      <c r="K396" s="71">
        <v>0</v>
      </c>
    </row>
    <row r="397" spans="1:11" s="13" customFormat="1" ht="15" customHeight="1">
      <c r="C397" s="114" t="s">
        <v>370</v>
      </c>
      <c r="D397" s="111" t="s">
        <v>713</v>
      </c>
      <c r="E397" s="101" t="s">
        <v>8</v>
      </c>
      <c r="F397" s="101">
        <v>2021</v>
      </c>
      <c r="G397" s="101">
        <v>2021</v>
      </c>
      <c r="H397" s="51" t="s">
        <v>309</v>
      </c>
      <c r="I397" s="72">
        <f>I398</f>
        <v>500</v>
      </c>
      <c r="J397" s="72">
        <f>J398</f>
        <v>0</v>
      </c>
      <c r="K397" s="72">
        <f>K398</f>
        <v>0</v>
      </c>
    </row>
    <row r="398" spans="1:11" s="13" customFormat="1" ht="15" customHeight="1">
      <c r="C398" s="115"/>
      <c r="D398" s="112"/>
      <c r="E398" s="102"/>
      <c r="F398" s="102"/>
      <c r="G398" s="102"/>
      <c r="H398" s="51" t="s">
        <v>485</v>
      </c>
      <c r="I398" s="71">
        <v>500</v>
      </c>
      <c r="J398" s="71"/>
      <c r="K398" s="71"/>
    </row>
    <row r="399" spans="1:11" s="13" customFormat="1">
      <c r="C399" s="115"/>
      <c r="D399" s="112"/>
      <c r="E399" s="102"/>
      <c r="F399" s="102"/>
      <c r="G399" s="102"/>
      <c r="H399" s="51" t="s">
        <v>311</v>
      </c>
      <c r="I399" s="71">
        <v>0</v>
      </c>
      <c r="J399" s="71">
        <v>0</v>
      </c>
      <c r="K399" s="71">
        <v>0</v>
      </c>
    </row>
    <row r="400" spans="1:11" s="13" customFormat="1">
      <c r="C400" s="115"/>
      <c r="D400" s="112"/>
      <c r="E400" s="102"/>
      <c r="F400" s="102"/>
      <c r="G400" s="102"/>
      <c r="H400" s="51" t="s">
        <v>200</v>
      </c>
      <c r="I400" s="71">
        <v>0</v>
      </c>
      <c r="J400" s="71">
        <v>0</v>
      </c>
      <c r="K400" s="71">
        <v>0</v>
      </c>
    </row>
    <row r="401" spans="3:11" s="13" customFormat="1" ht="14.25" customHeight="1">
      <c r="C401" s="116"/>
      <c r="D401" s="113"/>
      <c r="E401" s="103"/>
      <c r="F401" s="103"/>
      <c r="G401" s="103"/>
      <c r="H401" s="50" t="s">
        <v>202</v>
      </c>
      <c r="I401" s="71">
        <v>0</v>
      </c>
      <c r="J401" s="71">
        <v>0</v>
      </c>
      <c r="K401" s="71">
        <v>0</v>
      </c>
    </row>
    <row r="402" spans="3:11" s="13" customFormat="1" ht="15" customHeight="1">
      <c r="C402" s="114" t="s">
        <v>126</v>
      </c>
      <c r="D402" s="111" t="s">
        <v>714</v>
      </c>
      <c r="E402" s="101" t="s">
        <v>474</v>
      </c>
      <c r="F402" s="101">
        <v>2022</v>
      </c>
      <c r="G402" s="101">
        <v>2022</v>
      </c>
      <c r="H402" s="50" t="s">
        <v>309</v>
      </c>
      <c r="I402" s="71">
        <v>0</v>
      </c>
      <c r="J402" s="71">
        <f>J403</f>
        <v>4000</v>
      </c>
      <c r="K402" s="71"/>
    </row>
    <row r="403" spans="3:11" s="13" customFormat="1" ht="15" customHeight="1">
      <c r="C403" s="115"/>
      <c r="D403" s="112"/>
      <c r="E403" s="102"/>
      <c r="F403" s="102"/>
      <c r="G403" s="102"/>
      <c r="H403" s="50" t="s">
        <v>296</v>
      </c>
      <c r="I403" s="71">
        <v>0</v>
      </c>
      <c r="J403" s="71">
        <v>4000</v>
      </c>
      <c r="K403" s="71"/>
    </row>
    <row r="404" spans="3:11" s="13" customFormat="1" ht="15" customHeight="1">
      <c r="C404" s="115"/>
      <c r="D404" s="112"/>
      <c r="E404" s="102"/>
      <c r="F404" s="102"/>
      <c r="G404" s="102"/>
      <c r="H404" s="50" t="s">
        <v>311</v>
      </c>
      <c r="I404" s="71">
        <v>0</v>
      </c>
      <c r="J404" s="71">
        <v>0</v>
      </c>
      <c r="K404" s="71">
        <v>0</v>
      </c>
    </row>
    <row r="405" spans="3:11" s="13" customFormat="1" ht="15" customHeight="1">
      <c r="C405" s="115"/>
      <c r="D405" s="112"/>
      <c r="E405" s="102"/>
      <c r="F405" s="102"/>
      <c r="G405" s="102"/>
      <c r="H405" s="50" t="s">
        <v>200</v>
      </c>
      <c r="I405" s="71">
        <v>0</v>
      </c>
      <c r="J405" s="71">
        <v>0</v>
      </c>
      <c r="K405" s="71">
        <v>0</v>
      </c>
    </row>
    <row r="406" spans="3:11" s="13" customFormat="1" ht="15" customHeight="1">
      <c r="C406" s="116"/>
      <c r="D406" s="112"/>
      <c r="E406" s="102"/>
      <c r="F406" s="103"/>
      <c r="G406" s="103"/>
      <c r="H406" s="50" t="s">
        <v>202</v>
      </c>
      <c r="I406" s="71">
        <v>0</v>
      </c>
      <c r="J406" s="71">
        <v>0</v>
      </c>
      <c r="K406" s="71">
        <v>0</v>
      </c>
    </row>
    <row r="407" spans="3:11" s="13" customFormat="1" ht="15" customHeight="1">
      <c r="C407" s="114" t="s">
        <v>414</v>
      </c>
      <c r="D407" s="107" t="s">
        <v>715</v>
      </c>
      <c r="E407" s="101" t="s">
        <v>477</v>
      </c>
      <c r="F407" s="101">
        <v>2022</v>
      </c>
      <c r="G407" s="101">
        <v>2022</v>
      </c>
      <c r="H407" s="50" t="s">
        <v>309</v>
      </c>
      <c r="I407" s="71">
        <v>0</v>
      </c>
      <c r="J407" s="71">
        <f>J408</f>
        <v>8000</v>
      </c>
      <c r="K407" s="71">
        <v>0</v>
      </c>
    </row>
    <row r="408" spans="3:11" s="13" customFormat="1" ht="15" customHeight="1">
      <c r="C408" s="115"/>
      <c r="D408" s="108"/>
      <c r="E408" s="102"/>
      <c r="F408" s="102"/>
      <c r="G408" s="102"/>
      <c r="H408" s="50" t="s">
        <v>310</v>
      </c>
      <c r="I408" s="71">
        <v>0</v>
      </c>
      <c r="J408" s="71">
        <v>8000</v>
      </c>
      <c r="K408" s="71">
        <v>0</v>
      </c>
    </row>
    <row r="409" spans="3:11" s="13" customFormat="1" ht="15" customHeight="1">
      <c r="C409" s="115"/>
      <c r="D409" s="108"/>
      <c r="E409" s="102"/>
      <c r="F409" s="102"/>
      <c r="G409" s="102"/>
      <c r="H409" s="50" t="s">
        <v>311</v>
      </c>
      <c r="I409" s="71">
        <v>0</v>
      </c>
      <c r="J409" s="71">
        <v>0</v>
      </c>
      <c r="K409" s="71">
        <v>0</v>
      </c>
    </row>
    <row r="410" spans="3:11" s="13" customFormat="1" ht="15" customHeight="1">
      <c r="C410" s="115"/>
      <c r="D410" s="108"/>
      <c r="E410" s="102"/>
      <c r="F410" s="102"/>
      <c r="G410" s="102"/>
      <c r="H410" s="50" t="s">
        <v>200</v>
      </c>
      <c r="I410" s="71">
        <v>0</v>
      </c>
      <c r="J410" s="71">
        <v>0</v>
      </c>
      <c r="K410" s="71">
        <v>0</v>
      </c>
    </row>
    <row r="411" spans="3:11" s="13" customFormat="1" ht="15" customHeight="1">
      <c r="C411" s="116"/>
      <c r="D411" s="109"/>
      <c r="E411" s="103"/>
      <c r="F411" s="102"/>
      <c r="G411" s="102"/>
      <c r="H411" s="50" t="s">
        <v>202</v>
      </c>
      <c r="I411" s="71">
        <v>0</v>
      </c>
      <c r="J411" s="71">
        <v>0</v>
      </c>
      <c r="K411" s="71">
        <v>0</v>
      </c>
    </row>
    <row r="412" spans="3:11" s="13" customFormat="1" ht="15" customHeight="1">
      <c r="C412" s="114" t="s">
        <v>121</v>
      </c>
      <c r="D412" s="107" t="s">
        <v>716</v>
      </c>
      <c r="E412" s="101" t="s">
        <v>484</v>
      </c>
      <c r="F412" s="101">
        <v>2022</v>
      </c>
      <c r="G412" s="101">
        <v>2022</v>
      </c>
      <c r="H412" s="50" t="s">
        <v>309</v>
      </c>
      <c r="I412" s="71">
        <v>0</v>
      </c>
      <c r="J412" s="71">
        <f>J413</f>
        <v>800</v>
      </c>
      <c r="K412" s="71">
        <v>0</v>
      </c>
    </row>
    <row r="413" spans="3:11" s="13" customFormat="1" ht="17.25" customHeight="1">
      <c r="C413" s="115"/>
      <c r="D413" s="108"/>
      <c r="E413" s="102"/>
      <c r="F413" s="102"/>
      <c r="G413" s="102"/>
      <c r="H413" s="50" t="s">
        <v>296</v>
      </c>
      <c r="I413" s="71">
        <v>0</v>
      </c>
      <c r="J413" s="71">
        <v>800</v>
      </c>
      <c r="K413" s="71">
        <v>0</v>
      </c>
    </row>
    <row r="414" spans="3:11" s="13" customFormat="1" ht="15" customHeight="1">
      <c r="C414" s="115"/>
      <c r="D414" s="108"/>
      <c r="E414" s="102"/>
      <c r="F414" s="102"/>
      <c r="G414" s="102"/>
      <c r="H414" s="50" t="s">
        <v>311</v>
      </c>
      <c r="I414" s="71">
        <v>0</v>
      </c>
      <c r="J414" s="71">
        <v>0</v>
      </c>
      <c r="K414" s="71">
        <v>0</v>
      </c>
    </row>
    <row r="415" spans="3:11" s="13" customFormat="1" ht="15" customHeight="1">
      <c r="C415" s="115"/>
      <c r="D415" s="108"/>
      <c r="E415" s="102"/>
      <c r="F415" s="102"/>
      <c r="G415" s="102"/>
      <c r="H415" s="50" t="s">
        <v>200</v>
      </c>
      <c r="I415" s="71">
        <v>0</v>
      </c>
      <c r="J415" s="71">
        <v>0</v>
      </c>
      <c r="K415" s="71">
        <v>0</v>
      </c>
    </row>
    <row r="416" spans="3:11" s="13" customFormat="1" ht="16.5" customHeight="1">
      <c r="C416" s="116"/>
      <c r="D416" s="109"/>
      <c r="E416" s="103"/>
      <c r="F416" s="103"/>
      <c r="G416" s="103"/>
      <c r="H416" s="50" t="s">
        <v>202</v>
      </c>
      <c r="I416" s="71">
        <v>0</v>
      </c>
      <c r="J416" s="71">
        <v>0</v>
      </c>
      <c r="K416" s="71">
        <v>0</v>
      </c>
    </row>
    <row r="417" spans="3:11" s="13" customFormat="1" ht="16.5" customHeight="1">
      <c r="C417" s="114" t="s">
        <v>337</v>
      </c>
      <c r="D417" s="107" t="s">
        <v>717</v>
      </c>
      <c r="E417" s="101" t="s">
        <v>488</v>
      </c>
      <c r="F417" s="101">
        <v>2022</v>
      </c>
      <c r="G417" s="101">
        <v>2022</v>
      </c>
      <c r="H417" s="50" t="s">
        <v>309</v>
      </c>
      <c r="I417" s="71">
        <v>0</v>
      </c>
      <c r="J417" s="71">
        <f>J418</f>
        <v>600</v>
      </c>
      <c r="K417" s="71">
        <f>K418</f>
        <v>0</v>
      </c>
    </row>
    <row r="418" spans="3:11" s="13" customFormat="1" ht="16.5" customHeight="1">
      <c r="C418" s="115"/>
      <c r="D418" s="108"/>
      <c r="E418" s="102"/>
      <c r="F418" s="102"/>
      <c r="G418" s="102"/>
      <c r="H418" s="50" t="s">
        <v>296</v>
      </c>
      <c r="I418" s="71">
        <v>0</v>
      </c>
      <c r="J418" s="71">
        <v>600</v>
      </c>
      <c r="K418" s="71">
        <v>0</v>
      </c>
    </row>
    <row r="419" spans="3:11" s="13" customFormat="1" ht="16.5" customHeight="1">
      <c r="C419" s="115"/>
      <c r="D419" s="108"/>
      <c r="E419" s="102"/>
      <c r="F419" s="102"/>
      <c r="G419" s="102"/>
      <c r="H419" s="50" t="s">
        <v>311</v>
      </c>
      <c r="I419" s="71">
        <v>0</v>
      </c>
      <c r="J419" s="71">
        <v>0</v>
      </c>
      <c r="K419" s="71">
        <v>0</v>
      </c>
    </row>
    <row r="420" spans="3:11" s="13" customFormat="1" ht="16.5" customHeight="1">
      <c r="C420" s="115"/>
      <c r="D420" s="108"/>
      <c r="E420" s="102"/>
      <c r="F420" s="102"/>
      <c r="G420" s="102"/>
      <c r="H420" s="50" t="s">
        <v>200</v>
      </c>
      <c r="I420" s="71">
        <v>0</v>
      </c>
      <c r="J420" s="71">
        <v>0</v>
      </c>
      <c r="K420" s="71">
        <v>0</v>
      </c>
    </row>
    <row r="421" spans="3:11" s="13" customFormat="1" ht="16.5" customHeight="1">
      <c r="C421" s="116"/>
      <c r="D421" s="109"/>
      <c r="E421" s="103"/>
      <c r="F421" s="103"/>
      <c r="G421" s="103"/>
      <c r="H421" s="50" t="s">
        <v>202</v>
      </c>
      <c r="I421" s="71">
        <v>0</v>
      </c>
      <c r="J421" s="71">
        <v>0</v>
      </c>
      <c r="K421" s="71">
        <v>0</v>
      </c>
    </row>
    <row r="422" spans="3:11" s="13" customFormat="1" ht="16.5" customHeight="1">
      <c r="C422" s="114" t="s">
        <v>338</v>
      </c>
      <c r="D422" s="107" t="s">
        <v>718</v>
      </c>
      <c r="E422" s="101" t="s">
        <v>477</v>
      </c>
      <c r="F422" s="101">
        <v>2023</v>
      </c>
      <c r="G422" s="101">
        <v>2023</v>
      </c>
      <c r="H422" s="50" t="s">
        <v>309</v>
      </c>
      <c r="I422" s="71">
        <v>0</v>
      </c>
      <c r="J422" s="71">
        <v>0</v>
      </c>
      <c r="K422" s="71">
        <f>K423</f>
        <v>7000</v>
      </c>
    </row>
    <row r="423" spans="3:11" s="13" customFormat="1" ht="16.5" customHeight="1">
      <c r="C423" s="115"/>
      <c r="D423" s="108"/>
      <c r="E423" s="102"/>
      <c r="F423" s="102"/>
      <c r="G423" s="102"/>
      <c r="H423" s="50" t="s">
        <v>296</v>
      </c>
      <c r="I423" s="71">
        <v>0</v>
      </c>
      <c r="J423" s="71">
        <v>0</v>
      </c>
      <c r="K423" s="71">
        <v>7000</v>
      </c>
    </row>
    <row r="424" spans="3:11" s="13" customFormat="1" ht="16.5" customHeight="1">
      <c r="C424" s="115"/>
      <c r="D424" s="108"/>
      <c r="E424" s="102"/>
      <c r="F424" s="102"/>
      <c r="G424" s="102"/>
      <c r="H424" s="50" t="s">
        <v>311</v>
      </c>
      <c r="I424" s="71">
        <v>0</v>
      </c>
      <c r="J424" s="71">
        <v>0</v>
      </c>
      <c r="K424" s="71">
        <v>0</v>
      </c>
    </row>
    <row r="425" spans="3:11" s="13" customFormat="1" ht="16.5" customHeight="1">
      <c r="C425" s="115"/>
      <c r="D425" s="108"/>
      <c r="E425" s="102"/>
      <c r="F425" s="102"/>
      <c r="G425" s="102"/>
      <c r="H425" s="50" t="s">
        <v>200</v>
      </c>
      <c r="I425" s="71">
        <v>0</v>
      </c>
      <c r="J425" s="71">
        <v>0</v>
      </c>
      <c r="K425" s="71">
        <v>0</v>
      </c>
    </row>
    <row r="426" spans="3:11" s="13" customFormat="1" ht="16.5" customHeight="1">
      <c r="C426" s="116"/>
      <c r="D426" s="109"/>
      <c r="E426" s="103"/>
      <c r="F426" s="103"/>
      <c r="G426" s="103"/>
      <c r="H426" s="50" t="s">
        <v>202</v>
      </c>
      <c r="I426" s="71">
        <v>0</v>
      </c>
      <c r="J426" s="71">
        <v>0</v>
      </c>
      <c r="K426" s="71">
        <v>0</v>
      </c>
    </row>
    <row r="427" spans="3:11" s="13" customFormat="1" ht="16.5" customHeight="1">
      <c r="C427" s="114" t="s">
        <v>127</v>
      </c>
      <c r="D427" s="111" t="s">
        <v>719</v>
      </c>
      <c r="E427" s="101" t="s">
        <v>477</v>
      </c>
      <c r="F427" s="101">
        <v>2023</v>
      </c>
      <c r="G427" s="101">
        <v>2023</v>
      </c>
      <c r="H427" s="50" t="s">
        <v>309</v>
      </c>
      <c r="I427" s="71">
        <v>0</v>
      </c>
      <c r="J427" s="71">
        <v>0</v>
      </c>
      <c r="K427" s="71">
        <f>K428</f>
        <v>4000</v>
      </c>
    </row>
    <row r="428" spans="3:11" s="13" customFormat="1" ht="16.5" customHeight="1">
      <c r="C428" s="115"/>
      <c r="D428" s="112"/>
      <c r="E428" s="102"/>
      <c r="F428" s="102"/>
      <c r="G428" s="102"/>
      <c r="H428" s="50" t="s">
        <v>296</v>
      </c>
      <c r="I428" s="71">
        <v>0</v>
      </c>
      <c r="J428" s="71">
        <v>0</v>
      </c>
      <c r="K428" s="71">
        <v>4000</v>
      </c>
    </row>
    <row r="429" spans="3:11" s="13" customFormat="1" ht="16.5" customHeight="1">
      <c r="C429" s="115"/>
      <c r="D429" s="112"/>
      <c r="E429" s="102"/>
      <c r="F429" s="102"/>
      <c r="G429" s="102"/>
      <c r="H429" s="50" t="s">
        <v>311</v>
      </c>
      <c r="I429" s="71">
        <v>0</v>
      </c>
      <c r="J429" s="71">
        <v>0</v>
      </c>
      <c r="K429" s="71">
        <v>0</v>
      </c>
    </row>
    <row r="430" spans="3:11" s="13" customFormat="1" ht="16.5" customHeight="1">
      <c r="C430" s="115"/>
      <c r="D430" s="112"/>
      <c r="E430" s="102"/>
      <c r="F430" s="102"/>
      <c r="G430" s="102"/>
      <c r="H430" s="50" t="s">
        <v>200</v>
      </c>
      <c r="I430" s="71">
        <v>0</v>
      </c>
      <c r="J430" s="71">
        <v>0</v>
      </c>
      <c r="K430" s="71">
        <v>0</v>
      </c>
    </row>
    <row r="431" spans="3:11" s="13" customFormat="1" ht="16.5" customHeight="1">
      <c r="C431" s="116"/>
      <c r="D431" s="113"/>
      <c r="E431" s="103"/>
      <c r="F431" s="103"/>
      <c r="G431" s="103"/>
      <c r="H431" s="50" t="s">
        <v>202</v>
      </c>
      <c r="I431" s="71">
        <v>0</v>
      </c>
      <c r="J431" s="71">
        <v>0</v>
      </c>
      <c r="K431" s="71">
        <v>0</v>
      </c>
    </row>
    <row r="432" spans="3:11" s="13" customFormat="1" ht="16.5" customHeight="1">
      <c r="C432" s="114" t="s">
        <v>557</v>
      </c>
      <c r="D432" s="107" t="s">
        <v>720</v>
      </c>
      <c r="E432" s="101" t="s">
        <v>483</v>
      </c>
      <c r="F432" s="101">
        <v>2023</v>
      </c>
      <c r="G432" s="101">
        <v>2023</v>
      </c>
      <c r="H432" s="50" t="s">
        <v>309</v>
      </c>
      <c r="I432" s="71">
        <v>0</v>
      </c>
      <c r="J432" s="71">
        <f>J433+J434+J435+J436</f>
        <v>0</v>
      </c>
      <c r="K432" s="71">
        <f>K433</f>
        <v>2000</v>
      </c>
    </row>
    <row r="433" spans="1:11" s="13" customFormat="1" ht="16.5" customHeight="1">
      <c r="C433" s="115"/>
      <c r="D433" s="108"/>
      <c r="E433" s="102"/>
      <c r="F433" s="102"/>
      <c r="G433" s="102"/>
      <c r="H433" s="50" t="s">
        <v>296</v>
      </c>
      <c r="I433" s="71">
        <v>0</v>
      </c>
      <c r="J433" s="71">
        <v>0</v>
      </c>
      <c r="K433" s="71">
        <v>2000</v>
      </c>
    </row>
    <row r="434" spans="1:11" s="13" customFormat="1" ht="16.5" customHeight="1">
      <c r="C434" s="115"/>
      <c r="D434" s="108"/>
      <c r="E434" s="102"/>
      <c r="F434" s="102"/>
      <c r="G434" s="102"/>
      <c r="H434" s="50" t="s">
        <v>311</v>
      </c>
      <c r="I434" s="71">
        <v>0</v>
      </c>
      <c r="J434" s="71">
        <v>0</v>
      </c>
      <c r="K434" s="71">
        <v>0</v>
      </c>
    </row>
    <row r="435" spans="1:11" s="13" customFormat="1" ht="16.5" customHeight="1">
      <c r="C435" s="115"/>
      <c r="D435" s="108"/>
      <c r="E435" s="102"/>
      <c r="F435" s="102"/>
      <c r="G435" s="102"/>
      <c r="H435" s="50" t="s">
        <v>486</v>
      </c>
      <c r="I435" s="71">
        <v>0</v>
      </c>
      <c r="J435" s="71">
        <v>0</v>
      </c>
      <c r="K435" s="71">
        <v>0</v>
      </c>
    </row>
    <row r="436" spans="1:11" s="13" customFormat="1" ht="16.5" customHeight="1">
      <c r="C436" s="116"/>
      <c r="D436" s="109"/>
      <c r="E436" s="103"/>
      <c r="F436" s="103"/>
      <c r="G436" s="103"/>
      <c r="H436" s="50" t="s">
        <v>202</v>
      </c>
      <c r="I436" s="71">
        <v>0</v>
      </c>
      <c r="J436" s="71">
        <v>0</v>
      </c>
      <c r="K436" s="71">
        <v>0</v>
      </c>
    </row>
    <row r="437" spans="1:11" s="13" customFormat="1" ht="16.5" customHeight="1">
      <c r="C437" s="114" t="s">
        <v>708</v>
      </c>
      <c r="D437" s="107" t="s">
        <v>721</v>
      </c>
      <c r="E437" s="101" t="s">
        <v>488</v>
      </c>
      <c r="F437" s="101">
        <v>2023</v>
      </c>
      <c r="G437" s="101">
        <v>2023</v>
      </c>
      <c r="H437" s="50" t="s">
        <v>309</v>
      </c>
      <c r="I437" s="71">
        <v>0</v>
      </c>
      <c r="J437" s="71">
        <f>J438+J439+J440+J441</f>
        <v>0</v>
      </c>
      <c r="K437" s="71">
        <f>K438</f>
        <v>400</v>
      </c>
    </row>
    <row r="438" spans="1:11" s="13" customFormat="1" ht="16.5" customHeight="1">
      <c r="C438" s="115"/>
      <c r="D438" s="108"/>
      <c r="E438" s="102"/>
      <c r="F438" s="102"/>
      <c r="G438" s="102"/>
      <c r="H438" s="50" t="s">
        <v>296</v>
      </c>
      <c r="I438" s="71">
        <v>0</v>
      </c>
      <c r="J438" s="71">
        <v>0</v>
      </c>
      <c r="K438" s="71">
        <v>400</v>
      </c>
    </row>
    <row r="439" spans="1:11" s="13" customFormat="1" ht="16.5" customHeight="1">
      <c r="C439" s="115"/>
      <c r="D439" s="108"/>
      <c r="E439" s="102"/>
      <c r="F439" s="102"/>
      <c r="G439" s="102"/>
      <c r="H439" s="50" t="s">
        <v>311</v>
      </c>
      <c r="I439" s="71">
        <v>0</v>
      </c>
      <c r="J439" s="71">
        <v>0</v>
      </c>
      <c r="K439" s="71">
        <v>0</v>
      </c>
    </row>
    <row r="440" spans="1:11" s="13" customFormat="1" ht="16.5" customHeight="1">
      <c r="C440" s="115"/>
      <c r="D440" s="108"/>
      <c r="E440" s="102"/>
      <c r="F440" s="102"/>
      <c r="G440" s="102"/>
      <c r="H440" s="50" t="s">
        <v>486</v>
      </c>
      <c r="I440" s="71">
        <v>0</v>
      </c>
      <c r="J440" s="71">
        <v>0</v>
      </c>
      <c r="K440" s="71">
        <v>0</v>
      </c>
    </row>
    <row r="441" spans="1:11" s="13" customFormat="1" ht="16.5" customHeight="1">
      <c r="C441" s="116"/>
      <c r="D441" s="109"/>
      <c r="E441" s="103"/>
      <c r="F441" s="103"/>
      <c r="G441" s="103"/>
      <c r="H441" s="50" t="s">
        <v>202</v>
      </c>
      <c r="I441" s="71">
        <v>0</v>
      </c>
      <c r="J441" s="71">
        <v>0</v>
      </c>
      <c r="K441" s="71">
        <v>0</v>
      </c>
    </row>
    <row r="442" spans="1:11" s="9" customFormat="1" ht="15" customHeight="1">
      <c r="C442" s="114" t="s">
        <v>341</v>
      </c>
      <c r="D442" s="184" t="s">
        <v>342</v>
      </c>
      <c r="E442" s="101" t="s">
        <v>321</v>
      </c>
      <c r="F442" s="101">
        <v>2021</v>
      </c>
      <c r="G442" s="101">
        <v>2023</v>
      </c>
      <c r="H442" s="50" t="s">
        <v>309</v>
      </c>
      <c r="I442" s="71">
        <f>I443</f>
        <v>1750</v>
      </c>
      <c r="J442" s="71">
        <f t="shared" ref="J442:K442" si="30">J443</f>
        <v>1750</v>
      </c>
      <c r="K442" s="71">
        <f t="shared" si="30"/>
        <v>1750</v>
      </c>
    </row>
    <row r="443" spans="1:11" s="9" customFormat="1">
      <c r="C443" s="115"/>
      <c r="D443" s="253"/>
      <c r="E443" s="102"/>
      <c r="F443" s="102"/>
      <c r="G443" s="102"/>
      <c r="H443" s="50" t="s">
        <v>296</v>
      </c>
      <c r="I443" s="71">
        <f>I448+I453+I458+I463+I468+I473+I478+I483+I488</f>
        <v>1750</v>
      </c>
      <c r="J443" s="71">
        <f>J448+J453+J458+J463+J468+J473+J478+J483+J488+J493+J498+J503</f>
        <v>1750</v>
      </c>
      <c r="K443" s="71">
        <f>K448+K453+K458+K463+K468+K473+K478+K483+K488+K508+K513+K518</f>
        <v>1750</v>
      </c>
    </row>
    <row r="444" spans="1:11" s="9" customFormat="1" ht="17.25" customHeight="1">
      <c r="C444" s="115"/>
      <c r="D444" s="253"/>
      <c r="E444" s="102"/>
      <c r="F444" s="102"/>
      <c r="G444" s="102"/>
      <c r="H444" s="50" t="s">
        <v>311</v>
      </c>
      <c r="I444" s="71">
        <v>0</v>
      </c>
      <c r="J444" s="71">
        <v>0</v>
      </c>
      <c r="K444" s="71"/>
    </row>
    <row r="445" spans="1:11" s="9" customFormat="1" ht="15" customHeight="1">
      <c r="C445" s="115"/>
      <c r="D445" s="253"/>
      <c r="E445" s="102"/>
      <c r="F445" s="102"/>
      <c r="G445" s="102"/>
      <c r="H445" s="50" t="s">
        <v>200</v>
      </c>
      <c r="I445" s="71">
        <v>0</v>
      </c>
      <c r="J445" s="71">
        <v>0</v>
      </c>
      <c r="K445" s="71">
        <v>0</v>
      </c>
    </row>
    <row r="446" spans="1:11" s="9" customFormat="1" ht="18.75" customHeight="1">
      <c r="C446" s="116"/>
      <c r="D446" s="254"/>
      <c r="E446" s="103"/>
      <c r="F446" s="103"/>
      <c r="G446" s="103"/>
      <c r="H446" s="50" t="s">
        <v>202</v>
      </c>
      <c r="I446" s="71">
        <v>0</v>
      </c>
      <c r="J446" s="71">
        <v>0</v>
      </c>
      <c r="K446" s="71">
        <v>0</v>
      </c>
    </row>
    <row r="447" spans="1:11" s="6" customFormat="1" ht="15" customHeight="1">
      <c r="A447" s="9"/>
      <c r="B447" s="9"/>
      <c r="C447" s="163" t="s">
        <v>343</v>
      </c>
      <c r="D447" s="111" t="s">
        <v>561</v>
      </c>
      <c r="E447" s="101" t="s">
        <v>484</v>
      </c>
      <c r="F447" s="151">
        <v>2021</v>
      </c>
      <c r="G447" s="151">
        <v>2023</v>
      </c>
      <c r="H447" s="36" t="s">
        <v>309</v>
      </c>
      <c r="I447" s="71">
        <f>I448</f>
        <v>100</v>
      </c>
      <c r="J447" s="71">
        <f t="shared" ref="J447:K447" si="31">J448</f>
        <v>100</v>
      </c>
      <c r="K447" s="71">
        <f t="shared" si="31"/>
        <v>100</v>
      </c>
    </row>
    <row r="448" spans="1:11" s="6" customFormat="1">
      <c r="A448" s="9"/>
      <c r="B448" s="9"/>
      <c r="C448" s="164"/>
      <c r="D448" s="112"/>
      <c r="E448" s="102"/>
      <c r="F448" s="152"/>
      <c r="G448" s="152"/>
      <c r="H448" s="36" t="s">
        <v>310</v>
      </c>
      <c r="I448" s="71">
        <v>100</v>
      </c>
      <c r="J448" s="74">
        <v>100</v>
      </c>
      <c r="K448" s="74">
        <v>100</v>
      </c>
    </row>
    <row r="449" spans="1:11" s="6" customFormat="1">
      <c r="A449" s="9"/>
      <c r="B449" s="9"/>
      <c r="C449" s="164"/>
      <c r="D449" s="112"/>
      <c r="E449" s="102"/>
      <c r="F449" s="152"/>
      <c r="G449" s="152"/>
      <c r="H449" s="36" t="s">
        <v>311</v>
      </c>
      <c r="I449" s="71">
        <v>0</v>
      </c>
      <c r="J449" s="74">
        <v>0</v>
      </c>
      <c r="K449" s="74">
        <v>0</v>
      </c>
    </row>
    <row r="450" spans="1:11" s="6" customFormat="1" ht="17.25" customHeight="1">
      <c r="A450" s="9"/>
      <c r="B450" s="9"/>
      <c r="C450" s="164"/>
      <c r="D450" s="112"/>
      <c r="E450" s="102"/>
      <c r="F450" s="152"/>
      <c r="G450" s="152"/>
      <c r="H450" s="36" t="s">
        <v>312</v>
      </c>
      <c r="I450" s="71">
        <v>0</v>
      </c>
      <c r="J450" s="74">
        <v>0</v>
      </c>
      <c r="K450" s="74">
        <v>0</v>
      </c>
    </row>
    <row r="451" spans="1:11" s="6" customFormat="1" ht="16.5" customHeight="1">
      <c r="A451" s="9"/>
      <c r="B451" s="9"/>
      <c r="C451" s="165"/>
      <c r="D451" s="113"/>
      <c r="E451" s="103"/>
      <c r="F451" s="153"/>
      <c r="G451" s="153"/>
      <c r="H451" s="36" t="s">
        <v>202</v>
      </c>
      <c r="I451" s="71">
        <v>0</v>
      </c>
      <c r="J451" s="74">
        <v>0</v>
      </c>
      <c r="K451" s="74">
        <v>0</v>
      </c>
    </row>
    <row r="452" spans="1:11" s="6" customFormat="1" ht="18" customHeight="1">
      <c r="A452" s="9"/>
      <c r="B452" s="9"/>
      <c r="C452" s="163" t="s">
        <v>344</v>
      </c>
      <c r="D452" s="111" t="s">
        <v>562</v>
      </c>
      <c r="E452" s="101" t="s">
        <v>477</v>
      </c>
      <c r="F452" s="151">
        <f>F447</f>
        <v>2021</v>
      </c>
      <c r="G452" s="151">
        <f>G447</f>
        <v>2023</v>
      </c>
      <c r="H452" s="36" t="s">
        <v>309</v>
      </c>
      <c r="I452" s="71">
        <f>I453</f>
        <v>80</v>
      </c>
      <c r="J452" s="71">
        <f t="shared" ref="J452:K452" si="32">J453</f>
        <v>80</v>
      </c>
      <c r="K452" s="71">
        <f t="shared" si="32"/>
        <v>80</v>
      </c>
    </row>
    <row r="453" spans="1:11" s="6" customFormat="1" ht="18" customHeight="1">
      <c r="A453" s="9"/>
      <c r="B453" s="9"/>
      <c r="C453" s="164"/>
      <c r="D453" s="112"/>
      <c r="E453" s="102"/>
      <c r="F453" s="152"/>
      <c r="G453" s="152"/>
      <c r="H453" s="36" t="s">
        <v>310</v>
      </c>
      <c r="I453" s="71">
        <v>80</v>
      </c>
      <c r="J453" s="74">
        <v>80</v>
      </c>
      <c r="K453" s="74">
        <v>80</v>
      </c>
    </row>
    <row r="454" spans="1:11" s="6" customFormat="1" ht="18.75" customHeight="1">
      <c r="A454" s="9"/>
      <c r="B454" s="9"/>
      <c r="C454" s="164"/>
      <c r="D454" s="112"/>
      <c r="E454" s="102"/>
      <c r="F454" s="152"/>
      <c r="G454" s="152"/>
      <c r="H454" s="36" t="s">
        <v>311</v>
      </c>
      <c r="I454" s="71">
        <v>0</v>
      </c>
      <c r="J454" s="74">
        <v>0</v>
      </c>
      <c r="K454" s="74">
        <v>0</v>
      </c>
    </row>
    <row r="455" spans="1:11" s="6" customFormat="1" ht="16.5" customHeight="1">
      <c r="A455" s="9"/>
      <c r="B455" s="9"/>
      <c r="C455" s="164"/>
      <c r="D455" s="112"/>
      <c r="E455" s="102"/>
      <c r="F455" s="152"/>
      <c r="G455" s="152"/>
      <c r="H455" s="36" t="s">
        <v>312</v>
      </c>
      <c r="I455" s="71">
        <v>0</v>
      </c>
      <c r="J455" s="74">
        <v>0</v>
      </c>
      <c r="K455" s="74">
        <v>0</v>
      </c>
    </row>
    <row r="456" spans="1:11" s="6" customFormat="1" ht="19.5" customHeight="1">
      <c r="A456" s="9"/>
      <c r="B456" s="9"/>
      <c r="C456" s="165"/>
      <c r="D456" s="113"/>
      <c r="E456" s="103"/>
      <c r="F456" s="153"/>
      <c r="G456" s="153"/>
      <c r="H456" s="36" t="s">
        <v>202</v>
      </c>
      <c r="I456" s="71">
        <v>0</v>
      </c>
      <c r="J456" s="74">
        <v>0</v>
      </c>
      <c r="K456" s="74">
        <v>0</v>
      </c>
    </row>
    <row r="457" spans="1:11" s="6" customFormat="1" ht="18" customHeight="1">
      <c r="A457" s="9"/>
      <c r="B457" s="9"/>
      <c r="C457" s="163" t="s">
        <v>345</v>
      </c>
      <c r="D457" s="111" t="s">
        <v>563</v>
      </c>
      <c r="E457" s="151" t="s">
        <v>565</v>
      </c>
      <c r="F457" s="151">
        <f>F452</f>
        <v>2021</v>
      </c>
      <c r="G457" s="151">
        <f>G452</f>
        <v>2023</v>
      </c>
      <c r="H457" s="36" t="s">
        <v>309</v>
      </c>
      <c r="I457" s="71">
        <f>I458</f>
        <v>70</v>
      </c>
      <c r="J457" s="71">
        <f t="shared" ref="J457:K457" si="33">J458</f>
        <v>70</v>
      </c>
      <c r="K457" s="71">
        <f t="shared" si="33"/>
        <v>70</v>
      </c>
    </row>
    <row r="458" spans="1:11" s="6" customFormat="1" ht="18" customHeight="1">
      <c r="A458" s="9"/>
      <c r="B458" s="9"/>
      <c r="C458" s="164"/>
      <c r="D458" s="112"/>
      <c r="E458" s="152"/>
      <c r="F458" s="152"/>
      <c r="G458" s="152"/>
      <c r="H458" s="36" t="s">
        <v>310</v>
      </c>
      <c r="I458" s="71">
        <v>70</v>
      </c>
      <c r="J458" s="74">
        <v>70</v>
      </c>
      <c r="K458" s="74">
        <v>70</v>
      </c>
    </row>
    <row r="459" spans="1:11" s="6" customFormat="1" ht="18.75" customHeight="1">
      <c r="A459" s="9"/>
      <c r="B459" s="9"/>
      <c r="C459" s="164"/>
      <c r="D459" s="112"/>
      <c r="E459" s="152"/>
      <c r="F459" s="152"/>
      <c r="G459" s="152"/>
      <c r="H459" s="36" t="s">
        <v>311</v>
      </c>
      <c r="I459" s="74">
        <v>0</v>
      </c>
      <c r="J459" s="74">
        <v>0</v>
      </c>
      <c r="K459" s="74">
        <v>0</v>
      </c>
    </row>
    <row r="460" spans="1:11" s="6" customFormat="1" ht="16.5" customHeight="1">
      <c r="A460" s="9"/>
      <c r="B460" s="9"/>
      <c r="C460" s="164"/>
      <c r="D460" s="112"/>
      <c r="E460" s="152"/>
      <c r="F460" s="152"/>
      <c r="G460" s="152"/>
      <c r="H460" s="36" t="s">
        <v>312</v>
      </c>
      <c r="I460" s="74">
        <v>0</v>
      </c>
      <c r="J460" s="74">
        <v>0</v>
      </c>
      <c r="K460" s="74">
        <v>0</v>
      </c>
    </row>
    <row r="461" spans="1:11" s="6" customFormat="1" ht="24.75" customHeight="1">
      <c r="A461" s="9"/>
      <c r="B461" s="9"/>
      <c r="C461" s="165"/>
      <c r="D461" s="113"/>
      <c r="E461" s="153"/>
      <c r="F461" s="153"/>
      <c r="G461" s="153"/>
      <c r="H461" s="36" t="s">
        <v>202</v>
      </c>
      <c r="I461" s="74">
        <v>0</v>
      </c>
      <c r="J461" s="74">
        <v>0</v>
      </c>
      <c r="K461" s="74">
        <v>0</v>
      </c>
    </row>
    <row r="462" spans="1:11" s="6" customFormat="1" ht="18" customHeight="1">
      <c r="A462" s="9"/>
      <c r="B462" s="9"/>
      <c r="C462" s="163" t="s">
        <v>48</v>
      </c>
      <c r="D462" s="111" t="s">
        <v>564</v>
      </c>
      <c r="E462" s="101" t="s">
        <v>8</v>
      </c>
      <c r="F462" s="151">
        <f>F457</f>
        <v>2021</v>
      </c>
      <c r="G462" s="151">
        <f>G457</f>
        <v>2023</v>
      </c>
      <c r="H462" s="36" t="s">
        <v>309</v>
      </c>
      <c r="I462" s="74">
        <f>I463</f>
        <v>100</v>
      </c>
      <c r="J462" s="74">
        <f t="shared" ref="J462:K462" si="34">J463</f>
        <v>100</v>
      </c>
      <c r="K462" s="74">
        <f t="shared" si="34"/>
        <v>100</v>
      </c>
    </row>
    <row r="463" spans="1:11" s="6" customFormat="1" ht="18" customHeight="1">
      <c r="A463" s="9"/>
      <c r="B463" s="9"/>
      <c r="C463" s="164"/>
      <c r="D463" s="112"/>
      <c r="E463" s="102"/>
      <c r="F463" s="152"/>
      <c r="G463" s="152"/>
      <c r="H463" s="36" t="s">
        <v>310</v>
      </c>
      <c r="I463" s="74">
        <v>100</v>
      </c>
      <c r="J463" s="74">
        <v>100</v>
      </c>
      <c r="K463" s="74">
        <v>100</v>
      </c>
    </row>
    <row r="464" spans="1:11" s="6" customFormat="1" ht="18.75" customHeight="1">
      <c r="A464" s="9"/>
      <c r="B464" s="9"/>
      <c r="C464" s="164"/>
      <c r="D464" s="112"/>
      <c r="E464" s="102"/>
      <c r="F464" s="152"/>
      <c r="G464" s="152"/>
      <c r="H464" s="36" t="s">
        <v>311</v>
      </c>
      <c r="I464" s="74">
        <v>0</v>
      </c>
      <c r="J464" s="74">
        <v>0</v>
      </c>
      <c r="K464" s="74">
        <v>0</v>
      </c>
    </row>
    <row r="465" spans="1:11" s="6" customFormat="1" ht="16.5" customHeight="1">
      <c r="A465" s="9"/>
      <c r="B465" s="9"/>
      <c r="C465" s="164"/>
      <c r="D465" s="112"/>
      <c r="E465" s="102"/>
      <c r="F465" s="152"/>
      <c r="G465" s="152"/>
      <c r="H465" s="36" t="s">
        <v>312</v>
      </c>
      <c r="I465" s="74">
        <v>0</v>
      </c>
      <c r="J465" s="74">
        <v>0</v>
      </c>
      <c r="K465" s="74">
        <v>0</v>
      </c>
    </row>
    <row r="466" spans="1:11" s="6" customFormat="1" ht="19.5" customHeight="1">
      <c r="A466" s="9"/>
      <c r="B466" s="9"/>
      <c r="C466" s="165"/>
      <c r="D466" s="113"/>
      <c r="E466" s="103"/>
      <c r="F466" s="153"/>
      <c r="G466" s="153"/>
      <c r="H466" s="36" t="s">
        <v>202</v>
      </c>
      <c r="I466" s="74">
        <v>0</v>
      </c>
      <c r="J466" s="74">
        <v>0</v>
      </c>
      <c r="K466" s="74">
        <v>0</v>
      </c>
    </row>
    <row r="467" spans="1:11" s="6" customFormat="1" ht="18" customHeight="1">
      <c r="A467" s="9"/>
      <c r="B467" s="9"/>
      <c r="C467" s="163" t="s">
        <v>566</v>
      </c>
      <c r="D467" s="111" t="s">
        <v>567</v>
      </c>
      <c r="E467" s="151" t="s">
        <v>736</v>
      </c>
      <c r="F467" s="151">
        <f>F462</f>
        <v>2021</v>
      </c>
      <c r="G467" s="151">
        <f>G462</f>
        <v>2023</v>
      </c>
      <c r="H467" s="36" t="s">
        <v>309</v>
      </c>
      <c r="I467" s="74">
        <v>0</v>
      </c>
      <c r="J467" s="74">
        <f>J468+J469+J470+J471</f>
        <v>70</v>
      </c>
      <c r="K467" s="75">
        <f>K468</f>
        <v>70</v>
      </c>
    </row>
    <row r="468" spans="1:11" s="6" customFormat="1" ht="18" customHeight="1">
      <c r="A468" s="9"/>
      <c r="B468" s="9"/>
      <c r="C468" s="164"/>
      <c r="D468" s="112"/>
      <c r="E468" s="152"/>
      <c r="F468" s="152"/>
      <c r="G468" s="152"/>
      <c r="H468" s="36" t="s">
        <v>310</v>
      </c>
      <c r="I468" s="74">
        <v>70</v>
      </c>
      <c r="J468" s="74">
        <v>70</v>
      </c>
      <c r="K468" s="74">
        <v>70</v>
      </c>
    </row>
    <row r="469" spans="1:11" s="6" customFormat="1" ht="18.75" customHeight="1">
      <c r="A469" s="9"/>
      <c r="B469" s="9"/>
      <c r="C469" s="164"/>
      <c r="D469" s="112"/>
      <c r="E469" s="152"/>
      <c r="F469" s="152"/>
      <c r="G469" s="152"/>
      <c r="H469" s="36" t="s">
        <v>311</v>
      </c>
      <c r="I469" s="74">
        <v>0</v>
      </c>
      <c r="J469" s="74">
        <v>0</v>
      </c>
      <c r="K469" s="74">
        <v>0</v>
      </c>
    </row>
    <row r="470" spans="1:11" s="6" customFormat="1" ht="16.5" customHeight="1">
      <c r="A470" s="9"/>
      <c r="B470" s="9"/>
      <c r="C470" s="164"/>
      <c r="D470" s="112"/>
      <c r="E470" s="152"/>
      <c r="F470" s="152"/>
      <c r="G470" s="152"/>
      <c r="H470" s="36" t="s">
        <v>312</v>
      </c>
      <c r="I470" s="74">
        <v>0</v>
      </c>
      <c r="J470" s="74">
        <v>0</v>
      </c>
      <c r="K470" s="74">
        <v>0</v>
      </c>
    </row>
    <row r="471" spans="1:11" s="6" customFormat="1" ht="19.5" customHeight="1">
      <c r="A471" s="9"/>
      <c r="B471" s="9"/>
      <c r="C471" s="165"/>
      <c r="D471" s="113"/>
      <c r="E471" s="153"/>
      <c r="F471" s="153"/>
      <c r="G471" s="153"/>
      <c r="H471" s="36" t="s">
        <v>202</v>
      </c>
      <c r="I471" s="74">
        <v>0</v>
      </c>
      <c r="J471" s="74">
        <v>0</v>
      </c>
      <c r="K471" s="74">
        <v>0</v>
      </c>
    </row>
    <row r="472" spans="1:11" s="6" customFormat="1" ht="18" customHeight="1">
      <c r="A472" s="9"/>
      <c r="B472" s="9"/>
      <c r="C472" s="163" t="s">
        <v>568</v>
      </c>
      <c r="D472" s="111" t="s">
        <v>569</v>
      </c>
      <c r="E472" s="151" t="s">
        <v>570</v>
      </c>
      <c r="F472" s="151">
        <v>2021</v>
      </c>
      <c r="G472" s="151">
        <f>G467</f>
        <v>2023</v>
      </c>
      <c r="H472" s="36" t="s">
        <v>309</v>
      </c>
      <c r="I472" s="75">
        <v>22</v>
      </c>
      <c r="J472" s="74">
        <f>J473+J474+J475+J476</f>
        <v>80</v>
      </c>
      <c r="K472" s="75">
        <f>K473</f>
        <v>80</v>
      </c>
    </row>
    <row r="473" spans="1:11" s="6" customFormat="1" ht="18" customHeight="1">
      <c r="A473" s="9"/>
      <c r="B473" s="9"/>
      <c r="C473" s="164"/>
      <c r="D473" s="112"/>
      <c r="E473" s="152"/>
      <c r="F473" s="152"/>
      <c r="G473" s="152"/>
      <c r="H473" s="36" t="s">
        <v>310</v>
      </c>
      <c r="I473" s="74">
        <v>80</v>
      </c>
      <c r="J473" s="74">
        <v>80</v>
      </c>
      <c r="K473" s="74">
        <v>80</v>
      </c>
    </row>
    <row r="474" spans="1:11" s="6" customFormat="1" ht="18.75" customHeight="1">
      <c r="A474" s="9"/>
      <c r="B474" s="9"/>
      <c r="C474" s="164"/>
      <c r="D474" s="112"/>
      <c r="E474" s="152"/>
      <c r="F474" s="152"/>
      <c r="G474" s="152"/>
      <c r="H474" s="36" t="s">
        <v>311</v>
      </c>
      <c r="I474" s="74">
        <v>0</v>
      </c>
      <c r="J474" s="74">
        <v>0</v>
      </c>
      <c r="K474" s="74">
        <v>0</v>
      </c>
    </row>
    <row r="475" spans="1:11" s="6" customFormat="1" ht="16.5" customHeight="1">
      <c r="A475" s="9"/>
      <c r="B475" s="9"/>
      <c r="C475" s="164"/>
      <c r="D475" s="112"/>
      <c r="E475" s="152"/>
      <c r="F475" s="152"/>
      <c r="G475" s="152"/>
      <c r="H475" s="36" t="s">
        <v>312</v>
      </c>
      <c r="I475" s="74">
        <v>0</v>
      </c>
      <c r="J475" s="74">
        <v>0</v>
      </c>
      <c r="K475" s="74">
        <v>0</v>
      </c>
    </row>
    <row r="476" spans="1:11" s="6" customFormat="1" ht="19.5" customHeight="1">
      <c r="A476" s="9"/>
      <c r="B476" s="9"/>
      <c r="C476" s="165"/>
      <c r="D476" s="113"/>
      <c r="E476" s="153"/>
      <c r="F476" s="153"/>
      <c r="G476" s="153"/>
      <c r="H476" s="36" t="s">
        <v>202</v>
      </c>
      <c r="I476" s="74">
        <v>0</v>
      </c>
      <c r="J476" s="74">
        <v>0</v>
      </c>
      <c r="K476" s="74">
        <v>0</v>
      </c>
    </row>
    <row r="477" spans="1:11" s="9" customFormat="1" ht="18" customHeight="1">
      <c r="C477" s="114" t="s">
        <v>571</v>
      </c>
      <c r="D477" s="111" t="s">
        <v>575</v>
      </c>
      <c r="E477" s="101" t="s">
        <v>487</v>
      </c>
      <c r="F477" s="101">
        <v>2021</v>
      </c>
      <c r="G477" s="101">
        <v>2021</v>
      </c>
      <c r="H477" s="50" t="s">
        <v>309</v>
      </c>
      <c r="I477" s="74">
        <f>I478</f>
        <v>300</v>
      </c>
      <c r="J477" s="71">
        <f>J478+J479+J480+J481</f>
        <v>0</v>
      </c>
      <c r="K477" s="71">
        <f>K478+K479+K480+K481</f>
        <v>0</v>
      </c>
    </row>
    <row r="478" spans="1:11" s="9" customFormat="1" ht="18" customHeight="1">
      <c r="C478" s="115"/>
      <c r="D478" s="112"/>
      <c r="E478" s="102"/>
      <c r="F478" s="102"/>
      <c r="G478" s="102"/>
      <c r="H478" s="50" t="s">
        <v>296</v>
      </c>
      <c r="I478" s="74">
        <v>300</v>
      </c>
      <c r="J478" s="71">
        <v>0</v>
      </c>
      <c r="K478" s="71">
        <v>0</v>
      </c>
    </row>
    <row r="479" spans="1:11" s="9" customFormat="1" ht="18.75" customHeight="1">
      <c r="C479" s="115"/>
      <c r="D479" s="112"/>
      <c r="E479" s="102"/>
      <c r="F479" s="102"/>
      <c r="G479" s="102"/>
      <c r="H479" s="50" t="s">
        <v>311</v>
      </c>
      <c r="I479" s="71">
        <v>0</v>
      </c>
      <c r="J479" s="71">
        <v>0</v>
      </c>
      <c r="K479" s="71">
        <v>0</v>
      </c>
    </row>
    <row r="480" spans="1:11" s="9" customFormat="1" ht="16.5" customHeight="1">
      <c r="C480" s="115"/>
      <c r="D480" s="112"/>
      <c r="E480" s="102"/>
      <c r="F480" s="102"/>
      <c r="G480" s="102"/>
      <c r="H480" s="50" t="s">
        <v>200</v>
      </c>
      <c r="I480" s="71">
        <v>0</v>
      </c>
      <c r="J480" s="71">
        <v>0</v>
      </c>
      <c r="K480" s="71">
        <v>0</v>
      </c>
    </row>
    <row r="481" spans="3:11" s="9" customFormat="1" ht="19.5" customHeight="1">
      <c r="C481" s="116"/>
      <c r="D481" s="113"/>
      <c r="E481" s="103"/>
      <c r="F481" s="103"/>
      <c r="G481" s="103"/>
      <c r="H481" s="50" t="s">
        <v>202</v>
      </c>
      <c r="I481" s="71">
        <v>0</v>
      </c>
      <c r="J481" s="71">
        <v>0</v>
      </c>
      <c r="K481" s="71">
        <v>0</v>
      </c>
    </row>
    <row r="482" spans="3:11" s="9" customFormat="1" ht="18" customHeight="1">
      <c r="C482" s="114" t="s">
        <v>572</v>
      </c>
      <c r="D482" s="111" t="s">
        <v>574</v>
      </c>
      <c r="E482" s="101" t="s">
        <v>484</v>
      </c>
      <c r="F482" s="101">
        <v>2021</v>
      </c>
      <c r="G482" s="101">
        <v>2021</v>
      </c>
      <c r="H482" s="50" t="s">
        <v>309</v>
      </c>
      <c r="I482" s="71">
        <f>I483</f>
        <v>550</v>
      </c>
      <c r="J482" s="71">
        <f>J483</f>
        <v>0</v>
      </c>
      <c r="K482" s="71"/>
    </row>
    <row r="483" spans="3:11" s="9" customFormat="1" ht="18" customHeight="1">
      <c r="C483" s="115"/>
      <c r="D483" s="112"/>
      <c r="E483" s="102"/>
      <c r="F483" s="102"/>
      <c r="G483" s="102"/>
      <c r="H483" s="50" t="s">
        <v>296</v>
      </c>
      <c r="I483" s="71">
        <v>550</v>
      </c>
      <c r="J483" s="71">
        <v>0</v>
      </c>
      <c r="K483" s="71"/>
    </row>
    <row r="484" spans="3:11" s="9" customFormat="1" ht="18.75" customHeight="1">
      <c r="C484" s="115"/>
      <c r="D484" s="112"/>
      <c r="E484" s="102"/>
      <c r="F484" s="102"/>
      <c r="G484" s="102"/>
      <c r="H484" s="50" t="s">
        <v>311</v>
      </c>
      <c r="I484" s="71">
        <v>0</v>
      </c>
      <c r="J484" s="71">
        <v>0</v>
      </c>
      <c r="K484" s="71">
        <v>0</v>
      </c>
    </row>
    <row r="485" spans="3:11" s="9" customFormat="1" ht="16.5" customHeight="1">
      <c r="C485" s="115"/>
      <c r="D485" s="112"/>
      <c r="E485" s="102"/>
      <c r="F485" s="102"/>
      <c r="G485" s="102"/>
      <c r="H485" s="50" t="s">
        <v>200</v>
      </c>
      <c r="I485" s="71">
        <v>0</v>
      </c>
      <c r="J485" s="71">
        <v>0</v>
      </c>
      <c r="K485" s="71">
        <v>0</v>
      </c>
    </row>
    <row r="486" spans="3:11" s="9" customFormat="1" ht="19.5" customHeight="1">
      <c r="C486" s="116"/>
      <c r="D486" s="113"/>
      <c r="E486" s="103"/>
      <c r="F486" s="103"/>
      <c r="G486" s="103"/>
      <c r="H486" s="50" t="s">
        <v>537</v>
      </c>
      <c r="I486" s="71">
        <v>0</v>
      </c>
      <c r="J486" s="71">
        <v>0</v>
      </c>
      <c r="K486" s="71">
        <v>0</v>
      </c>
    </row>
    <row r="487" spans="3:11" s="9" customFormat="1" ht="18" customHeight="1">
      <c r="C487" s="114" t="s">
        <v>573</v>
      </c>
      <c r="D487" s="107" t="s">
        <v>729</v>
      </c>
      <c r="E487" s="101" t="s">
        <v>477</v>
      </c>
      <c r="F487" s="101">
        <v>2021</v>
      </c>
      <c r="G487" s="101">
        <v>2021</v>
      </c>
      <c r="H487" s="50" t="s">
        <v>309</v>
      </c>
      <c r="I487" s="71">
        <f>I488</f>
        <v>400</v>
      </c>
      <c r="J487" s="71">
        <f t="shared" ref="J487:K487" si="35">J488</f>
        <v>0</v>
      </c>
      <c r="K487" s="71">
        <f t="shared" si="35"/>
        <v>0</v>
      </c>
    </row>
    <row r="488" spans="3:11" s="9" customFormat="1" ht="18" customHeight="1">
      <c r="C488" s="115"/>
      <c r="D488" s="108"/>
      <c r="E488" s="102"/>
      <c r="F488" s="102"/>
      <c r="G488" s="102"/>
      <c r="H488" s="50" t="s">
        <v>296</v>
      </c>
      <c r="I488" s="71">
        <v>400</v>
      </c>
      <c r="J488" s="71"/>
      <c r="K488" s="71">
        <v>0</v>
      </c>
    </row>
    <row r="489" spans="3:11" s="9" customFormat="1" ht="18.75" customHeight="1">
      <c r="C489" s="115"/>
      <c r="D489" s="108"/>
      <c r="E489" s="102"/>
      <c r="F489" s="102"/>
      <c r="G489" s="102"/>
      <c r="H489" s="50" t="s">
        <v>311</v>
      </c>
      <c r="I489" s="71">
        <v>0</v>
      </c>
      <c r="J489" s="71">
        <v>0</v>
      </c>
      <c r="K489" s="71">
        <v>0</v>
      </c>
    </row>
    <row r="490" spans="3:11" s="9" customFormat="1" ht="16.5" customHeight="1">
      <c r="C490" s="115"/>
      <c r="D490" s="108"/>
      <c r="E490" s="102"/>
      <c r="F490" s="102"/>
      <c r="G490" s="102"/>
      <c r="H490" s="50" t="s">
        <v>200</v>
      </c>
      <c r="I490" s="71">
        <v>0</v>
      </c>
      <c r="J490" s="71">
        <v>0</v>
      </c>
      <c r="K490" s="71">
        <v>0</v>
      </c>
    </row>
    <row r="491" spans="3:11" s="9" customFormat="1" ht="19.5" customHeight="1">
      <c r="C491" s="116"/>
      <c r="D491" s="109"/>
      <c r="E491" s="103"/>
      <c r="F491" s="103"/>
      <c r="G491" s="103"/>
      <c r="H491" s="50" t="s">
        <v>202</v>
      </c>
      <c r="I491" s="71">
        <v>0</v>
      </c>
      <c r="J491" s="71">
        <v>0</v>
      </c>
      <c r="K491" s="71">
        <v>0</v>
      </c>
    </row>
    <row r="492" spans="3:11" s="9" customFormat="1" ht="19.5" customHeight="1">
      <c r="C492" s="114" t="s">
        <v>723</v>
      </c>
      <c r="D492" s="111" t="s">
        <v>730</v>
      </c>
      <c r="E492" s="101" t="s">
        <v>484</v>
      </c>
      <c r="F492" s="101">
        <v>2022</v>
      </c>
      <c r="G492" s="101">
        <v>2022</v>
      </c>
      <c r="H492" s="50" t="s">
        <v>309</v>
      </c>
      <c r="I492" s="71">
        <v>0</v>
      </c>
      <c r="J492" s="71">
        <f>J493</f>
        <v>450</v>
      </c>
      <c r="K492" s="71">
        <f>K493</f>
        <v>0</v>
      </c>
    </row>
    <row r="493" spans="3:11" s="9" customFormat="1" ht="19.5" customHeight="1">
      <c r="C493" s="115"/>
      <c r="D493" s="112"/>
      <c r="E493" s="102"/>
      <c r="F493" s="102"/>
      <c r="G493" s="102"/>
      <c r="H493" s="50" t="s">
        <v>296</v>
      </c>
      <c r="I493" s="71">
        <v>0</v>
      </c>
      <c r="J493" s="71">
        <v>450</v>
      </c>
      <c r="K493" s="71">
        <v>0</v>
      </c>
    </row>
    <row r="494" spans="3:11" s="9" customFormat="1" ht="19.5" customHeight="1">
      <c r="C494" s="115"/>
      <c r="D494" s="112"/>
      <c r="E494" s="102"/>
      <c r="F494" s="102"/>
      <c r="G494" s="102"/>
      <c r="H494" s="50" t="s">
        <v>311</v>
      </c>
      <c r="I494" s="71">
        <v>0</v>
      </c>
      <c r="J494" s="71">
        <v>0</v>
      </c>
      <c r="K494" s="71">
        <v>0</v>
      </c>
    </row>
    <row r="495" spans="3:11" s="9" customFormat="1" ht="19.5" customHeight="1">
      <c r="C495" s="115"/>
      <c r="D495" s="112"/>
      <c r="E495" s="102"/>
      <c r="F495" s="102"/>
      <c r="G495" s="102"/>
      <c r="H495" s="50" t="s">
        <v>200</v>
      </c>
      <c r="I495" s="71">
        <v>0</v>
      </c>
      <c r="J495" s="71">
        <v>0</v>
      </c>
      <c r="K495" s="71">
        <v>0</v>
      </c>
    </row>
    <row r="496" spans="3:11" s="9" customFormat="1" ht="19.5" customHeight="1">
      <c r="C496" s="116"/>
      <c r="D496" s="113"/>
      <c r="E496" s="103"/>
      <c r="F496" s="103"/>
      <c r="G496" s="103"/>
      <c r="H496" s="50" t="s">
        <v>202</v>
      </c>
      <c r="I496" s="71">
        <v>0</v>
      </c>
      <c r="J496" s="71">
        <v>0</v>
      </c>
      <c r="K496" s="71">
        <v>0</v>
      </c>
    </row>
    <row r="497" spans="3:11" s="9" customFormat="1" ht="19.5" customHeight="1">
      <c r="C497" s="114" t="s">
        <v>724</v>
      </c>
      <c r="D497" s="111" t="s">
        <v>731</v>
      </c>
      <c r="E497" s="101" t="s">
        <v>484</v>
      </c>
      <c r="F497" s="101">
        <v>2022</v>
      </c>
      <c r="G497" s="101">
        <v>2022</v>
      </c>
      <c r="H497" s="50" t="s">
        <v>309</v>
      </c>
      <c r="I497" s="71">
        <v>0</v>
      </c>
      <c r="J497" s="71">
        <f>J498</f>
        <v>300</v>
      </c>
      <c r="K497" s="71">
        <f>K498</f>
        <v>0</v>
      </c>
    </row>
    <row r="498" spans="3:11" s="9" customFormat="1" ht="19.5" customHeight="1">
      <c r="C498" s="115"/>
      <c r="D498" s="112"/>
      <c r="E498" s="102"/>
      <c r="F498" s="102"/>
      <c r="G498" s="102"/>
      <c r="H498" s="50" t="s">
        <v>296</v>
      </c>
      <c r="I498" s="71">
        <v>0</v>
      </c>
      <c r="J498" s="71">
        <v>300</v>
      </c>
      <c r="K498" s="71">
        <v>0</v>
      </c>
    </row>
    <row r="499" spans="3:11" s="9" customFormat="1" ht="19.5" customHeight="1">
      <c r="C499" s="115"/>
      <c r="D499" s="112"/>
      <c r="E499" s="102"/>
      <c r="F499" s="102"/>
      <c r="G499" s="102"/>
      <c r="H499" s="50" t="s">
        <v>311</v>
      </c>
      <c r="I499" s="71">
        <v>0</v>
      </c>
      <c r="J499" s="71">
        <v>0</v>
      </c>
      <c r="K499" s="71">
        <v>0</v>
      </c>
    </row>
    <row r="500" spans="3:11" s="9" customFormat="1" ht="19.5" customHeight="1">
      <c r="C500" s="115"/>
      <c r="D500" s="112"/>
      <c r="E500" s="102"/>
      <c r="F500" s="102"/>
      <c r="G500" s="102"/>
      <c r="H500" s="50" t="s">
        <v>200</v>
      </c>
      <c r="I500" s="71">
        <v>0</v>
      </c>
      <c r="J500" s="71">
        <v>0</v>
      </c>
      <c r="K500" s="71">
        <v>0</v>
      </c>
    </row>
    <row r="501" spans="3:11" s="9" customFormat="1" ht="19.5" customHeight="1">
      <c r="C501" s="116"/>
      <c r="D501" s="112"/>
      <c r="E501" s="103"/>
      <c r="F501" s="103"/>
      <c r="G501" s="103"/>
      <c r="H501" s="50" t="s">
        <v>202</v>
      </c>
      <c r="I501" s="71">
        <v>0</v>
      </c>
      <c r="J501" s="71">
        <v>0</v>
      </c>
      <c r="K501" s="71">
        <v>0</v>
      </c>
    </row>
    <row r="502" spans="3:11" s="9" customFormat="1" ht="19.5" customHeight="1">
      <c r="C502" s="114" t="s">
        <v>725</v>
      </c>
      <c r="D502" s="107" t="s">
        <v>732</v>
      </c>
      <c r="E502" s="101" t="s">
        <v>477</v>
      </c>
      <c r="F502" s="101">
        <v>2022</v>
      </c>
      <c r="G502" s="101">
        <v>2022</v>
      </c>
      <c r="H502" s="50" t="s">
        <v>309</v>
      </c>
      <c r="I502" s="71">
        <v>0</v>
      </c>
      <c r="J502" s="71">
        <f>J503</f>
        <v>500</v>
      </c>
      <c r="K502" s="71">
        <f>K503</f>
        <v>0</v>
      </c>
    </row>
    <row r="503" spans="3:11" s="9" customFormat="1" ht="19.5" customHeight="1">
      <c r="C503" s="115"/>
      <c r="D503" s="108"/>
      <c r="E503" s="102"/>
      <c r="F503" s="102"/>
      <c r="G503" s="102"/>
      <c r="H503" s="50" t="s">
        <v>296</v>
      </c>
      <c r="I503" s="71">
        <v>0</v>
      </c>
      <c r="J503" s="71">
        <v>500</v>
      </c>
      <c r="K503" s="71">
        <v>0</v>
      </c>
    </row>
    <row r="504" spans="3:11" s="9" customFormat="1" ht="19.5" customHeight="1">
      <c r="C504" s="115"/>
      <c r="D504" s="108"/>
      <c r="E504" s="102"/>
      <c r="F504" s="102"/>
      <c r="G504" s="102"/>
      <c r="H504" s="50" t="s">
        <v>311</v>
      </c>
      <c r="I504" s="71">
        <v>0</v>
      </c>
      <c r="J504" s="71">
        <v>0</v>
      </c>
      <c r="K504" s="71">
        <v>0</v>
      </c>
    </row>
    <row r="505" spans="3:11" s="9" customFormat="1" ht="19.5" customHeight="1">
      <c r="C505" s="115"/>
      <c r="D505" s="108"/>
      <c r="E505" s="102"/>
      <c r="F505" s="102"/>
      <c r="G505" s="102"/>
      <c r="H505" s="50" t="s">
        <v>200</v>
      </c>
      <c r="I505" s="71">
        <v>0</v>
      </c>
      <c r="J505" s="71">
        <v>0</v>
      </c>
      <c r="K505" s="71">
        <v>0</v>
      </c>
    </row>
    <row r="506" spans="3:11" s="9" customFormat="1" ht="19.5" customHeight="1">
      <c r="C506" s="116"/>
      <c r="D506" s="109"/>
      <c r="E506" s="103"/>
      <c r="F506" s="103"/>
      <c r="G506" s="103"/>
      <c r="H506" s="50" t="s">
        <v>202</v>
      </c>
      <c r="I506" s="71">
        <v>0</v>
      </c>
      <c r="J506" s="71">
        <v>0</v>
      </c>
      <c r="K506" s="71">
        <v>0</v>
      </c>
    </row>
    <row r="507" spans="3:11" s="9" customFormat="1" ht="19.5" customHeight="1">
      <c r="C507" s="114" t="s">
        <v>726</v>
      </c>
      <c r="D507" s="107" t="s">
        <v>733</v>
      </c>
      <c r="E507" s="101" t="s">
        <v>484</v>
      </c>
      <c r="F507" s="101">
        <v>2023</v>
      </c>
      <c r="G507" s="101">
        <v>2023</v>
      </c>
      <c r="H507" s="50" t="s">
        <v>309</v>
      </c>
      <c r="I507" s="71">
        <v>0</v>
      </c>
      <c r="J507" s="71"/>
      <c r="K507" s="71">
        <f>K508</f>
        <v>350</v>
      </c>
    </row>
    <row r="508" spans="3:11" s="9" customFormat="1" ht="19.5" customHeight="1">
      <c r="C508" s="115"/>
      <c r="D508" s="108"/>
      <c r="E508" s="102"/>
      <c r="F508" s="102"/>
      <c r="G508" s="102"/>
      <c r="H508" s="50" t="s">
        <v>296</v>
      </c>
      <c r="I508" s="71">
        <v>0</v>
      </c>
      <c r="J508" s="71">
        <v>0</v>
      </c>
      <c r="K508" s="71">
        <v>350</v>
      </c>
    </row>
    <row r="509" spans="3:11" s="9" customFormat="1" ht="19.5" customHeight="1">
      <c r="C509" s="115"/>
      <c r="D509" s="108"/>
      <c r="E509" s="102"/>
      <c r="F509" s="102"/>
      <c r="G509" s="102"/>
      <c r="H509" s="50" t="s">
        <v>311</v>
      </c>
      <c r="I509" s="71">
        <v>0</v>
      </c>
      <c r="J509" s="71">
        <v>0</v>
      </c>
      <c r="K509" s="71">
        <v>0</v>
      </c>
    </row>
    <row r="510" spans="3:11" s="9" customFormat="1" ht="19.5" customHeight="1">
      <c r="C510" s="115"/>
      <c r="D510" s="108"/>
      <c r="E510" s="102"/>
      <c r="F510" s="102"/>
      <c r="G510" s="102"/>
      <c r="H510" s="50" t="s">
        <v>200</v>
      </c>
      <c r="I510" s="71">
        <v>0</v>
      </c>
      <c r="J510" s="71">
        <v>0</v>
      </c>
      <c r="K510" s="71">
        <v>0</v>
      </c>
    </row>
    <row r="511" spans="3:11" s="9" customFormat="1" ht="19.5" customHeight="1">
      <c r="C511" s="116"/>
      <c r="D511" s="109"/>
      <c r="E511" s="103"/>
      <c r="F511" s="103"/>
      <c r="G511" s="103"/>
      <c r="H511" s="50" t="s">
        <v>202</v>
      </c>
      <c r="I511" s="71">
        <v>0</v>
      </c>
      <c r="J511" s="71">
        <v>0</v>
      </c>
      <c r="K511" s="71">
        <v>0</v>
      </c>
    </row>
    <row r="512" spans="3:11" s="9" customFormat="1" ht="19.5" customHeight="1">
      <c r="C512" s="114" t="s">
        <v>727</v>
      </c>
      <c r="D512" s="111" t="s">
        <v>734</v>
      </c>
      <c r="E512" s="101" t="s">
        <v>484</v>
      </c>
      <c r="F512" s="101">
        <v>2023</v>
      </c>
      <c r="G512" s="101">
        <v>2023</v>
      </c>
      <c r="H512" s="50" t="s">
        <v>309</v>
      </c>
      <c r="I512" s="71">
        <v>0</v>
      </c>
      <c r="J512" s="71"/>
      <c r="K512" s="71">
        <f>K513</f>
        <v>400</v>
      </c>
    </row>
    <row r="513" spans="1:11" s="9" customFormat="1" ht="19.5" customHeight="1">
      <c r="C513" s="115"/>
      <c r="D513" s="112"/>
      <c r="E513" s="102"/>
      <c r="F513" s="102"/>
      <c r="G513" s="102"/>
      <c r="H513" s="50" t="s">
        <v>296</v>
      </c>
      <c r="I513" s="71">
        <v>0</v>
      </c>
      <c r="J513" s="71">
        <v>0</v>
      </c>
      <c r="K513" s="71">
        <v>400</v>
      </c>
    </row>
    <row r="514" spans="1:11" s="9" customFormat="1" ht="19.5" customHeight="1">
      <c r="C514" s="115"/>
      <c r="D514" s="112"/>
      <c r="E514" s="102"/>
      <c r="F514" s="102"/>
      <c r="G514" s="102"/>
      <c r="H514" s="50" t="s">
        <v>311</v>
      </c>
      <c r="I514" s="71">
        <v>0</v>
      </c>
      <c r="J514" s="71">
        <v>0</v>
      </c>
      <c r="K514" s="71">
        <v>0</v>
      </c>
    </row>
    <row r="515" spans="1:11" s="9" customFormat="1" ht="19.5" customHeight="1">
      <c r="C515" s="115"/>
      <c r="D515" s="112"/>
      <c r="E515" s="102"/>
      <c r="F515" s="102"/>
      <c r="G515" s="102"/>
      <c r="H515" s="50" t="s">
        <v>200</v>
      </c>
      <c r="I515" s="71">
        <v>0</v>
      </c>
      <c r="J515" s="71">
        <v>0</v>
      </c>
      <c r="K515" s="71">
        <v>0</v>
      </c>
    </row>
    <row r="516" spans="1:11" s="9" customFormat="1" ht="19.5" customHeight="1">
      <c r="C516" s="116"/>
      <c r="D516" s="113"/>
      <c r="E516" s="103"/>
      <c r="F516" s="103"/>
      <c r="G516" s="103"/>
      <c r="H516" s="50" t="s">
        <v>202</v>
      </c>
      <c r="I516" s="71">
        <v>0</v>
      </c>
      <c r="J516" s="71">
        <v>0</v>
      </c>
      <c r="K516" s="71">
        <v>0</v>
      </c>
    </row>
    <row r="517" spans="1:11" s="9" customFormat="1" ht="19.5" customHeight="1">
      <c r="C517" s="114" t="s">
        <v>728</v>
      </c>
      <c r="D517" s="107" t="s">
        <v>735</v>
      </c>
      <c r="E517" s="101" t="s">
        <v>477</v>
      </c>
      <c r="F517" s="101">
        <v>2023</v>
      </c>
      <c r="G517" s="101">
        <v>2023</v>
      </c>
      <c r="H517" s="50" t="s">
        <v>309</v>
      </c>
      <c r="I517" s="71">
        <v>0</v>
      </c>
      <c r="J517" s="71"/>
      <c r="K517" s="71">
        <f>K518</f>
        <v>500</v>
      </c>
    </row>
    <row r="518" spans="1:11" s="9" customFormat="1" ht="19.5" customHeight="1">
      <c r="C518" s="115"/>
      <c r="D518" s="108"/>
      <c r="E518" s="102"/>
      <c r="F518" s="102"/>
      <c r="G518" s="102"/>
      <c r="H518" s="50" t="s">
        <v>296</v>
      </c>
      <c r="I518" s="71">
        <v>0</v>
      </c>
      <c r="J518" s="71"/>
      <c r="K518" s="71">
        <v>500</v>
      </c>
    </row>
    <row r="519" spans="1:11" s="9" customFormat="1" ht="19.5" customHeight="1">
      <c r="C519" s="115"/>
      <c r="D519" s="108"/>
      <c r="E519" s="102"/>
      <c r="F519" s="102"/>
      <c r="G519" s="102"/>
      <c r="H519" s="50" t="s">
        <v>311</v>
      </c>
      <c r="I519" s="71">
        <v>0</v>
      </c>
      <c r="J519" s="71">
        <v>0</v>
      </c>
      <c r="K519" s="71">
        <v>0</v>
      </c>
    </row>
    <row r="520" spans="1:11" s="9" customFormat="1" ht="19.5" customHeight="1">
      <c r="C520" s="115"/>
      <c r="D520" s="108"/>
      <c r="E520" s="102"/>
      <c r="F520" s="102"/>
      <c r="G520" s="102"/>
      <c r="H520" s="50" t="s">
        <v>200</v>
      </c>
      <c r="I520" s="71">
        <v>0</v>
      </c>
      <c r="J520" s="71">
        <v>0</v>
      </c>
      <c r="K520" s="71">
        <v>0</v>
      </c>
    </row>
    <row r="521" spans="1:11" s="9" customFormat="1" ht="19.5" customHeight="1">
      <c r="C521" s="116"/>
      <c r="D521" s="109"/>
      <c r="E521" s="103"/>
      <c r="F521" s="103"/>
      <c r="G521" s="103"/>
      <c r="H521" s="50" t="s">
        <v>202</v>
      </c>
      <c r="I521" s="71">
        <v>0</v>
      </c>
      <c r="J521" s="71">
        <v>0</v>
      </c>
      <c r="K521" s="71">
        <v>0</v>
      </c>
    </row>
    <row r="522" spans="1:11" s="12" customFormat="1" ht="15" customHeight="1">
      <c r="A522" s="13"/>
      <c r="B522" s="13"/>
      <c r="C522" s="114" t="s">
        <v>346</v>
      </c>
      <c r="D522" s="184" t="s">
        <v>376</v>
      </c>
      <c r="E522" s="101" t="s">
        <v>347</v>
      </c>
      <c r="F522" s="101">
        <v>2021</v>
      </c>
      <c r="G522" s="101">
        <v>2023</v>
      </c>
      <c r="H522" s="50" t="s">
        <v>309</v>
      </c>
      <c r="I522" s="71">
        <f>SUM(I523)</f>
        <v>800</v>
      </c>
      <c r="J522" s="71">
        <f t="shared" ref="J522:K522" si="36">SUM(J523)</f>
        <v>800</v>
      </c>
      <c r="K522" s="71">
        <f t="shared" si="36"/>
        <v>800</v>
      </c>
    </row>
    <row r="523" spans="1:11" s="24" customFormat="1" ht="21.75" customHeight="1">
      <c r="C523" s="115"/>
      <c r="D523" s="253"/>
      <c r="E523" s="102"/>
      <c r="F523" s="102"/>
      <c r="G523" s="102"/>
      <c r="H523" s="50" t="s">
        <v>310</v>
      </c>
      <c r="I523" s="71">
        <f>I528+I533+I538+I543+I547</f>
        <v>800</v>
      </c>
      <c r="J523" s="71">
        <f t="shared" ref="J523:K523" si="37">J528+J533+J538+J543+J547</f>
        <v>800</v>
      </c>
      <c r="K523" s="71">
        <f t="shared" si="37"/>
        <v>800</v>
      </c>
    </row>
    <row r="524" spans="1:11" s="24" customFormat="1">
      <c r="C524" s="115"/>
      <c r="D524" s="253"/>
      <c r="E524" s="102"/>
      <c r="F524" s="102"/>
      <c r="G524" s="102"/>
      <c r="H524" s="50" t="s">
        <v>311</v>
      </c>
      <c r="I524" s="71">
        <v>0</v>
      </c>
      <c r="J524" s="71">
        <v>0</v>
      </c>
      <c r="K524" s="71">
        <v>0</v>
      </c>
    </row>
    <row r="525" spans="1:11" s="25" customFormat="1" ht="18.75" customHeight="1">
      <c r="C525" s="115"/>
      <c r="D525" s="253"/>
      <c r="E525" s="102"/>
      <c r="F525" s="102"/>
      <c r="G525" s="102"/>
      <c r="H525" s="50" t="s">
        <v>312</v>
      </c>
      <c r="I525" s="71">
        <v>0</v>
      </c>
      <c r="J525" s="71">
        <v>0</v>
      </c>
      <c r="K525" s="71">
        <v>0</v>
      </c>
    </row>
    <row r="526" spans="1:11" s="25" customFormat="1" ht="16.5" customHeight="1">
      <c r="C526" s="116"/>
      <c r="D526" s="254"/>
      <c r="E526" s="103"/>
      <c r="F526" s="103"/>
      <c r="G526" s="103"/>
      <c r="H526" s="50" t="s">
        <v>202</v>
      </c>
      <c r="I526" s="71">
        <v>0</v>
      </c>
      <c r="J526" s="71">
        <v>0</v>
      </c>
      <c r="K526" s="71">
        <v>0</v>
      </c>
    </row>
    <row r="527" spans="1:11" s="9" customFormat="1" ht="15" customHeight="1">
      <c r="C527" s="114" t="s">
        <v>348</v>
      </c>
      <c r="D527" s="111" t="s">
        <v>559</v>
      </c>
      <c r="E527" s="101" t="s">
        <v>488</v>
      </c>
      <c r="F527" s="101">
        <v>2021</v>
      </c>
      <c r="G527" s="101">
        <v>2023</v>
      </c>
      <c r="H527" s="50" t="s">
        <v>309</v>
      </c>
      <c r="I527" s="71">
        <v>255.2</v>
      </c>
      <c r="J527" s="71">
        <v>0</v>
      </c>
      <c r="K527" s="71">
        <v>0</v>
      </c>
    </row>
    <row r="528" spans="1:11" s="9" customFormat="1">
      <c r="C528" s="115"/>
      <c r="D528" s="112"/>
      <c r="E528" s="102"/>
      <c r="F528" s="102"/>
      <c r="G528" s="102"/>
      <c r="H528" s="50" t="s">
        <v>310</v>
      </c>
      <c r="I528" s="71">
        <v>100</v>
      </c>
      <c r="J528" s="71">
        <v>100</v>
      </c>
      <c r="K528" s="71">
        <v>100</v>
      </c>
    </row>
    <row r="529" spans="3:11" s="9" customFormat="1">
      <c r="C529" s="115"/>
      <c r="D529" s="112"/>
      <c r="E529" s="102"/>
      <c r="F529" s="102"/>
      <c r="G529" s="102"/>
      <c r="H529" s="50" t="s">
        <v>311</v>
      </c>
      <c r="I529" s="71">
        <v>0</v>
      </c>
      <c r="J529" s="71">
        <v>0</v>
      </c>
      <c r="K529" s="71">
        <v>0</v>
      </c>
    </row>
    <row r="530" spans="3:11" s="9" customFormat="1" ht="18" customHeight="1">
      <c r="C530" s="115"/>
      <c r="D530" s="112"/>
      <c r="E530" s="102"/>
      <c r="F530" s="102"/>
      <c r="G530" s="102"/>
      <c r="H530" s="50" t="s">
        <v>312</v>
      </c>
      <c r="I530" s="71">
        <v>0</v>
      </c>
      <c r="J530" s="71">
        <v>0</v>
      </c>
      <c r="K530" s="71">
        <v>0</v>
      </c>
    </row>
    <row r="531" spans="3:11" s="9" customFormat="1">
      <c r="C531" s="116"/>
      <c r="D531" s="113"/>
      <c r="E531" s="103"/>
      <c r="F531" s="102"/>
      <c r="G531" s="102"/>
      <c r="H531" s="50" t="s">
        <v>202</v>
      </c>
      <c r="I531" s="71">
        <v>0</v>
      </c>
      <c r="J531" s="71">
        <v>0</v>
      </c>
      <c r="K531" s="71">
        <v>0</v>
      </c>
    </row>
    <row r="532" spans="3:11" s="9" customFormat="1" ht="15.75" customHeight="1">
      <c r="C532" s="114" t="s">
        <v>560</v>
      </c>
      <c r="D532" s="111" t="s">
        <v>737</v>
      </c>
      <c r="E532" s="101" t="s">
        <v>8</v>
      </c>
      <c r="F532" s="101">
        <v>2021</v>
      </c>
      <c r="G532" s="101">
        <v>2021</v>
      </c>
      <c r="H532" s="50" t="s">
        <v>309</v>
      </c>
      <c r="I532" s="71">
        <f>I533</f>
        <v>500</v>
      </c>
      <c r="J532" s="71">
        <v>0</v>
      </c>
      <c r="K532" s="71">
        <v>0</v>
      </c>
    </row>
    <row r="533" spans="3:11" s="9" customFormat="1" ht="18" customHeight="1">
      <c r="C533" s="115"/>
      <c r="D533" s="112"/>
      <c r="E533" s="102"/>
      <c r="F533" s="102"/>
      <c r="G533" s="102"/>
      <c r="H533" s="50" t="s">
        <v>296</v>
      </c>
      <c r="I533" s="71">
        <v>500</v>
      </c>
      <c r="J533" s="71">
        <v>0</v>
      </c>
      <c r="K533" s="71">
        <v>0</v>
      </c>
    </row>
    <row r="534" spans="3:11" s="9" customFormat="1" ht="18.75" customHeight="1">
      <c r="C534" s="115"/>
      <c r="D534" s="112"/>
      <c r="E534" s="102"/>
      <c r="F534" s="102"/>
      <c r="G534" s="102"/>
      <c r="H534" s="50" t="s">
        <v>311</v>
      </c>
      <c r="I534" s="71">
        <v>0</v>
      </c>
      <c r="J534" s="71">
        <v>0</v>
      </c>
      <c r="K534" s="71">
        <v>0</v>
      </c>
    </row>
    <row r="535" spans="3:11" s="9" customFormat="1" ht="16.5" customHeight="1">
      <c r="C535" s="115"/>
      <c r="D535" s="112"/>
      <c r="E535" s="102"/>
      <c r="F535" s="102"/>
      <c r="G535" s="102"/>
      <c r="H535" s="50" t="s">
        <v>200</v>
      </c>
      <c r="I535" s="71">
        <v>0</v>
      </c>
      <c r="J535" s="71">
        <v>0</v>
      </c>
      <c r="K535" s="71">
        <v>0</v>
      </c>
    </row>
    <row r="536" spans="3:11" s="9" customFormat="1" ht="19.5" customHeight="1">
      <c r="C536" s="116"/>
      <c r="D536" s="113"/>
      <c r="E536" s="103"/>
      <c r="F536" s="103"/>
      <c r="G536" s="103"/>
      <c r="H536" s="50" t="s">
        <v>202</v>
      </c>
      <c r="I536" s="71">
        <v>0</v>
      </c>
      <c r="J536" s="71">
        <v>0</v>
      </c>
      <c r="K536" s="71">
        <v>0</v>
      </c>
    </row>
    <row r="537" spans="3:11" s="9" customFormat="1" ht="15" customHeight="1">
      <c r="C537" s="114" t="s">
        <v>20</v>
      </c>
      <c r="D537" s="107" t="s">
        <v>738</v>
      </c>
      <c r="E537" s="101" t="s">
        <v>484</v>
      </c>
      <c r="F537" s="101">
        <v>2022</v>
      </c>
      <c r="G537" s="101">
        <v>2023</v>
      </c>
      <c r="H537" s="50" t="s">
        <v>309</v>
      </c>
      <c r="I537" s="71">
        <v>0</v>
      </c>
      <c r="J537" s="71">
        <v>0</v>
      </c>
      <c r="K537" s="71">
        <v>0</v>
      </c>
    </row>
    <row r="538" spans="3:11" s="9" customFormat="1" ht="30" customHeight="1">
      <c r="C538" s="115"/>
      <c r="D538" s="108"/>
      <c r="E538" s="102"/>
      <c r="F538" s="102"/>
      <c r="G538" s="102"/>
      <c r="H538" s="50" t="s">
        <v>296</v>
      </c>
      <c r="I538" s="71">
        <v>0</v>
      </c>
      <c r="J538" s="71">
        <v>250</v>
      </c>
      <c r="K538" s="71">
        <v>250</v>
      </c>
    </row>
    <row r="539" spans="3:11" s="9" customFormat="1" ht="24.75" customHeight="1">
      <c r="C539" s="115"/>
      <c r="D539" s="108"/>
      <c r="E539" s="102"/>
      <c r="F539" s="102"/>
      <c r="G539" s="102"/>
      <c r="H539" s="50" t="s">
        <v>311</v>
      </c>
      <c r="I539" s="71">
        <v>0</v>
      </c>
      <c r="J539" s="71">
        <v>0</v>
      </c>
      <c r="K539" s="71">
        <v>0</v>
      </c>
    </row>
    <row r="540" spans="3:11" s="9" customFormat="1" ht="18.75" customHeight="1">
      <c r="C540" s="115"/>
      <c r="D540" s="108"/>
      <c r="E540" s="102"/>
      <c r="F540" s="102"/>
      <c r="G540" s="102"/>
      <c r="H540" s="50" t="s">
        <v>200</v>
      </c>
      <c r="I540" s="71">
        <v>0</v>
      </c>
      <c r="J540" s="71">
        <v>0</v>
      </c>
      <c r="K540" s="71">
        <v>0</v>
      </c>
    </row>
    <row r="541" spans="3:11" s="9" customFormat="1" ht="19.5" customHeight="1">
      <c r="C541" s="116"/>
      <c r="D541" s="109"/>
      <c r="E541" s="103"/>
      <c r="F541" s="103"/>
      <c r="G541" s="103"/>
      <c r="H541" s="50" t="s">
        <v>202</v>
      </c>
      <c r="I541" s="71">
        <v>0</v>
      </c>
      <c r="J541" s="71">
        <v>0</v>
      </c>
      <c r="K541" s="71">
        <v>0</v>
      </c>
    </row>
    <row r="542" spans="3:11" s="25" customFormat="1" ht="15" customHeight="1">
      <c r="C542" s="114" t="s">
        <v>558</v>
      </c>
      <c r="D542" s="302" t="s">
        <v>739</v>
      </c>
      <c r="E542" s="101" t="s">
        <v>484</v>
      </c>
      <c r="F542" s="101">
        <v>2022</v>
      </c>
      <c r="G542" s="101">
        <v>2023</v>
      </c>
      <c r="H542" s="50" t="s">
        <v>309</v>
      </c>
      <c r="I542" s="71">
        <v>0</v>
      </c>
      <c r="J542" s="71">
        <v>0</v>
      </c>
      <c r="K542" s="71">
        <v>0</v>
      </c>
    </row>
    <row r="543" spans="3:11" s="25" customFormat="1">
      <c r="C543" s="115"/>
      <c r="D543" s="302"/>
      <c r="E543" s="102"/>
      <c r="F543" s="102"/>
      <c r="G543" s="102"/>
      <c r="H543" s="50" t="s">
        <v>310</v>
      </c>
      <c r="I543" s="71">
        <v>0</v>
      </c>
      <c r="J543" s="71">
        <v>250</v>
      </c>
      <c r="K543" s="71">
        <v>250</v>
      </c>
    </row>
    <row r="544" spans="3:11" s="25" customFormat="1">
      <c r="C544" s="115"/>
      <c r="D544" s="302"/>
      <c r="E544" s="102"/>
      <c r="F544" s="102"/>
      <c r="G544" s="102"/>
      <c r="H544" s="50" t="s">
        <v>311</v>
      </c>
      <c r="I544" s="71">
        <v>0</v>
      </c>
      <c r="J544" s="71">
        <v>0</v>
      </c>
      <c r="K544" s="71">
        <v>0</v>
      </c>
    </row>
    <row r="545" spans="1:11" s="25" customFormat="1" ht="18.75" customHeight="1">
      <c r="C545" s="115"/>
      <c r="D545" s="302"/>
      <c r="E545" s="102"/>
      <c r="F545" s="102"/>
      <c r="G545" s="102"/>
      <c r="H545" s="50" t="s">
        <v>312</v>
      </c>
      <c r="I545" s="71">
        <v>0</v>
      </c>
      <c r="J545" s="71">
        <v>0</v>
      </c>
      <c r="K545" s="71">
        <v>0</v>
      </c>
    </row>
    <row r="546" spans="1:11" s="25" customFormat="1" ht="19.5" customHeight="1">
      <c r="C546" s="116"/>
      <c r="D546" s="302"/>
      <c r="E546" s="103"/>
      <c r="F546" s="103"/>
      <c r="G546" s="103"/>
      <c r="H546" s="50" t="s">
        <v>202</v>
      </c>
      <c r="I546" s="71">
        <v>0</v>
      </c>
      <c r="J546" s="71">
        <v>0</v>
      </c>
      <c r="K546" s="71">
        <v>0</v>
      </c>
    </row>
    <row r="547" spans="1:11" s="9" customFormat="1" ht="19.5" customHeight="1">
      <c r="C547" s="114" t="s">
        <v>106</v>
      </c>
      <c r="D547" s="104" t="s">
        <v>740</v>
      </c>
      <c r="E547" s="128" t="s">
        <v>76</v>
      </c>
      <c r="F547" s="101">
        <v>2021</v>
      </c>
      <c r="G547" s="101">
        <v>2023</v>
      </c>
      <c r="H547" s="50" t="s">
        <v>309</v>
      </c>
      <c r="I547" s="71">
        <f>I548</f>
        <v>200</v>
      </c>
      <c r="J547" s="71">
        <f t="shared" ref="J547:K547" si="38">J548</f>
        <v>200</v>
      </c>
      <c r="K547" s="71">
        <f t="shared" si="38"/>
        <v>200</v>
      </c>
    </row>
    <row r="548" spans="1:11" s="9" customFormat="1" ht="19.5" customHeight="1">
      <c r="C548" s="115"/>
      <c r="D548" s="105"/>
      <c r="E548" s="129"/>
      <c r="F548" s="102"/>
      <c r="G548" s="102"/>
      <c r="H548" s="50" t="s">
        <v>296</v>
      </c>
      <c r="I548" s="71">
        <v>200</v>
      </c>
      <c r="J548" s="71">
        <v>200</v>
      </c>
      <c r="K548" s="71">
        <v>200</v>
      </c>
    </row>
    <row r="549" spans="1:11" s="9" customFormat="1" ht="19.5" customHeight="1">
      <c r="C549" s="115"/>
      <c r="D549" s="105"/>
      <c r="E549" s="129"/>
      <c r="F549" s="102"/>
      <c r="G549" s="102"/>
      <c r="H549" s="50" t="s">
        <v>311</v>
      </c>
      <c r="I549" s="71">
        <v>0</v>
      </c>
      <c r="J549" s="71">
        <v>0</v>
      </c>
      <c r="K549" s="71">
        <v>0</v>
      </c>
    </row>
    <row r="550" spans="1:11" s="9" customFormat="1" ht="19.5" customHeight="1">
      <c r="C550" s="115"/>
      <c r="D550" s="105"/>
      <c r="E550" s="129"/>
      <c r="F550" s="102"/>
      <c r="G550" s="102"/>
      <c r="H550" s="50" t="s">
        <v>200</v>
      </c>
      <c r="I550" s="71">
        <v>0</v>
      </c>
      <c r="J550" s="71">
        <v>0</v>
      </c>
      <c r="K550" s="71">
        <v>0</v>
      </c>
    </row>
    <row r="551" spans="1:11" s="9" customFormat="1" ht="19.5" customHeight="1">
      <c r="C551" s="116"/>
      <c r="D551" s="106"/>
      <c r="E551" s="130"/>
      <c r="F551" s="103"/>
      <c r="G551" s="103"/>
      <c r="H551" s="50" t="s">
        <v>202</v>
      </c>
      <c r="I551" s="71">
        <v>0</v>
      </c>
      <c r="J551" s="71">
        <v>0</v>
      </c>
      <c r="K551" s="71">
        <v>0</v>
      </c>
    </row>
    <row r="552" spans="1:11" s="12" customFormat="1" ht="15" customHeight="1">
      <c r="A552" s="13"/>
      <c r="B552" s="13"/>
      <c r="C552" s="114" t="s">
        <v>374</v>
      </c>
      <c r="D552" s="184" t="s">
        <v>375</v>
      </c>
      <c r="E552" s="101" t="s">
        <v>347</v>
      </c>
      <c r="F552" s="101">
        <v>2021</v>
      </c>
      <c r="G552" s="101">
        <v>2023</v>
      </c>
      <c r="H552" s="50" t="s">
        <v>309</v>
      </c>
      <c r="I552" s="71">
        <f>SUM(I554+I553)</f>
        <v>20116.900000000001</v>
      </c>
      <c r="J552" s="71">
        <f t="shared" ref="J552:K552" si="39">SUM(J554+J553)</f>
        <v>17852.8</v>
      </c>
      <c r="K552" s="71">
        <f t="shared" si="39"/>
        <v>17566.2</v>
      </c>
    </row>
    <row r="553" spans="1:11" s="12" customFormat="1">
      <c r="A553" s="13"/>
      <c r="B553" s="13"/>
      <c r="C553" s="115"/>
      <c r="D553" s="253"/>
      <c r="E553" s="102"/>
      <c r="F553" s="102"/>
      <c r="G553" s="102"/>
      <c r="H553" s="50" t="s">
        <v>296</v>
      </c>
      <c r="I553" s="71">
        <f>I558+I563+I568</f>
        <v>2212.9</v>
      </c>
      <c r="J553" s="71">
        <v>1963.8</v>
      </c>
      <c r="K553" s="71">
        <v>1932.3</v>
      </c>
    </row>
    <row r="554" spans="1:11" s="12" customFormat="1">
      <c r="A554" s="13"/>
      <c r="B554" s="13"/>
      <c r="C554" s="115"/>
      <c r="D554" s="253"/>
      <c r="E554" s="102"/>
      <c r="F554" s="102"/>
      <c r="G554" s="102"/>
      <c r="H554" s="50" t="s">
        <v>311</v>
      </c>
      <c r="I554" s="71">
        <f>I559+I564+I569</f>
        <v>17904</v>
      </c>
      <c r="J554" s="71">
        <v>15889</v>
      </c>
      <c r="K554" s="71">
        <v>15633.9</v>
      </c>
    </row>
    <row r="555" spans="1:11" s="6" customFormat="1" ht="15" customHeight="1">
      <c r="A555" s="9"/>
      <c r="B555" s="9"/>
      <c r="C555" s="115"/>
      <c r="D555" s="253"/>
      <c r="E555" s="102"/>
      <c r="F555" s="102"/>
      <c r="G555" s="102"/>
      <c r="H555" s="50" t="s">
        <v>489</v>
      </c>
      <c r="I555" s="71">
        <v>0</v>
      </c>
      <c r="J555" s="71">
        <v>0</v>
      </c>
      <c r="K555" s="71">
        <v>0</v>
      </c>
    </row>
    <row r="556" spans="1:11" s="6" customFormat="1" ht="16.5" customHeight="1">
      <c r="A556" s="9"/>
      <c r="B556" s="9"/>
      <c r="C556" s="116"/>
      <c r="D556" s="254"/>
      <c r="E556" s="103"/>
      <c r="F556" s="103"/>
      <c r="G556" s="103"/>
      <c r="H556" s="50" t="s">
        <v>202</v>
      </c>
      <c r="I556" s="71">
        <v>0</v>
      </c>
      <c r="J556" s="71">
        <v>0</v>
      </c>
      <c r="K556" s="71">
        <v>0</v>
      </c>
    </row>
    <row r="557" spans="1:11" s="13" customFormat="1" ht="15" customHeight="1">
      <c r="C557" s="114" t="s">
        <v>377</v>
      </c>
      <c r="D557" s="184" t="s">
        <v>77</v>
      </c>
      <c r="E557" s="101" t="s">
        <v>434</v>
      </c>
      <c r="F557" s="101">
        <v>2021</v>
      </c>
      <c r="G557" s="101">
        <v>2021</v>
      </c>
      <c r="H557" s="50" t="s">
        <v>309</v>
      </c>
      <c r="I557" s="71">
        <f>I558+I559</f>
        <v>5029.3</v>
      </c>
      <c r="J557" s="71">
        <f>SUM(J558+J559)</f>
        <v>0</v>
      </c>
      <c r="K557" s="71">
        <f>SUM(K558+K559)</f>
        <v>0</v>
      </c>
    </row>
    <row r="558" spans="1:11" s="13" customFormat="1">
      <c r="C558" s="115"/>
      <c r="D558" s="253"/>
      <c r="E558" s="102"/>
      <c r="F558" s="102"/>
      <c r="G558" s="102"/>
      <c r="H558" s="50" t="s">
        <v>296</v>
      </c>
      <c r="I558" s="71">
        <v>553.29999999999995</v>
      </c>
      <c r="J558" s="71">
        <v>0</v>
      </c>
      <c r="K558" s="71">
        <v>0</v>
      </c>
    </row>
    <row r="559" spans="1:11" s="13" customFormat="1">
      <c r="C559" s="115"/>
      <c r="D559" s="253"/>
      <c r="E559" s="102"/>
      <c r="F559" s="102"/>
      <c r="G559" s="102"/>
      <c r="H559" s="50" t="s">
        <v>311</v>
      </c>
      <c r="I559" s="71">
        <v>4476</v>
      </c>
      <c r="J559" s="71">
        <v>0</v>
      </c>
      <c r="K559" s="71">
        <v>0</v>
      </c>
    </row>
    <row r="560" spans="1:11" s="9" customFormat="1" ht="15" customHeight="1">
      <c r="C560" s="115"/>
      <c r="D560" s="253"/>
      <c r="E560" s="102"/>
      <c r="F560" s="102"/>
      <c r="G560" s="102"/>
      <c r="H560" s="50" t="s">
        <v>43</v>
      </c>
      <c r="I560" s="71">
        <v>0</v>
      </c>
      <c r="J560" s="71"/>
      <c r="K560" s="71">
        <v>0</v>
      </c>
    </row>
    <row r="561" spans="1:11" s="9" customFormat="1" ht="16.5" customHeight="1">
      <c r="C561" s="116"/>
      <c r="D561" s="254"/>
      <c r="E561" s="103"/>
      <c r="F561" s="103"/>
      <c r="G561" s="103"/>
      <c r="H561" s="50" t="s">
        <v>202</v>
      </c>
      <c r="I561" s="71">
        <v>0</v>
      </c>
      <c r="J561" s="71">
        <v>0</v>
      </c>
      <c r="K561" s="71">
        <v>0</v>
      </c>
    </row>
    <row r="562" spans="1:11" s="13" customFormat="1" ht="15" customHeight="1">
      <c r="C562" s="114" t="s">
        <v>378</v>
      </c>
      <c r="D562" s="184" t="s">
        <v>78</v>
      </c>
      <c r="E562" s="101" t="s">
        <v>7</v>
      </c>
      <c r="F562" s="101">
        <v>2021</v>
      </c>
      <c r="G562" s="101">
        <v>2021</v>
      </c>
      <c r="H562" s="50" t="s">
        <v>309</v>
      </c>
      <c r="I562" s="71">
        <f>I563+I564</f>
        <v>5029.2</v>
      </c>
      <c r="J562" s="70">
        <f>J563+J564</f>
        <v>0</v>
      </c>
      <c r="K562" s="70">
        <f>K563+K564</f>
        <v>0</v>
      </c>
    </row>
    <row r="563" spans="1:11" s="13" customFormat="1">
      <c r="C563" s="115"/>
      <c r="D563" s="253"/>
      <c r="E563" s="102"/>
      <c r="F563" s="102"/>
      <c r="G563" s="102"/>
      <c r="H563" s="50" t="s">
        <v>296</v>
      </c>
      <c r="I563" s="71">
        <v>553.20000000000005</v>
      </c>
      <c r="J563" s="70">
        <v>0</v>
      </c>
      <c r="K563" s="70">
        <v>0</v>
      </c>
    </row>
    <row r="564" spans="1:11" s="13" customFormat="1">
      <c r="C564" s="115"/>
      <c r="D564" s="253"/>
      <c r="E564" s="102"/>
      <c r="F564" s="102"/>
      <c r="G564" s="102"/>
      <c r="H564" s="50" t="s">
        <v>311</v>
      </c>
      <c r="I564" s="71">
        <v>4476</v>
      </c>
      <c r="J564" s="70">
        <v>0</v>
      </c>
      <c r="K564" s="70">
        <v>0</v>
      </c>
    </row>
    <row r="565" spans="1:11" s="9" customFormat="1" ht="15" customHeight="1">
      <c r="C565" s="115"/>
      <c r="D565" s="253"/>
      <c r="E565" s="102"/>
      <c r="F565" s="102"/>
      <c r="G565" s="102"/>
      <c r="H565" s="50" t="s">
        <v>200</v>
      </c>
      <c r="I565" s="71"/>
      <c r="J565" s="70">
        <v>0</v>
      </c>
      <c r="K565" s="70">
        <v>0</v>
      </c>
    </row>
    <row r="566" spans="1:11" s="9" customFormat="1" ht="16.5" customHeight="1">
      <c r="C566" s="116"/>
      <c r="D566" s="254"/>
      <c r="E566" s="103"/>
      <c r="F566" s="103"/>
      <c r="G566" s="103"/>
      <c r="H566" s="50" t="s">
        <v>202</v>
      </c>
      <c r="I566" s="71">
        <v>0</v>
      </c>
      <c r="J566" s="70">
        <v>0</v>
      </c>
      <c r="K566" s="70">
        <v>0</v>
      </c>
    </row>
    <row r="567" spans="1:11" s="13" customFormat="1" ht="15" customHeight="1">
      <c r="C567" s="114" t="s">
        <v>379</v>
      </c>
      <c r="D567" s="230" t="s">
        <v>525</v>
      </c>
      <c r="E567" s="151" t="s">
        <v>281</v>
      </c>
      <c r="F567" s="101">
        <v>2021</v>
      </c>
      <c r="G567" s="101">
        <v>2021</v>
      </c>
      <c r="H567" s="52" t="s">
        <v>309</v>
      </c>
      <c r="I567" s="71">
        <f>I568+I569</f>
        <v>10058.4</v>
      </c>
      <c r="J567" s="71">
        <f t="shared" ref="J567" si="40">J568+J569</f>
        <v>0</v>
      </c>
      <c r="K567" s="71">
        <f t="shared" ref="K567" si="41">K568+K569</f>
        <v>0</v>
      </c>
    </row>
    <row r="568" spans="1:11" s="13" customFormat="1">
      <c r="C568" s="115"/>
      <c r="D568" s="231"/>
      <c r="E568" s="152"/>
      <c r="F568" s="102"/>
      <c r="G568" s="102"/>
      <c r="H568" s="52" t="s">
        <v>490</v>
      </c>
      <c r="I568" s="71">
        <v>1106.4000000000001</v>
      </c>
      <c r="J568" s="71">
        <v>0</v>
      </c>
      <c r="K568" s="71">
        <v>0</v>
      </c>
    </row>
    <row r="569" spans="1:11" s="13" customFormat="1">
      <c r="C569" s="115"/>
      <c r="D569" s="231"/>
      <c r="E569" s="152"/>
      <c r="F569" s="102"/>
      <c r="G569" s="102"/>
      <c r="H569" s="52" t="s">
        <v>311</v>
      </c>
      <c r="I569" s="71">
        <v>8952</v>
      </c>
      <c r="J569" s="71">
        <v>0</v>
      </c>
      <c r="K569" s="71">
        <v>0</v>
      </c>
    </row>
    <row r="570" spans="1:11" s="9" customFormat="1" ht="15" customHeight="1">
      <c r="C570" s="115"/>
      <c r="D570" s="231"/>
      <c r="E570" s="152"/>
      <c r="F570" s="102"/>
      <c r="G570" s="102"/>
      <c r="H570" s="52" t="s">
        <v>200</v>
      </c>
      <c r="I570" s="76"/>
      <c r="J570" s="76"/>
      <c r="K570" s="76"/>
    </row>
    <row r="571" spans="1:11" s="9" customFormat="1" ht="16.5" customHeight="1">
      <c r="C571" s="116"/>
      <c r="D571" s="232"/>
      <c r="E571" s="153"/>
      <c r="F571" s="103"/>
      <c r="G571" s="103"/>
      <c r="H571" s="50" t="s">
        <v>202</v>
      </c>
      <c r="I571" s="76"/>
      <c r="J571" s="76"/>
      <c r="K571" s="76"/>
    </row>
    <row r="572" spans="1:11" s="6" customFormat="1" ht="16.5" customHeight="1">
      <c r="A572" s="9"/>
      <c r="B572" s="9"/>
      <c r="C572" s="114" t="s">
        <v>415</v>
      </c>
      <c r="D572" s="184" t="s">
        <v>9</v>
      </c>
      <c r="E572" s="101" t="s">
        <v>199</v>
      </c>
      <c r="F572" s="101">
        <v>2021</v>
      </c>
      <c r="G572" s="101">
        <v>2023</v>
      </c>
      <c r="H572" s="50" t="s">
        <v>309</v>
      </c>
      <c r="I572" s="70">
        <f>SUM(I574+I573)</f>
        <v>31512.700000000004</v>
      </c>
      <c r="J572" s="70">
        <f t="shared" ref="J572:K572" si="42">SUM(J574+J573)</f>
        <v>27667</v>
      </c>
      <c r="K572" s="70">
        <f t="shared" si="42"/>
        <v>26635.100000000002</v>
      </c>
    </row>
    <row r="573" spans="1:11" s="6" customFormat="1" ht="16.5" customHeight="1">
      <c r="A573" s="9"/>
      <c r="B573" s="9"/>
      <c r="C573" s="115"/>
      <c r="D573" s="253"/>
      <c r="E573" s="102"/>
      <c r="F573" s="102"/>
      <c r="G573" s="102"/>
      <c r="H573" s="50" t="s">
        <v>310</v>
      </c>
      <c r="I573" s="70">
        <f t="shared" ref="I573:I574" si="43">SUM(I578+I583+I588)</f>
        <v>3466.3999999999996</v>
      </c>
      <c r="J573" s="70">
        <v>3043.4</v>
      </c>
      <c r="K573" s="70">
        <v>2929.9</v>
      </c>
    </row>
    <row r="574" spans="1:11" s="6" customFormat="1" ht="16.5" customHeight="1">
      <c r="A574" s="9"/>
      <c r="B574" s="9"/>
      <c r="C574" s="115"/>
      <c r="D574" s="253"/>
      <c r="E574" s="102"/>
      <c r="F574" s="102"/>
      <c r="G574" s="102"/>
      <c r="H574" s="50" t="s">
        <v>311</v>
      </c>
      <c r="I574" s="70">
        <f t="shared" si="43"/>
        <v>28046.300000000003</v>
      </c>
      <c r="J574" s="70">
        <v>24623.599999999999</v>
      </c>
      <c r="K574" s="70">
        <v>23705.200000000001</v>
      </c>
    </row>
    <row r="575" spans="1:11" s="6" customFormat="1" ht="16.5" customHeight="1">
      <c r="A575" s="9"/>
      <c r="B575" s="9"/>
      <c r="C575" s="115"/>
      <c r="D575" s="253"/>
      <c r="E575" s="102"/>
      <c r="F575" s="102"/>
      <c r="G575" s="102"/>
      <c r="H575" s="50" t="s">
        <v>312</v>
      </c>
      <c r="I575" s="70">
        <f>I580+I585+I590</f>
        <v>0</v>
      </c>
      <c r="J575" s="70">
        <v>0</v>
      </c>
      <c r="K575" s="70">
        <v>0</v>
      </c>
    </row>
    <row r="576" spans="1:11" s="6" customFormat="1" ht="16.5" customHeight="1">
      <c r="A576" s="9"/>
      <c r="B576" s="9"/>
      <c r="C576" s="115"/>
      <c r="D576" s="253"/>
      <c r="E576" s="102"/>
      <c r="F576" s="103"/>
      <c r="G576" s="103"/>
      <c r="H576" s="50" t="s">
        <v>202</v>
      </c>
      <c r="I576" s="70">
        <f>I581+I586+I591</f>
        <v>0</v>
      </c>
      <c r="J576" s="70">
        <v>0</v>
      </c>
      <c r="K576" s="70">
        <v>0</v>
      </c>
    </row>
    <row r="577" spans="1:11" s="6" customFormat="1" ht="16.5" customHeight="1">
      <c r="A577" s="9"/>
      <c r="B577" s="9"/>
      <c r="C577" s="114" t="s">
        <v>416</v>
      </c>
      <c r="D577" s="104" t="s">
        <v>23</v>
      </c>
      <c r="E577" s="101" t="s">
        <v>8</v>
      </c>
      <c r="F577" s="101">
        <v>2021</v>
      </c>
      <c r="G577" s="101">
        <v>2021</v>
      </c>
      <c r="H577" s="50" t="s">
        <v>309</v>
      </c>
      <c r="I577" s="70">
        <f>I578+I579</f>
        <v>8668.6</v>
      </c>
      <c r="J577" s="70">
        <f>J578+J579</f>
        <v>0</v>
      </c>
      <c r="K577" s="70">
        <f>K578+K579</f>
        <v>0</v>
      </c>
    </row>
    <row r="578" spans="1:11" s="6" customFormat="1" ht="18" customHeight="1">
      <c r="A578" s="9"/>
      <c r="B578" s="9"/>
      <c r="C578" s="115"/>
      <c r="D578" s="105"/>
      <c r="E578" s="102"/>
      <c r="F578" s="102"/>
      <c r="G578" s="102"/>
      <c r="H578" s="50" t="s">
        <v>310</v>
      </c>
      <c r="I578" s="70">
        <v>953.5</v>
      </c>
      <c r="J578" s="70">
        <v>0</v>
      </c>
      <c r="K578" s="70">
        <v>0</v>
      </c>
    </row>
    <row r="579" spans="1:11" s="6" customFormat="1" ht="17.25" customHeight="1">
      <c r="A579" s="9"/>
      <c r="B579" s="9"/>
      <c r="C579" s="115"/>
      <c r="D579" s="105"/>
      <c r="E579" s="102"/>
      <c r="F579" s="102"/>
      <c r="G579" s="102"/>
      <c r="H579" s="50" t="s">
        <v>311</v>
      </c>
      <c r="I579" s="70">
        <v>7715.1</v>
      </c>
      <c r="J579" s="70">
        <v>0</v>
      </c>
      <c r="K579" s="70">
        <v>0</v>
      </c>
    </row>
    <row r="580" spans="1:11" s="6" customFormat="1" ht="16.5" customHeight="1">
      <c r="A580" s="9"/>
      <c r="B580" s="9"/>
      <c r="C580" s="115"/>
      <c r="D580" s="105"/>
      <c r="E580" s="102"/>
      <c r="F580" s="102"/>
      <c r="G580" s="102"/>
      <c r="H580" s="50" t="s">
        <v>312</v>
      </c>
      <c r="I580" s="70">
        <v>0</v>
      </c>
      <c r="J580" s="70">
        <v>0</v>
      </c>
      <c r="K580" s="70">
        <v>0</v>
      </c>
    </row>
    <row r="581" spans="1:11" s="6" customFormat="1" ht="16.5" customHeight="1">
      <c r="A581" s="9"/>
      <c r="B581" s="9"/>
      <c r="C581" s="116"/>
      <c r="D581" s="105"/>
      <c r="E581" s="103"/>
      <c r="F581" s="103"/>
      <c r="G581" s="103"/>
      <c r="H581" s="50" t="s">
        <v>202</v>
      </c>
      <c r="I581" s="70">
        <v>0</v>
      </c>
      <c r="J581" s="70">
        <v>0</v>
      </c>
      <c r="K581" s="70">
        <v>0</v>
      </c>
    </row>
    <row r="582" spans="1:11" s="6" customFormat="1" ht="15" customHeight="1">
      <c r="A582" s="9"/>
      <c r="B582" s="9"/>
      <c r="C582" s="114" t="s">
        <v>417</v>
      </c>
      <c r="D582" s="104" t="s">
        <v>24</v>
      </c>
      <c r="E582" s="101" t="s">
        <v>368</v>
      </c>
      <c r="F582" s="101">
        <v>2021</v>
      </c>
      <c r="G582" s="101">
        <v>2021</v>
      </c>
      <c r="H582" s="50" t="s">
        <v>309</v>
      </c>
      <c r="I582" s="70">
        <f>I583+I584</f>
        <v>15646.800000000001</v>
      </c>
      <c r="J582" s="70">
        <f>J583+J584</f>
        <v>0</v>
      </c>
      <c r="K582" s="70">
        <f>K583+K584</f>
        <v>0</v>
      </c>
    </row>
    <row r="583" spans="1:11" s="6" customFormat="1" ht="16.5" customHeight="1">
      <c r="A583" s="9"/>
      <c r="B583" s="9"/>
      <c r="C583" s="115"/>
      <c r="D583" s="105"/>
      <c r="E583" s="102"/>
      <c r="F583" s="102"/>
      <c r="G583" s="102"/>
      <c r="H583" s="50" t="s">
        <v>310</v>
      </c>
      <c r="I583" s="70">
        <v>1721.1</v>
      </c>
      <c r="J583" s="70">
        <v>0</v>
      </c>
      <c r="K583" s="70">
        <v>0</v>
      </c>
    </row>
    <row r="584" spans="1:11" s="6" customFormat="1" ht="16.5" customHeight="1">
      <c r="A584" s="9"/>
      <c r="B584" s="9"/>
      <c r="C584" s="115"/>
      <c r="D584" s="105"/>
      <c r="E584" s="102"/>
      <c r="F584" s="102"/>
      <c r="G584" s="102"/>
      <c r="H584" s="50" t="s">
        <v>311</v>
      </c>
      <c r="I584" s="70">
        <v>13925.7</v>
      </c>
      <c r="J584" s="70">
        <v>0</v>
      </c>
      <c r="K584" s="70">
        <v>0</v>
      </c>
    </row>
    <row r="585" spans="1:11" s="6" customFormat="1" ht="16.5" customHeight="1">
      <c r="A585" s="9"/>
      <c r="B585" s="9"/>
      <c r="C585" s="115"/>
      <c r="D585" s="105"/>
      <c r="E585" s="102"/>
      <c r="F585" s="102"/>
      <c r="G585" s="102"/>
      <c r="H585" s="50" t="s">
        <v>312</v>
      </c>
      <c r="I585" s="70">
        <v>0</v>
      </c>
      <c r="J585" s="70">
        <v>0</v>
      </c>
      <c r="K585" s="70">
        <v>0</v>
      </c>
    </row>
    <row r="586" spans="1:11" s="6" customFormat="1" ht="16.5" customHeight="1">
      <c r="A586" s="9"/>
      <c r="B586" s="9"/>
      <c r="C586" s="116"/>
      <c r="D586" s="106"/>
      <c r="E586" s="103"/>
      <c r="F586" s="103"/>
      <c r="G586" s="103"/>
      <c r="H586" s="50" t="s">
        <v>202</v>
      </c>
      <c r="I586" s="70">
        <v>0</v>
      </c>
      <c r="J586" s="70">
        <v>0</v>
      </c>
      <c r="K586" s="70">
        <v>0</v>
      </c>
    </row>
    <row r="587" spans="1:11" s="6" customFormat="1" ht="19.5" customHeight="1">
      <c r="A587" s="9"/>
      <c r="B587" s="9"/>
      <c r="C587" s="114" t="s">
        <v>418</v>
      </c>
      <c r="D587" s="104" t="s">
        <v>22</v>
      </c>
      <c r="E587" s="101" t="s">
        <v>741</v>
      </c>
      <c r="F587" s="101">
        <v>2021</v>
      </c>
      <c r="G587" s="101">
        <v>2021</v>
      </c>
      <c r="H587" s="50" t="s">
        <v>309</v>
      </c>
      <c r="I587" s="70">
        <f>I588+I589</f>
        <v>7197.3</v>
      </c>
      <c r="J587" s="70">
        <f>J588+J589</f>
        <v>0</v>
      </c>
      <c r="K587" s="70">
        <f>K588+K589</f>
        <v>0</v>
      </c>
    </row>
    <row r="588" spans="1:11" s="6" customFormat="1" ht="16.5" customHeight="1">
      <c r="A588" s="9"/>
      <c r="B588" s="9"/>
      <c r="C588" s="115"/>
      <c r="D588" s="105"/>
      <c r="E588" s="102"/>
      <c r="F588" s="102"/>
      <c r="G588" s="102"/>
      <c r="H588" s="50" t="s">
        <v>310</v>
      </c>
      <c r="I588" s="70">
        <v>791.8</v>
      </c>
      <c r="J588" s="70">
        <v>0</v>
      </c>
      <c r="K588" s="70">
        <v>0</v>
      </c>
    </row>
    <row r="589" spans="1:11" s="6" customFormat="1" ht="16.5" customHeight="1">
      <c r="A589" s="9"/>
      <c r="B589" s="9"/>
      <c r="C589" s="115"/>
      <c r="D589" s="105"/>
      <c r="E589" s="102"/>
      <c r="F589" s="102"/>
      <c r="G589" s="102"/>
      <c r="H589" s="50" t="s">
        <v>311</v>
      </c>
      <c r="I589" s="70">
        <v>6405.5</v>
      </c>
      <c r="J589" s="70">
        <v>0</v>
      </c>
      <c r="K589" s="70">
        <v>0</v>
      </c>
    </row>
    <row r="590" spans="1:11" s="6" customFormat="1" ht="16.5" customHeight="1">
      <c r="A590" s="9"/>
      <c r="B590" s="9"/>
      <c r="C590" s="115"/>
      <c r="D590" s="105"/>
      <c r="E590" s="102"/>
      <c r="F590" s="102"/>
      <c r="G590" s="102"/>
      <c r="H590" s="50" t="s">
        <v>312</v>
      </c>
      <c r="I590" s="70">
        <v>0</v>
      </c>
      <c r="J590" s="70">
        <v>0</v>
      </c>
      <c r="K590" s="70">
        <v>0</v>
      </c>
    </row>
    <row r="591" spans="1:11" s="6" customFormat="1" ht="16.5" customHeight="1">
      <c r="A591" s="9"/>
      <c r="B591" s="9"/>
      <c r="C591" s="116"/>
      <c r="D591" s="106"/>
      <c r="E591" s="103"/>
      <c r="F591" s="103"/>
      <c r="G591" s="103"/>
      <c r="H591" s="50" t="s">
        <v>202</v>
      </c>
      <c r="I591" s="70">
        <v>0</v>
      </c>
      <c r="J591" s="70">
        <v>0</v>
      </c>
      <c r="K591" s="70">
        <v>0</v>
      </c>
    </row>
    <row r="592" spans="1:11" s="3" customFormat="1" ht="20.25" customHeight="1">
      <c r="A592" s="2"/>
      <c r="B592" s="5"/>
      <c r="C592" s="241" t="s">
        <v>167</v>
      </c>
      <c r="D592" s="117" t="s">
        <v>349</v>
      </c>
      <c r="E592" s="120" t="s">
        <v>323</v>
      </c>
      <c r="F592" s="120">
        <v>2021</v>
      </c>
      <c r="G592" s="120">
        <v>2023</v>
      </c>
      <c r="H592" s="50" t="s">
        <v>309</v>
      </c>
      <c r="I592" s="76">
        <f>I593+I594+I595+I596</f>
        <v>177767.59999999998</v>
      </c>
      <c r="J592" s="76">
        <f t="shared" ref="J592:K592" si="44">J593+J594+J595+J596</f>
        <v>178753.69999999998</v>
      </c>
      <c r="K592" s="76">
        <f t="shared" si="44"/>
        <v>179769.4</v>
      </c>
    </row>
    <row r="593" spans="1:11" s="3" customFormat="1" ht="18.75" customHeight="1">
      <c r="A593" s="2"/>
      <c r="B593" s="5"/>
      <c r="C593" s="242"/>
      <c r="D593" s="118"/>
      <c r="E593" s="121"/>
      <c r="F593" s="121"/>
      <c r="G593" s="121"/>
      <c r="H593" s="50" t="s">
        <v>296</v>
      </c>
      <c r="I593" s="76">
        <f>SUM(I598+I603+I638+I673+I688)</f>
        <v>144897.29999999999</v>
      </c>
      <c r="J593" s="76">
        <f>SUM(J598+J603+J638+J673+J688)</f>
        <v>144897.29999999999</v>
      </c>
      <c r="K593" s="76">
        <f>SUM(K598+K603+K638+K673+K688)</f>
        <v>144897.29999999999</v>
      </c>
    </row>
    <row r="594" spans="1:11" s="3" customFormat="1" ht="19.5" customHeight="1">
      <c r="A594" s="2"/>
      <c r="B594" s="5"/>
      <c r="C594" s="242"/>
      <c r="D594" s="118"/>
      <c r="E594" s="121"/>
      <c r="F594" s="121"/>
      <c r="G594" s="121"/>
      <c r="H594" s="50" t="s">
        <v>311</v>
      </c>
      <c r="I594" s="76">
        <f>SUM(I599+I604+I639+I674+I689)</f>
        <v>0</v>
      </c>
      <c r="J594" s="76">
        <f t="shared" ref="J594:K596" si="45">J599+J604+J639+J674+J689</f>
        <v>0</v>
      </c>
      <c r="K594" s="76">
        <f t="shared" si="45"/>
        <v>0</v>
      </c>
    </row>
    <row r="595" spans="1:11" s="3" customFormat="1" ht="18.75" customHeight="1">
      <c r="A595" s="2"/>
      <c r="B595" s="5"/>
      <c r="C595" s="242"/>
      <c r="D595" s="118"/>
      <c r="E595" s="121"/>
      <c r="F595" s="121"/>
      <c r="G595" s="121"/>
      <c r="H595" s="50" t="s">
        <v>200</v>
      </c>
      <c r="I595" s="76">
        <f>I600+I605+I640+I675+I690</f>
        <v>0</v>
      </c>
      <c r="J595" s="76">
        <f t="shared" si="45"/>
        <v>0</v>
      </c>
      <c r="K595" s="76">
        <f t="shared" si="45"/>
        <v>0</v>
      </c>
    </row>
    <row r="596" spans="1:11" s="4" customFormat="1" ht="18.75" customHeight="1">
      <c r="A596" s="5"/>
      <c r="B596" s="5"/>
      <c r="C596" s="243"/>
      <c r="D596" s="119"/>
      <c r="E596" s="122"/>
      <c r="F596" s="122"/>
      <c r="G596" s="122"/>
      <c r="H596" s="50" t="s">
        <v>202</v>
      </c>
      <c r="I596" s="76">
        <f>I601+I606+I641+I676+I691</f>
        <v>32870.300000000003</v>
      </c>
      <c r="J596" s="76">
        <f t="shared" si="45"/>
        <v>33856.400000000001</v>
      </c>
      <c r="K596" s="76">
        <f t="shared" si="45"/>
        <v>34872.1</v>
      </c>
    </row>
    <row r="597" spans="1:11" s="8" customFormat="1" ht="20.25" customHeight="1">
      <c r="A597" s="7"/>
      <c r="B597" s="7"/>
      <c r="C597" s="114" t="s">
        <v>350</v>
      </c>
      <c r="D597" s="184" t="s">
        <v>94</v>
      </c>
      <c r="E597" s="101" t="s">
        <v>199</v>
      </c>
      <c r="F597" s="101">
        <v>2021</v>
      </c>
      <c r="G597" s="101">
        <v>2023</v>
      </c>
      <c r="H597" s="50" t="s">
        <v>309</v>
      </c>
      <c r="I597" s="71">
        <f>I598+I599+I600+I601</f>
        <v>175117.59999999998</v>
      </c>
      <c r="J597" s="71">
        <f t="shared" ref="J597:K597" si="46">J598+J599+J600+J601</f>
        <v>176103.69999999998</v>
      </c>
      <c r="K597" s="71">
        <f t="shared" si="46"/>
        <v>177119.4</v>
      </c>
    </row>
    <row r="598" spans="1:11" s="8" customFormat="1" ht="18" customHeight="1">
      <c r="A598" s="7"/>
      <c r="B598" s="7"/>
      <c r="C598" s="115"/>
      <c r="D598" s="253"/>
      <c r="E598" s="102"/>
      <c r="F598" s="102"/>
      <c r="G598" s="102"/>
      <c r="H598" s="50" t="s">
        <v>296</v>
      </c>
      <c r="I598" s="71">
        <v>142247.29999999999</v>
      </c>
      <c r="J598" s="77">
        <v>142247.29999999999</v>
      </c>
      <c r="K598" s="71">
        <v>142247.29999999999</v>
      </c>
    </row>
    <row r="599" spans="1:11" s="8" customFormat="1" ht="18" customHeight="1">
      <c r="A599" s="7"/>
      <c r="B599" s="7"/>
      <c r="C599" s="115"/>
      <c r="D599" s="253"/>
      <c r="E599" s="102"/>
      <c r="F599" s="102"/>
      <c r="G599" s="102"/>
      <c r="H599" s="50" t="s">
        <v>311</v>
      </c>
      <c r="I599" s="71">
        <v>0</v>
      </c>
      <c r="J599" s="71">
        <v>0</v>
      </c>
      <c r="K599" s="71">
        <v>0</v>
      </c>
    </row>
    <row r="600" spans="1:11" s="8" customFormat="1" ht="19.5" customHeight="1">
      <c r="A600" s="7"/>
      <c r="B600" s="7"/>
      <c r="C600" s="115"/>
      <c r="D600" s="253"/>
      <c r="E600" s="102"/>
      <c r="F600" s="102"/>
      <c r="G600" s="102"/>
      <c r="H600" s="50" t="s">
        <v>200</v>
      </c>
      <c r="I600" s="71">
        <v>0</v>
      </c>
      <c r="J600" s="71">
        <v>0</v>
      </c>
      <c r="K600" s="71">
        <v>0</v>
      </c>
    </row>
    <row r="601" spans="1:11" s="8" customFormat="1" ht="16.5" customHeight="1">
      <c r="A601" s="7"/>
      <c r="B601" s="7"/>
      <c r="C601" s="116"/>
      <c r="D601" s="254"/>
      <c r="E601" s="103"/>
      <c r="F601" s="103"/>
      <c r="G601" s="103"/>
      <c r="H601" s="52" t="s">
        <v>202</v>
      </c>
      <c r="I601" s="71">
        <v>32870.300000000003</v>
      </c>
      <c r="J601" s="77">
        <v>33856.400000000001</v>
      </c>
      <c r="K601" s="71">
        <v>34872.1</v>
      </c>
    </row>
    <row r="602" spans="1:11" s="8" customFormat="1" ht="19.5" customHeight="1">
      <c r="A602" s="7"/>
      <c r="B602" s="7"/>
      <c r="C602" s="114" t="s">
        <v>351</v>
      </c>
      <c r="D602" s="184" t="s">
        <v>352</v>
      </c>
      <c r="E602" s="101" t="s">
        <v>323</v>
      </c>
      <c r="F602" s="101">
        <v>2021</v>
      </c>
      <c r="G602" s="101">
        <v>2023</v>
      </c>
      <c r="H602" s="52" t="s">
        <v>309</v>
      </c>
      <c r="I602" s="71">
        <f>SUM(I604+I603)</f>
        <v>300</v>
      </c>
      <c r="J602" s="71">
        <f t="shared" ref="J602:K602" si="47">SUM(J604+J603)</f>
        <v>300</v>
      </c>
      <c r="K602" s="71">
        <f t="shared" si="47"/>
        <v>300</v>
      </c>
    </row>
    <row r="603" spans="1:11" s="8" customFormat="1" ht="20.25" customHeight="1">
      <c r="A603" s="7"/>
      <c r="B603" s="7"/>
      <c r="C603" s="115"/>
      <c r="D603" s="253"/>
      <c r="E603" s="102"/>
      <c r="F603" s="102"/>
      <c r="G603" s="102"/>
      <c r="H603" s="52" t="s">
        <v>296</v>
      </c>
      <c r="I603" s="71">
        <f>SUM(I608+I613+I618+I623+I628+I633)</f>
        <v>300</v>
      </c>
      <c r="J603" s="71">
        <f t="shared" ref="J603:K603" si="48">SUM(J608+J613+J618+J623+J628+J633)</f>
        <v>300</v>
      </c>
      <c r="K603" s="71">
        <f t="shared" si="48"/>
        <v>300</v>
      </c>
    </row>
    <row r="604" spans="1:11" s="8" customFormat="1" ht="20.25" customHeight="1">
      <c r="A604" s="7"/>
      <c r="B604" s="7"/>
      <c r="C604" s="115"/>
      <c r="D604" s="253"/>
      <c r="E604" s="102"/>
      <c r="F604" s="102"/>
      <c r="G604" s="102"/>
      <c r="H604" s="52" t="s">
        <v>311</v>
      </c>
      <c r="I604" s="71">
        <v>0</v>
      </c>
      <c r="J604" s="71">
        <v>0</v>
      </c>
      <c r="K604" s="71">
        <v>0</v>
      </c>
    </row>
    <row r="605" spans="1:11" s="8" customFormat="1" ht="17.25" customHeight="1">
      <c r="A605" s="7"/>
      <c r="B605" s="7"/>
      <c r="C605" s="115"/>
      <c r="D605" s="253"/>
      <c r="E605" s="102"/>
      <c r="F605" s="102"/>
      <c r="G605" s="102"/>
      <c r="H605" s="52" t="s">
        <v>200</v>
      </c>
      <c r="I605" s="71">
        <v>0</v>
      </c>
      <c r="J605" s="71">
        <v>0</v>
      </c>
      <c r="K605" s="71">
        <v>0</v>
      </c>
    </row>
    <row r="606" spans="1:11" s="8" customFormat="1" ht="15" customHeight="1">
      <c r="A606" s="7"/>
      <c r="B606" s="7"/>
      <c r="C606" s="116"/>
      <c r="D606" s="254"/>
      <c r="E606" s="103"/>
      <c r="F606" s="103"/>
      <c r="G606" s="103"/>
      <c r="H606" s="50" t="s">
        <v>202</v>
      </c>
      <c r="I606" s="71">
        <v>0</v>
      </c>
      <c r="J606" s="71">
        <v>0</v>
      </c>
      <c r="K606" s="71">
        <v>0</v>
      </c>
    </row>
    <row r="607" spans="1:11" s="7" customFormat="1" ht="16.5" customHeight="1">
      <c r="C607" s="114" t="s">
        <v>353</v>
      </c>
      <c r="D607" s="107" t="s">
        <v>743</v>
      </c>
      <c r="E607" s="101" t="s">
        <v>354</v>
      </c>
      <c r="F607" s="101">
        <v>2021</v>
      </c>
      <c r="G607" s="101">
        <v>2021</v>
      </c>
      <c r="H607" s="52" t="s">
        <v>309</v>
      </c>
      <c r="I607" s="71">
        <f>I608</f>
        <v>230</v>
      </c>
      <c r="J607" s="71">
        <v>0</v>
      </c>
      <c r="K607" s="71">
        <f>K608+K609+K610+K611</f>
        <v>0</v>
      </c>
    </row>
    <row r="608" spans="1:11" s="7" customFormat="1" ht="17.25" customHeight="1">
      <c r="C608" s="115"/>
      <c r="D608" s="108"/>
      <c r="E608" s="102"/>
      <c r="F608" s="102"/>
      <c r="G608" s="102"/>
      <c r="H608" s="52" t="s">
        <v>296</v>
      </c>
      <c r="I608" s="71">
        <v>230</v>
      </c>
      <c r="J608" s="71">
        <v>0</v>
      </c>
      <c r="K608" s="71">
        <v>0</v>
      </c>
    </row>
    <row r="609" spans="3:11" s="7" customFormat="1" ht="17.25" customHeight="1">
      <c r="C609" s="115"/>
      <c r="D609" s="108"/>
      <c r="E609" s="102"/>
      <c r="F609" s="102"/>
      <c r="G609" s="102"/>
      <c r="H609" s="52" t="s">
        <v>311</v>
      </c>
      <c r="I609" s="71">
        <v>0</v>
      </c>
      <c r="J609" s="71">
        <v>0</v>
      </c>
      <c r="K609" s="71">
        <v>0</v>
      </c>
    </row>
    <row r="610" spans="3:11" s="7" customFormat="1" ht="20.25" customHeight="1">
      <c r="C610" s="115"/>
      <c r="D610" s="108"/>
      <c r="E610" s="102"/>
      <c r="F610" s="102"/>
      <c r="G610" s="102"/>
      <c r="H610" s="52" t="s">
        <v>200</v>
      </c>
      <c r="I610" s="71">
        <v>0</v>
      </c>
      <c r="J610" s="71">
        <v>0</v>
      </c>
      <c r="K610" s="71">
        <v>0</v>
      </c>
    </row>
    <row r="611" spans="3:11" s="7" customFormat="1" ht="14.25" customHeight="1">
      <c r="C611" s="116"/>
      <c r="D611" s="109"/>
      <c r="E611" s="103"/>
      <c r="F611" s="103"/>
      <c r="G611" s="103"/>
      <c r="H611" s="50" t="s">
        <v>202</v>
      </c>
      <c r="I611" s="71">
        <v>0</v>
      </c>
      <c r="J611" s="71">
        <v>0</v>
      </c>
      <c r="K611" s="71">
        <v>0</v>
      </c>
    </row>
    <row r="612" spans="3:11" s="7" customFormat="1" ht="18" customHeight="1">
      <c r="C612" s="114" t="s">
        <v>355</v>
      </c>
      <c r="D612" s="111" t="s">
        <v>744</v>
      </c>
      <c r="E612" s="151" t="s">
        <v>496</v>
      </c>
      <c r="F612" s="151">
        <v>2021</v>
      </c>
      <c r="G612" s="151">
        <v>2021</v>
      </c>
      <c r="H612" s="52" t="s">
        <v>309</v>
      </c>
      <c r="I612" s="71">
        <f>I613</f>
        <v>70</v>
      </c>
      <c r="J612" s="71">
        <v>0</v>
      </c>
      <c r="K612" s="71">
        <v>0</v>
      </c>
    </row>
    <row r="613" spans="3:11" s="7" customFormat="1" ht="18" customHeight="1">
      <c r="C613" s="115"/>
      <c r="D613" s="112"/>
      <c r="E613" s="152"/>
      <c r="F613" s="152"/>
      <c r="G613" s="152"/>
      <c r="H613" s="52" t="s">
        <v>296</v>
      </c>
      <c r="I613" s="71">
        <v>70</v>
      </c>
      <c r="J613" s="71">
        <v>0</v>
      </c>
      <c r="K613" s="71">
        <v>0</v>
      </c>
    </row>
    <row r="614" spans="3:11" s="7" customFormat="1" ht="15.75" customHeight="1">
      <c r="C614" s="115"/>
      <c r="D614" s="112"/>
      <c r="E614" s="152"/>
      <c r="F614" s="152"/>
      <c r="G614" s="152"/>
      <c r="H614" s="52" t="s">
        <v>311</v>
      </c>
      <c r="I614" s="71">
        <v>0</v>
      </c>
      <c r="J614" s="71">
        <v>0</v>
      </c>
      <c r="K614" s="71">
        <v>0</v>
      </c>
    </row>
    <row r="615" spans="3:11" s="7" customFormat="1" ht="16.5" customHeight="1">
      <c r="C615" s="115"/>
      <c r="D615" s="112"/>
      <c r="E615" s="152"/>
      <c r="F615" s="152"/>
      <c r="G615" s="152"/>
      <c r="H615" s="52" t="s">
        <v>200</v>
      </c>
      <c r="I615" s="71">
        <v>0</v>
      </c>
      <c r="J615" s="71">
        <v>0</v>
      </c>
      <c r="K615" s="71">
        <v>0</v>
      </c>
    </row>
    <row r="616" spans="3:11" s="7" customFormat="1" ht="15" customHeight="1">
      <c r="C616" s="116"/>
      <c r="D616" s="113"/>
      <c r="E616" s="153"/>
      <c r="F616" s="153"/>
      <c r="G616" s="153"/>
      <c r="H616" s="50" t="s">
        <v>202</v>
      </c>
      <c r="I616" s="71">
        <v>0</v>
      </c>
      <c r="J616" s="71">
        <v>0</v>
      </c>
      <c r="K616" s="71">
        <v>0</v>
      </c>
    </row>
    <row r="617" spans="3:11" s="7" customFormat="1" ht="20.25" customHeight="1">
      <c r="C617" s="114" t="s">
        <v>356</v>
      </c>
      <c r="D617" s="107" t="s">
        <v>745</v>
      </c>
      <c r="E617" s="151" t="s">
        <v>491</v>
      </c>
      <c r="F617" s="151">
        <v>2022</v>
      </c>
      <c r="G617" s="151">
        <v>2022</v>
      </c>
      <c r="H617" s="52" t="s">
        <v>309</v>
      </c>
      <c r="I617" s="71">
        <v>0</v>
      </c>
      <c r="J617" s="78">
        <f>J618</f>
        <v>100</v>
      </c>
      <c r="K617" s="71">
        <v>0</v>
      </c>
    </row>
    <row r="618" spans="3:11" s="7" customFormat="1" ht="21.75" customHeight="1">
      <c r="C618" s="115"/>
      <c r="D618" s="108"/>
      <c r="E618" s="152"/>
      <c r="F618" s="152"/>
      <c r="G618" s="152"/>
      <c r="H618" s="52" t="s">
        <v>296</v>
      </c>
      <c r="I618" s="71">
        <v>0</v>
      </c>
      <c r="J618" s="78">
        <v>100</v>
      </c>
      <c r="K618" s="71">
        <v>0</v>
      </c>
    </row>
    <row r="619" spans="3:11" s="7" customFormat="1" ht="21.75" customHeight="1">
      <c r="C619" s="115"/>
      <c r="D619" s="108"/>
      <c r="E619" s="152"/>
      <c r="F619" s="152"/>
      <c r="G619" s="152"/>
      <c r="H619" s="52" t="s">
        <v>311</v>
      </c>
      <c r="I619" s="71">
        <v>0</v>
      </c>
      <c r="J619" s="71">
        <v>0</v>
      </c>
      <c r="K619" s="71">
        <v>0</v>
      </c>
    </row>
    <row r="620" spans="3:11" s="7" customFormat="1" ht="21.75" customHeight="1">
      <c r="C620" s="115"/>
      <c r="D620" s="108"/>
      <c r="E620" s="152"/>
      <c r="F620" s="152"/>
      <c r="G620" s="152"/>
      <c r="H620" s="52" t="s">
        <v>200</v>
      </c>
      <c r="I620" s="71">
        <v>0</v>
      </c>
      <c r="J620" s="71">
        <v>0</v>
      </c>
      <c r="K620" s="71">
        <v>0</v>
      </c>
    </row>
    <row r="621" spans="3:11" s="7" customFormat="1" ht="18.75" customHeight="1">
      <c r="C621" s="116"/>
      <c r="D621" s="109"/>
      <c r="E621" s="153"/>
      <c r="F621" s="153"/>
      <c r="G621" s="153"/>
      <c r="H621" s="50" t="s">
        <v>202</v>
      </c>
      <c r="I621" s="71">
        <v>0</v>
      </c>
      <c r="J621" s="71">
        <v>0</v>
      </c>
      <c r="K621" s="71">
        <v>0</v>
      </c>
    </row>
    <row r="622" spans="3:11" s="7" customFormat="1" ht="18.75" customHeight="1">
      <c r="C622" s="89" t="s">
        <v>357</v>
      </c>
      <c r="D622" s="107" t="s">
        <v>746</v>
      </c>
      <c r="E622" s="101" t="s">
        <v>492</v>
      </c>
      <c r="F622" s="101">
        <v>2022</v>
      </c>
      <c r="G622" s="101">
        <v>2022</v>
      </c>
      <c r="H622" s="52" t="s">
        <v>309</v>
      </c>
      <c r="I622" s="71">
        <v>0</v>
      </c>
      <c r="J622" s="71">
        <f>J623</f>
        <v>150</v>
      </c>
      <c r="K622" s="71">
        <v>0</v>
      </c>
    </row>
    <row r="623" spans="3:11" s="7" customFormat="1" ht="18.75" customHeight="1">
      <c r="C623" s="90"/>
      <c r="D623" s="108"/>
      <c r="E623" s="102"/>
      <c r="F623" s="102"/>
      <c r="G623" s="102"/>
      <c r="H623" s="52" t="s">
        <v>296</v>
      </c>
      <c r="I623" s="71">
        <v>0</v>
      </c>
      <c r="J623" s="71">
        <v>150</v>
      </c>
      <c r="K623" s="71">
        <v>0</v>
      </c>
    </row>
    <row r="624" spans="3:11" s="7" customFormat="1" ht="18.75" customHeight="1">
      <c r="C624" s="90"/>
      <c r="D624" s="108"/>
      <c r="E624" s="102"/>
      <c r="F624" s="102"/>
      <c r="G624" s="102"/>
      <c r="H624" s="52" t="s">
        <v>311</v>
      </c>
      <c r="I624" s="71">
        <v>0</v>
      </c>
      <c r="J624" s="71">
        <v>0</v>
      </c>
      <c r="K624" s="71">
        <v>0</v>
      </c>
    </row>
    <row r="625" spans="1:11" s="7" customFormat="1" ht="18" customHeight="1">
      <c r="C625" s="90"/>
      <c r="D625" s="108"/>
      <c r="E625" s="102"/>
      <c r="F625" s="102"/>
      <c r="G625" s="102"/>
      <c r="H625" s="52" t="s">
        <v>200</v>
      </c>
      <c r="I625" s="71">
        <v>0</v>
      </c>
      <c r="J625" s="71">
        <v>0</v>
      </c>
      <c r="K625" s="71">
        <v>0</v>
      </c>
    </row>
    <row r="626" spans="1:11" s="7" customFormat="1" ht="17.25" customHeight="1">
      <c r="C626" s="91"/>
      <c r="D626" s="109"/>
      <c r="E626" s="103"/>
      <c r="F626" s="103"/>
      <c r="G626" s="103"/>
      <c r="H626" s="50" t="s">
        <v>202</v>
      </c>
      <c r="I626" s="71">
        <v>0</v>
      </c>
      <c r="J626" s="71">
        <v>0</v>
      </c>
      <c r="K626" s="71">
        <v>0</v>
      </c>
    </row>
    <row r="627" spans="1:11" s="7" customFormat="1" ht="17.25" customHeight="1">
      <c r="C627" s="89" t="s">
        <v>493</v>
      </c>
      <c r="D627" s="107" t="s">
        <v>747</v>
      </c>
      <c r="E627" s="151" t="s">
        <v>496</v>
      </c>
      <c r="F627" s="110">
        <v>2022</v>
      </c>
      <c r="G627" s="110">
        <v>2022</v>
      </c>
      <c r="H627" s="52" t="s">
        <v>309</v>
      </c>
      <c r="I627" s="71">
        <v>0</v>
      </c>
      <c r="J627" s="71">
        <f>J628</f>
        <v>50</v>
      </c>
      <c r="K627" s="71">
        <v>0</v>
      </c>
    </row>
    <row r="628" spans="1:11" s="7" customFormat="1" ht="17.25" customHeight="1">
      <c r="C628" s="90"/>
      <c r="D628" s="108"/>
      <c r="E628" s="152"/>
      <c r="F628" s="110"/>
      <c r="G628" s="110"/>
      <c r="H628" s="52" t="s">
        <v>296</v>
      </c>
      <c r="I628" s="71">
        <v>0</v>
      </c>
      <c r="J628" s="71">
        <v>50</v>
      </c>
      <c r="K628" s="71">
        <v>0</v>
      </c>
    </row>
    <row r="629" spans="1:11" s="7" customFormat="1" ht="17.25" customHeight="1">
      <c r="C629" s="90"/>
      <c r="D629" s="108"/>
      <c r="E629" s="152"/>
      <c r="F629" s="110"/>
      <c r="G629" s="110"/>
      <c r="H629" s="52" t="s">
        <v>311</v>
      </c>
      <c r="I629" s="71">
        <v>0</v>
      </c>
      <c r="J629" s="71">
        <v>0</v>
      </c>
      <c r="K629" s="71">
        <v>0</v>
      </c>
    </row>
    <row r="630" spans="1:11" s="7" customFormat="1" ht="17.25" customHeight="1">
      <c r="C630" s="90"/>
      <c r="D630" s="108"/>
      <c r="E630" s="152"/>
      <c r="F630" s="110"/>
      <c r="G630" s="110"/>
      <c r="H630" s="52" t="s">
        <v>200</v>
      </c>
      <c r="I630" s="71">
        <v>0</v>
      </c>
      <c r="J630" s="71">
        <v>0</v>
      </c>
      <c r="K630" s="71">
        <v>0</v>
      </c>
    </row>
    <row r="631" spans="1:11" s="7" customFormat="1" ht="17.25" customHeight="1">
      <c r="C631" s="91"/>
      <c r="D631" s="109"/>
      <c r="E631" s="153"/>
      <c r="F631" s="110"/>
      <c r="G631" s="110"/>
      <c r="H631" s="50" t="s">
        <v>202</v>
      </c>
      <c r="I631" s="71">
        <v>0</v>
      </c>
      <c r="J631" s="71">
        <v>0</v>
      </c>
      <c r="K631" s="71">
        <v>0</v>
      </c>
    </row>
    <row r="632" spans="1:11" s="7" customFormat="1" ht="17.25" customHeight="1">
      <c r="C632" s="89" t="s">
        <v>742</v>
      </c>
      <c r="D632" s="107" t="s">
        <v>748</v>
      </c>
      <c r="E632" s="101" t="s">
        <v>21</v>
      </c>
      <c r="F632" s="110">
        <v>2023</v>
      </c>
      <c r="G632" s="110">
        <v>2023</v>
      </c>
      <c r="H632" s="52" t="s">
        <v>309</v>
      </c>
      <c r="I632" s="71">
        <v>0</v>
      </c>
      <c r="J632" s="71">
        <v>0</v>
      </c>
      <c r="K632" s="78">
        <f>K633</f>
        <v>300</v>
      </c>
    </row>
    <row r="633" spans="1:11" s="7" customFormat="1" ht="17.25" customHeight="1">
      <c r="C633" s="90"/>
      <c r="D633" s="108"/>
      <c r="E633" s="102"/>
      <c r="F633" s="110"/>
      <c r="G633" s="110"/>
      <c r="H633" s="52" t="s">
        <v>296</v>
      </c>
      <c r="I633" s="71">
        <v>0</v>
      </c>
      <c r="J633" s="71">
        <v>0</v>
      </c>
      <c r="K633" s="78">
        <v>300</v>
      </c>
    </row>
    <row r="634" spans="1:11" s="7" customFormat="1" ht="17.25" customHeight="1">
      <c r="C634" s="90"/>
      <c r="D634" s="108"/>
      <c r="E634" s="102"/>
      <c r="F634" s="110"/>
      <c r="G634" s="110"/>
      <c r="H634" s="52" t="s">
        <v>311</v>
      </c>
      <c r="I634" s="71">
        <v>0</v>
      </c>
      <c r="J634" s="71">
        <v>0</v>
      </c>
      <c r="K634" s="71">
        <v>0</v>
      </c>
    </row>
    <row r="635" spans="1:11" s="7" customFormat="1" ht="17.25" customHeight="1">
      <c r="C635" s="90"/>
      <c r="D635" s="108"/>
      <c r="E635" s="102"/>
      <c r="F635" s="110"/>
      <c r="G635" s="110"/>
      <c r="H635" s="52" t="s">
        <v>200</v>
      </c>
      <c r="I635" s="71">
        <v>0</v>
      </c>
      <c r="J635" s="71">
        <v>0</v>
      </c>
      <c r="K635" s="71">
        <v>0</v>
      </c>
    </row>
    <row r="636" spans="1:11" s="7" customFormat="1" ht="17.25" customHeight="1">
      <c r="C636" s="91"/>
      <c r="D636" s="109"/>
      <c r="E636" s="103"/>
      <c r="F636" s="110"/>
      <c r="G636" s="110"/>
      <c r="H636" s="50" t="s">
        <v>202</v>
      </c>
      <c r="I636" s="71">
        <v>0</v>
      </c>
      <c r="J636" s="71">
        <v>0</v>
      </c>
      <c r="K636" s="71">
        <v>0</v>
      </c>
    </row>
    <row r="637" spans="1:11" s="8" customFormat="1" ht="15" customHeight="1">
      <c r="A637" s="7"/>
      <c r="B637" s="7"/>
      <c r="C637" s="89" t="s">
        <v>409</v>
      </c>
      <c r="D637" s="137" t="s">
        <v>597</v>
      </c>
      <c r="E637" s="101" t="s">
        <v>419</v>
      </c>
      <c r="F637" s="110">
        <v>2021</v>
      </c>
      <c r="G637" s="110">
        <v>2023</v>
      </c>
      <c r="H637" s="52" t="s">
        <v>309</v>
      </c>
      <c r="I637" s="71">
        <f>I638</f>
        <v>1000</v>
      </c>
      <c r="J637" s="71">
        <f t="shared" ref="J637:K637" si="49">J638</f>
        <v>1000</v>
      </c>
      <c r="K637" s="71">
        <f t="shared" si="49"/>
        <v>1000</v>
      </c>
    </row>
    <row r="638" spans="1:11" s="8" customFormat="1">
      <c r="A638" s="7"/>
      <c r="B638" s="7"/>
      <c r="C638" s="90"/>
      <c r="D638" s="138"/>
      <c r="E638" s="102"/>
      <c r="F638" s="110"/>
      <c r="G638" s="110"/>
      <c r="H638" s="52" t="s">
        <v>296</v>
      </c>
      <c r="I638" s="71">
        <f>SUM(I643+I648+I653+I658+I663+I668)</f>
        <v>1000</v>
      </c>
      <c r="J638" s="71">
        <f t="shared" ref="J638:K638" si="50">SUM(J643+J648+J653+J658+J663+J668)</f>
        <v>1000</v>
      </c>
      <c r="K638" s="71">
        <f t="shared" si="50"/>
        <v>1000</v>
      </c>
    </row>
    <row r="639" spans="1:11" s="8" customFormat="1">
      <c r="A639" s="7"/>
      <c r="B639" s="7"/>
      <c r="C639" s="90"/>
      <c r="D639" s="138"/>
      <c r="E639" s="102"/>
      <c r="F639" s="110"/>
      <c r="G639" s="110"/>
      <c r="H639" s="52" t="s">
        <v>311</v>
      </c>
      <c r="I639" s="71">
        <v>0</v>
      </c>
      <c r="J639" s="71">
        <v>0</v>
      </c>
      <c r="K639" s="71">
        <v>0</v>
      </c>
    </row>
    <row r="640" spans="1:11" s="8" customFormat="1">
      <c r="A640" s="7"/>
      <c r="B640" s="7"/>
      <c r="C640" s="90"/>
      <c r="D640" s="138"/>
      <c r="E640" s="102"/>
      <c r="F640" s="110"/>
      <c r="G640" s="110"/>
      <c r="H640" s="52" t="s">
        <v>200</v>
      </c>
      <c r="I640" s="71">
        <v>0</v>
      </c>
      <c r="J640" s="71">
        <v>0</v>
      </c>
      <c r="K640" s="71">
        <v>0</v>
      </c>
    </row>
    <row r="641" spans="1:11" s="8" customFormat="1" ht="15.75" customHeight="1">
      <c r="A641" s="7"/>
      <c r="B641" s="7"/>
      <c r="C641" s="91"/>
      <c r="D641" s="139"/>
      <c r="E641" s="103"/>
      <c r="F641" s="110"/>
      <c r="G641" s="110"/>
      <c r="H641" s="50" t="s">
        <v>202</v>
      </c>
      <c r="I641" s="71">
        <v>0</v>
      </c>
      <c r="J641" s="71">
        <v>0</v>
      </c>
      <c r="K641" s="71">
        <v>0</v>
      </c>
    </row>
    <row r="642" spans="1:11" s="7" customFormat="1" ht="17.25" customHeight="1">
      <c r="C642" s="89" t="s">
        <v>410</v>
      </c>
      <c r="D642" s="304" t="s">
        <v>752</v>
      </c>
      <c r="E642" s="101" t="s">
        <v>129</v>
      </c>
      <c r="F642" s="101">
        <v>2021</v>
      </c>
      <c r="G642" s="101">
        <v>2021</v>
      </c>
      <c r="H642" s="52" t="s">
        <v>309</v>
      </c>
      <c r="I642" s="71">
        <f>SUM(I643:I644)</f>
        <v>850</v>
      </c>
      <c r="J642" s="71">
        <v>0</v>
      </c>
      <c r="K642" s="71">
        <v>0</v>
      </c>
    </row>
    <row r="643" spans="1:11" s="7" customFormat="1">
      <c r="C643" s="90"/>
      <c r="D643" s="304"/>
      <c r="E643" s="102"/>
      <c r="F643" s="102"/>
      <c r="G643" s="102"/>
      <c r="H643" s="52" t="s">
        <v>296</v>
      </c>
      <c r="I643" s="71">
        <v>850</v>
      </c>
      <c r="J643" s="71">
        <v>0</v>
      </c>
      <c r="K643" s="71">
        <v>0</v>
      </c>
    </row>
    <row r="644" spans="1:11" s="7" customFormat="1">
      <c r="C644" s="90"/>
      <c r="D644" s="304"/>
      <c r="E644" s="102"/>
      <c r="F644" s="102"/>
      <c r="G644" s="102"/>
      <c r="H644" s="52" t="s">
        <v>311</v>
      </c>
      <c r="I644" s="71">
        <v>0</v>
      </c>
      <c r="J644" s="71">
        <v>0</v>
      </c>
      <c r="K644" s="71">
        <v>0</v>
      </c>
    </row>
    <row r="645" spans="1:11" s="7" customFormat="1">
      <c r="C645" s="90"/>
      <c r="D645" s="304"/>
      <c r="E645" s="102"/>
      <c r="F645" s="102"/>
      <c r="G645" s="102"/>
      <c r="H645" s="52" t="s">
        <v>200</v>
      </c>
      <c r="I645" s="71">
        <v>0</v>
      </c>
      <c r="J645" s="71">
        <v>0</v>
      </c>
      <c r="K645" s="71">
        <v>0</v>
      </c>
    </row>
    <row r="646" spans="1:11" s="7" customFormat="1" ht="15.75" customHeight="1">
      <c r="C646" s="91"/>
      <c r="D646" s="304"/>
      <c r="E646" s="103"/>
      <c r="F646" s="103"/>
      <c r="G646" s="103"/>
      <c r="H646" s="50" t="s">
        <v>202</v>
      </c>
      <c r="I646" s="71">
        <v>0</v>
      </c>
      <c r="J646" s="71">
        <v>0</v>
      </c>
      <c r="K646" s="71">
        <v>0</v>
      </c>
    </row>
    <row r="647" spans="1:11" s="7" customFormat="1" ht="15" customHeight="1">
      <c r="C647" s="89" t="s">
        <v>421</v>
      </c>
      <c r="D647" s="305" t="s">
        <v>975</v>
      </c>
      <c r="E647" s="151" t="s">
        <v>496</v>
      </c>
      <c r="F647" s="101">
        <v>2021</v>
      </c>
      <c r="G647" s="101">
        <v>2021</v>
      </c>
      <c r="H647" s="52" t="s">
        <v>309</v>
      </c>
      <c r="I647" s="71">
        <f>I648</f>
        <v>150</v>
      </c>
      <c r="J647" s="71">
        <v>0</v>
      </c>
      <c r="K647" s="71">
        <v>0</v>
      </c>
    </row>
    <row r="648" spans="1:11" s="7" customFormat="1">
      <c r="C648" s="90"/>
      <c r="D648" s="303"/>
      <c r="E648" s="152"/>
      <c r="F648" s="102"/>
      <c r="G648" s="102"/>
      <c r="H648" s="52" t="s">
        <v>296</v>
      </c>
      <c r="I648" s="71">
        <v>150</v>
      </c>
      <c r="J648" s="71">
        <v>0</v>
      </c>
      <c r="K648" s="71">
        <v>0</v>
      </c>
    </row>
    <row r="649" spans="1:11" s="7" customFormat="1">
      <c r="C649" s="90"/>
      <c r="D649" s="303"/>
      <c r="E649" s="152"/>
      <c r="F649" s="102"/>
      <c r="G649" s="102"/>
      <c r="H649" s="52" t="s">
        <v>311</v>
      </c>
      <c r="I649" s="71">
        <v>0</v>
      </c>
      <c r="J649" s="71">
        <v>0</v>
      </c>
      <c r="K649" s="71">
        <v>0</v>
      </c>
    </row>
    <row r="650" spans="1:11" s="7" customFormat="1">
      <c r="C650" s="90"/>
      <c r="D650" s="303"/>
      <c r="E650" s="152"/>
      <c r="F650" s="102"/>
      <c r="G650" s="102"/>
      <c r="H650" s="52" t="s">
        <v>200</v>
      </c>
      <c r="I650" s="71">
        <v>0</v>
      </c>
      <c r="J650" s="71">
        <v>0</v>
      </c>
      <c r="K650" s="71">
        <v>0</v>
      </c>
    </row>
    <row r="651" spans="1:11" s="7" customFormat="1">
      <c r="C651" s="91"/>
      <c r="D651" s="306"/>
      <c r="E651" s="153"/>
      <c r="F651" s="103"/>
      <c r="G651" s="103"/>
      <c r="H651" s="50" t="s">
        <v>202</v>
      </c>
      <c r="I651" s="71">
        <v>0</v>
      </c>
      <c r="J651" s="71">
        <v>0</v>
      </c>
      <c r="K651" s="71">
        <v>0</v>
      </c>
    </row>
    <row r="652" spans="1:11" s="7" customFormat="1" ht="18.75" customHeight="1">
      <c r="C652" s="89" t="s">
        <v>128</v>
      </c>
      <c r="D652" s="111" t="s">
        <v>495</v>
      </c>
      <c r="E652" s="101" t="s">
        <v>494</v>
      </c>
      <c r="F652" s="151">
        <v>2022</v>
      </c>
      <c r="G652" s="151">
        <v>2022</v>
      </c>
      <c r="H652" s="52" t="s">
        <v>309</v>
      </c>
      <c r="I652" s="71">
        <v>0</v>
      </c>
      <c r="J652" s="71">
        <f>J653</f>
        <v>800</v>
      </c>
      <c r="K652" s="71">
        <v>0</v>
      </c>
    </row>
    <row r="653" spans="1:11" s="7" customFormat="1">
      <c r="C653" s="90"/>
      <c r="D653" s="112"/>
      <c r="E653" s="102"/>
      <c r="F653" s="152"/>
      <c r="G653" s="152"/>
      <c r="H653" s="52" t="s">
        <v>296</v>
      </c>
      <c r="I653" s="71">
        <v>0</v>
      </c>
      <c r="J653" s="71">
        <v>800</v>
      </c>
      <c r="K653" s="71">
        <v>0</v>
      </c>
    </row>
    <row r="654" spans="1:11" s="7" customFormat="1">
      <c r="C654" s="90"/>
      <c r="D654" s="112"/>
      <c r="E654" s="102"/>
      <c r="F654" s="152"/>
      <c r="G654" s="152"/>
      <c r="H654" s="52" t="s">
        <v>311</v>
      </c>
      <c r="I654" s="71">
        <v>0</v>
      </c>
      <c r="J654" s="71">
        <v>0</v>
      </c>
      <c r="K654" s="71">
        <v>0</v>
      </c>
    </row>
    <row r="655" spans="1:11" s="7" customFormat="1">
      <c r="C655" s="90"/>
      <c r="D655" s="112"/>
      <c r="E655" s="102"/>
      <c r="F655" s="152"/>
      <c r="G655" s="152"/>
      <c r="H655" s="52" t="s">
        <v>200</v>
      </c>
      <c r="I655" s="71">
        <v>0</v>
      </c>
      <c r="J655" s="71">
        <v>0</v>
      </c>
      <c r="K655" s="71">
        <v>0</v>
      </c>
    </row>
    <row r="656" spans="1:11" s="7" customFormat="1" ht="15.75" customHeight="1">
      <c r="C656" s="91"/>
      <c r="D656" s="113"/>
      <c r="E656" s="103"/>
      <c r="F656" s="153"/>
      <c r="G656" s="153"/>
      <c r="H656" s="50" t="s">
        <v>202</v>
      </c>
      <c r="I656" s="71">
        <v>0</v>
      </c>
      <c r="J656" s="71">
        <v>0</v>
      </c>
      <c r="K656" s="71">
        <v>0</v>
      </c>
    </row>
    <row r="657" spans="2:11" s="7" customFormat="1" ht="15.75" customHeight="1">
      <c r="C657" s="89" t="s">
        <v>749</v>
      </c>
      <c r="D657" s="111" t="s">
        <v>753</v>
      </c>
      <c r="E657" s="151" t="s">
        <v>496</v>
      </c>
      <c r="F657" s="101">
        <v>2022</v>
      </c>
      <c r="G657" s="101">
        <v>2022</v>
      </c>
      <c r="H657" s="52" t="s">
        <v>309</v>
      </c>
      <c r="I657" s="71">
        <v>0</v>
      </c>
      <c r="J657" s="71">
        <f>J658</f>
        <v>200</v>
      </c>
      <c r="K657" s="71">
        <v>0</v>
      </c>
    </row>
    <row r="658" spans="2:11" s="7" customFormat="1" ht="15.75" customHeight="1">
      <c r="C658" s="90"/>
      <c r="D658" s="112"/>
      <c r="E658" s="152"/>
      <c r="F658" s="102"/>
      <c r="G658" s="102"/>
      <c r="H658" s="52" t="s">
        <v>296</v>
      </c>
      <c r="I658" s="71">
        <v>0</v>
      </c>
      <c r="J658" s="71">
        <v>200</v>
      </c>
      <c r="K658" s="71">
        <v>0</v>
      </c>
    </row>
    <row r="659" spans="2:11" s="7" customFormat="1" ht="15.75" customHeight="1">
      <c r="C659" s="90"/>
      <c r="D659" s="112"/>
      <c r="E659" s="152"/>
      <c r="F659" s="102"/>
      <c r="G659" s="102"/>
      <c r="H659" s="52" t="s">
        <v>311</v>
      </c>
      <c r="I659" s="71">
        <v>0</v>
      </c>
      <c r="J659" s="71">
        <v>0</v>
      </c>
      <c r="K659" s="71">
        <v>0</v>
      </c>
    </row>
    <row r="660" spans="2:11" s="7" customFormat="1" ht="15.75" customHeight="1">
      <c r="C660" s="90"/>
      <c r="D660" s="112"/>
      <c r="E660" s="152"/>
      <c r="F660" s="102"/>
      <c r="G660" s="102"/>
      <c r="H660" s="52" t="s">
        <v>200</v>
      </c>
      <c r="I660" s="71">
        <v>0</v>
      </c>
      <c r="J660" s="71">
        <v>0</v>
      </c>
      <c r="K660" s="71">
        <v>0</v>
      </c>
    </row>
    <row r="661" spans="2:11" s="7" customFormat="1" ht="15.75" customHeight="1">
      <c r="C661" s="91"/>
      <c r="D661" s="113"/>
      <c r="E661" s="153"/>
      <c r="F661" s="103"/>
      <c r="G661" s="103"/>
      <c r="H661" s="50" t="s">
        <v>202</v>
      </c>
      <c r="I661" s="71">
        <v>0</v>
      </c>
      <c r="J661" s="71">
        <v>0</v>
      </c>
      <c r="K661" s="71">
        <v>0</v>
      </c>
    </row>
    <row r="662" spans="2:11" s="7" customFormat="1" ht="15.75" customHeight="1">
      <c r="C662" s="89" t="s">
        <v>750</v>
      </c>
      <c r="D662" s="111" t="s">
        <v>754</v>
      </c>
      <c r="E662" s="101" t="s">
        <v>494</v>
      </c>
      <c r="F662" s="151">
        <v>2023</v>
      </c>
      <c r="G662" s="151">
        <v>2023</v>
      </c>
      <c r="H662" s="52" t="s">
        <v>309</v>
      </c>
      <c r="I662" s="71">
        <v>0</v>
      </c>
      <c r="J662" s="71">
        <v>0</v>
      </c>
      <c r="K662" s="71">
        <f>K663</f>
        <v>800</v>
      </c>
    </row>
    <row r="663" spans="2:11" s="7" customFormat="1" ht="15.75" customHeight="1">
      <c r="C663" s="90"/>
      <c r="D663" s="112"/>
      <c r="E663" s="102"/>
      <c r="F663" s="152"/>
      <c r="G663" s="152"/>
      <c r="H663" s="52" t="s">
        <v>296</v>
      </c>
      <c r="I663" s="71">
        <v>0</v>
      </c>
      <c r="J663" s="71">
        <v>0</v>
      </c>
      <c r="K663" s="71">
        <v>800</v>
      </c>
    </row>
    <row r="664" spans="2:11" s="7" customFormat="1" ht="15.75" customHeight="1">
      <c r="C664" s="90"/>
      <c r="D664" s="112"/>
      <c r="E664" s="102"/>
      <c r="F664" s="152"/>
      <c r="G664" s="152"/>
      <c r="H664" s="52" t="s">
        <v>311</v>
      </c>
      <c r="I664" s="71">
        <v>0</v>
      </c>
      <c r="J664" s="71">
        <v>0</v>
      </c>
      <c r="K664" s="71">
        <v>0</v>
      </c>
    </row>
    <row r="665" spans="2:11" s="7" customFormat="1" ht="15.75" customHeight="1">
      <c r="C665" s="90"/>
      <c r="D665" s="112"/>
      <c r="E665" s="102"/>
      <c r="F665" s="152"/>
      <c r="G665" s="152"/>
      <c r="H665" s="52" t="s">
        <v>200</v>
      </c>
      <c r="I665" s="71">
        <v>0</v>
      </c>
      <c r="J665" s="71">
        <v>0</v>
      </c>
      <c r="K665" s="71">
        <v>0</v>
      </c>
    </row>
    <row r="666" spans="2:11" s="7" customFormat="1" ht="15.75" customHeight="1">
      <c r="C666" s="91"/>
      <c r="D666" s="113"/>
      <c r="E666" s="103"/>
      <c r="F666" s="153"/>
      <c r="G666" s="153"/>
      <c r="H666" s="50" t="s">
        <v>202</v>
      </c>
      <c r="I666" s="71">
        <v>0</v>
      </c>
      <c r="J666" s="71">
        <v>0</v>
      </c>
      <c r="K666" s="71">
        <v>0</v>
      </c>
    </row>
    <row r="667" spans="2:11" s="7" customFormat="1" ht="15.75" customHeight="1">
      <c r="C667" s="89" t="s">
        <v>751</v>
      </c>
      <c r="D667" s="111" t="s">
        <v>755</v>
      </c>
      <c r="E667" s="151" t="s">
        <v>496</v>
      </c>
      <c r="F667" s="101">
        <v>2023</v>
      </c>
      <c r="G667" s="101">
        <v>2023</v>
      </c>
      <c r="H667" s="52" t="s">
        <v>309</v>
      </c>
      <c r="I667" s="71">
        <v>0</v>
      </c>
      <c r="J667" s="71">
        <v>0</v>
      </c>
      <c r="K667" s="71">
        <f>K668</f>
        <v>200</v>
      </c>
    </row>
    <row r="668" spans="2:11" s="7" customFormat="1" ht="15.75" customHeight="1">
      <c r="C668" s="90"/>
      <c r="D668" s="112"/>
      <c r="E668" s="152"/>
      <c r="F668" s="102"/>
      <c r="G668" s="102"/>
      <c r="H668" s="52" t="s">
        <v>296</v>
      </c>
      <c r="I668" s="71">
        <v>0</v>
      </c>
      <c r="J668" s="71">
        <v>0</v>
      </c>
      <c r="K668" s="71">
        <v>200</v>
      </c>
    </row>
    <row r="669" spans="2:11" s="7" customFormat="1" ht="15.75" customHeight="1">
      <c r="C669" s="90"/>
      <c r="D669" s="112"/>
      <c r="E669" s="152"/>
      <c r="F669" s="102"/>
      <c r="G669" s="102"/>
      <c r="H669" s="52" t="s">
        <v>311</v>
      </c>
      <c r="I669" s="71">
        <v>0</v>
      </c>
      <c r="J669" s="71">
        <v>0</v>
      </c>
      <c r="K669" s="71">
        <v>0</v>
      </c>
    </row>
    <row r="670" spans="2:11" s="7" customFormat="1" ht="15.75" customHeight="1">
      <c r="C670" s="90"/>
      <c r="D670" s="112"/>
      <c r="E670" s="152"/>
      <c r="F670" s="102"/>
      <c r="G670" s="102"/>
      <c r="H670" s="52" t="s">
        <v>200</v>
      </c>
      <c r="I670" s="71">
        <v>0</v>
      </c>
      <c r="J670" s="71">
        <v>0</v>
      </c>
      <c r="K670" s="71">
        <v>0</v>
      </c>
    </row>
    <row r="671" spans="2:11" s="7" customFormat="1" ht="15.75" customHeight="1">
      <c r="C671" s="91"/>
      <c r="D671" s="113"/>
      <c r="E671" s="153"/>
      <c r="F671" s="103"/>
      <c r="G671" s="103"/>
      <c r="H671" s="50" t="s">
        <v>202</v>
      </c>
      <c r="I671" s="71">
        <v>0</v>
      </c>
      <c r="J671" s="71">
        <v>0</v>
      </c>
      <c r="K671" s="71">
        <v>0</v>
      </c>
    </row>
    <row r="672" spans="2:11" s="7" customFormat="1" ht="22.5" customHeight="1">
      <c r="B672" s="14"/>
      <c r="C672" s="89" t="s">
        <v>358</v>
      </c>
      <c r="D672" s="184" t="s">
        <v>756</v>
      </c>
      <c r="E672" s="101" t="s">
        <v>323</v>
      </c>
      <c r="F672" s="101">
        <v>2021</v>
      </c>
      <c r="G672" s="101">
        <v>2023</v>
      </c>
      <c r="H672" s="52" t="s">
        <v>309</v>
      </c>
      <c r="I672" s="71">
        <f>I673</f>
        <v>500</v>
      </c>
      <c r="J672" s="71">
        <f t="shared" ref="J672:K672" si="51">J673</f>
        <v>500</v>
      </c>
      <c r="K672" s="71">
        <f t="shared" si="51"/>
        <v>500</v>
      </c>
    </row>
    <row r="673" spans="1:11" s="7" customFormat="1">
      <c r="C673" s="90"/>
      <c r="D673" s="253"/>
      <c r="E673" s="102"/>
      <c r="F673" s="102"/>
      <c r="G673" s="102"/>
      <c r="H673" s="52" t="s">
        <v>296</v>
      </c>
      <c r="I673" s="71">
        <f>I678+I683</f>
        <v>500</v>
      </c>
      <c r="J673" s="78">
        <f t="shared" ref="J673:K673" si="52">J678+J683</f>
        <v>500</v>
      </c>
      <c r="K673" s="78">
        <f t="shared" si="52"/>
        <v>500</v>
      </c>
    </row>
    <row r="674" spans="1:11" s="7" customFormat="1">
      <c r="C674" s="90"/>
      <c r="D674" s="253"/>
      <c r="E674" s="102"/>
      <c r="F674" s="102"/>
      <c r="G674" s="102"/>
      <c r="H674" s="52" t="s">
        <v>311</v>
      </c>
      <c r="I674" s="71">
        <f>I679+I684</f>
        <v>0</v>
      </c>
      <c r="J674" s="71">
        <f t="shared" ref="J674:K674" si="53">J679+J684+J689</f>
        <v>0</v>
      </c>
      <c r="K674" s="71">
        <f t="shared" si="53"/>
        <v>0</v>
      </c>
    </row>
    <row r="675" spans="1:11" s="7" customFormat="1">
      <c r="C675" s="90"/>
      <c r="D675" s="253"/>
      <c r="E675" s="102"/>
      <c r="F675" s="102"/>
      <c r="G675" s="102"/>
      <c r="H675" s="52" t="s">
        <v>200</v>
      </c>
      <c r="I675" s="71">
        <f t="shared" ref="I675:K675" si="54">I680+I685+I690</f>
        <v>0</v>
      </c>
      <c r="J675" s="71">
        <f t="shared" si="54"/>
        <v>0</v>
      </c>
      <c r="K675" s="71">
        <f t="shared" si="54"/>
        <v>0</v>
      </c>
    </row>
    <row r="676" spans="1:11" s="7" customFormat="1" ht="17.25" customHeight="1">
      <c r="C676" s="91"/>
      <c r="D676" s="254"/>
      <c r="E676" s="103"/>
      <c r="F676" s="103"/>
      <c r="G676" s="103"/>
      <c r="H676" s="50" t="s">
        <v>202</v>
      </c>
      <c r="I676" s="71">
        <f t="shared" ref="I676:K676" si="55">I681+I686+I691</f>
        <v>0</v>
      </c>
      <c r="J676" s="71">
        <f t="shared" si="55"/>
        <v>0</v>
      </c>
      <c r="K676" s="71">
        <f t="shared" si="55"/>
        <v>0</v>
      </c>
    </row>
    <row r="677" spans="1:11" s="7" customFormat="1" ht="19.5" customHeight="1">
      <c r="C677" s="89" t="s">
        <v>257</v>
      </c>
      <c r="D677" s="137" t="s">
        <v>258</v>
      </c>
      <c r="E677" s="101" t="s">
        <v>494</v>
      </c>
      <c r="F677" s="101">
        <v>2021</v>
      </c>
      <c r="G677" s="101">
        <v>2022</v>
      </c>
      <c r="H677" s="52" t="s">
        <v>309</v>
      </c>
      <c r="I677" s="71">
        <f>SUM(I678:I679)</f>
        <v>300</v>
      </c>
      <c r="J677" s="71">
        <f t="shared" ref="J677" si="56">J678</f>
        <v>300</v>
      </c>
      <c r="K677" s="71">
        <f t="shared" ref="K677" si="57">K678</f>
        <v>290</v>
      </c>
    </row>
    <row r="678" spans="1:11" s="7" customFormat="1" ht="18" customHeight="1">
      <c r="C678" s="90"/>
      <c r="D678" s="138"/>
      <c r="E678" s="102"/>
      <c r="F678" s="102"/>
      <c r="G678" s="102"/>
      <c r="H678" s="52" t="s">
        <v>296</v>
      </c>
      <c r="I678" s="71">
        <v>300</v>
      </c>
      <c r="J678" s="73">
        <v>300</v>
      </c>
      <c r="K678" s="79">
        <v>290</v>
      </c>
    </row>
    <row r="679" spans="1:11" s="7" customFormat="1">
      <c r="C679" s="90"/>
      <c r="D679" s="138"/>
      <c r="E679" s="102"/>
      <c r="F679" s="102"/>
      <c r="G679" s="102"/>
      <c r="H679" s="52" t="s">
        <v>311</v>
      </c>
      <c r="I679" s="71">
        <v>0</v>
      </c>
      <c r="J679" s="71">
        <f t="shared" ref="J679:K679" si="58">J684+J689+J694</f>
        <v>0</v>
      </c>
      <c r="K679" s="71">
        <f t="shared" si="58"/>
        <v>0</v>
      </c>
    </row>
    <row r="680" spans="1:11" s="7" customFormat="1">
      <c r="C680" s="90"/>
      <c r="D680" s="138"/>
      <c r="E680" s="102"/>
      <c r="F680" s="102"/>
      <c r="G680" s="102"/>
      <c r="H680" s="52" t="s">
        <v>200</v>
      </c>
      <c r="I680" s="71">
        <f t="shared" ref="I680" si="59">I685+I690+I695</f>
        <v>0</v>
      </c>
      <c r="J680" s="71">
        <f t="shared" ref="J680:K680" si="60">J685+J690+J695</f>
        <v>0</v>
      </c>
      <c r="K680" s="71">
        <f t="shared" si="60"/>
        <v>0</v>
      </c>
    </row>
    <row r="681" spans="1:11" s="7" customFormat="1" ht="18" customHeight="1">
      <c r="C681" s="91"/>
      <c r="D681" s="139"/>
      <c r="E681" s="103"/>
      <c r="F681" s="103"/>
      <c r="G681" s="103"/>
      <c r="H681" s="50" t="s">
        <v>202</v>
      </c>
      <c r="I681" s="71">
        <f t="shared" ref="I681" si="61">I686+I691+I696</f>
        <v>0</v>
      </c>
      <c r="J681" s="71">
        <f t="shared" ref="J681:K681" si="62">J686+J691+J696</f>
        <v>0</v>
      </c>
      <c r="K681" s="71">
        <f t="shared" si="62"/>
        <v>0</v>
      </c>
    </row>
    <row r="682" spans="1:11" s="7" customFormat="1" ht="15" customHeight="1">
      <c r="C682" s="89" t="s">
        <v>62</v>
      </c>
      <c r="D682" s="137" t="s">
        <v>63</v>
      </c>
      <c r="E682" s="151" t="s">
        <v>496</v>
      </c>
      <c r="F682" s="101">
        <v>2021</v>
      </c>
      <c r="G682" s="101">
        <v>2022</v>
      </c>
      <c r="H682" s="52" t="s">
        <v>309</v>
      </c>
      <c r="I682" s="71">
        <f>SUM(I683:I684)</f>
        <v>200</v>
      </c>
      <c r="J682" s="71">
        <f t="shared" ref="J682:K682" si="63">J683</f>
        <v>200</v>
      </c>
      <c r="K682" s="71">
        <f t="shared" si="63"/>
        <v>210</v>
      </c>
    </row>
    <row r="683" spans="1:11" s="7" customFormat="1" ht="21.75" customHeight="1">
      <c r="C683" s="90"/>
      <c r="D683" s="138"/>
      <c r="E683" s="152"/>
      <c r="F683" s="102"/>
      <c r="G683" s="102"/>
      <c r="H683" s="52" t="s">
        <v>296</v>
      </c>
      <c r="I683" s="71">
        <v>200</v>
      </c>
      <c r="J683" s="73">
        <v>200</v>
      </c>
      <c r="K683" s="79">
        <v>210</v>
      </c>
    </row>
    <row r="684" spans="1:11" s="7" customFormat="1" ht="18.75" customHeight="1">
      <c r="C684" s="90"/>
      <c r="D684" s="138"/>
      <c r="E684" s="152"/>
      <c r="F684" s="102"/>
      <c r="G684" s="102"/>
      <c r="H684" s="52" t="s">
        <v>311</v>
      </c>
      <c r="I684" s="71">
        <v>0</v>
      </c>
      <c r="J684" s="71">
        <f t="shared" ref="J684:K684" si="64">J689+J694+J699</f>
        <v>0</v>
      </c>
      <c r="K684" s="71">
        <f t="shared" si="64"/>
        <v>0</v>
      </c>
    </row>
    <row r="685" spans="1:11" s="7" customFormat="1" ht="18" customHeight="1">
      <c r="C685" s="90"/>
      <c r="D685" s="138"/>
      <c r="E685" s="152"/>
      <c r="F685" s="102"/>
      <c r="G685" s="102"/>
      <c r="H685" s="52" t="s">
        <v>200</v>
      </c>
      <c r="I685" s="71">
        <v>0</v>
      </c>
      <c r="J685" s="71">
        <f t="shared" ref="J685:K685" si="65">J690+J695+J700</f>
        <v>0</v>
      </c>
      <c r="K685" s="71">
        <f t="shared" si="65"/>
        <v>0</v>
      </c>
    </row>
    <row r="686" spans="1:11" s="7" customFormat="1" ht="18" customHeight="1">
      <c r="C686" s="91"/>
      <c r="D686" s="139"/>
      <c r="E686" s="153"/>
      <c r="F686" s="103"/>
      <c r="G686" s="103"/>
      <c r="H686" s="50" t="s">
        <v>202</v>
      </c>
      <c r="I686" s="71">
        <v>0</v>
      </c>
      <c r="J686" s="71">
        <f t="shared" ref="J686:K686" si="66">J691+J696+J701</f>
        <v>0</v>
      </c>
      <c r="K686" s="71">
        <f t="shared" si="66"/>
        <v>0</v>
      </c>
    </row>
    <row r="687" spans="1:11" s="7" customFormat="1" ht="18" customHeight="1">
      <c r="A687" s="15"/>
      <c r="C687" s="89" t="s">
        <v>259</v>
      </c>
      <c r="D687" s="184" t="s">
        <v>260</v>
      </c>
      <c r="E687" s="101" t="s">
        <v>236</v>
      </c>
      <c r="F687" s="101">
        <v>2021</v>
      </c>
      <c r="G687" s="101">
        <v>2023</v>
      </c>
      <c r="H687" s="50" t="s">
        <v>309</v>
      </c>
      <c r="I687" s="71">
        <f>I688</f>
        <v>850</v>
      </c>
      <c r="J687" s="71">
        <f t="shared" ref="J687:K687" si="67">J688</f>
        <v>850</v>
      </c>
      <c r="K687" s="71">
        <f t="shared" si="67"/>
        <v>850</v>
      </c>
    </row>
    <row r="688" spans="1:11" s="7" customFormat="1" ht="20.25" customHeight="1">
      <c r="C688" s="90"/>
      <c r="D688" s="253"/>
      <c r="E688" s="102"/>
      <c r="F688" s="102"/>
      <c r="G688" s="102"/>
      <c r="H688" s="50" t="s">
        <v>296</v>
      </c>
      <c r="I688" s="71">
        <f>I693+I698+I703+I708+I713+I718</f>
        <v>850</v>
      </c>
      <c r="J688" s="71">
        <f t="shared" ref="J688:K688" si="68">J693+J698+J703+J708+J713+J718</f>
        <v>850</v>
      </c>
      <c r="K688" s="71">
        <f t="shared" si="68"/>
        <v>850</v>
      </c>
    </row>
    <row r="689" spans="3:11" s="7" customFormat="1" ht="20.25" customHeight="1">
      <c r="C689" s="90"/>
      <c r="D689" s="253"/>
      <c r="E689" s="102"/>
      <c r="F689" s="102"/>
      <c r="G689" s="102"/>
      <c r="H689" s="50" t="s">
        <v>311</v>
      </c>
      <c r="I689" s="71">
        <f t="shared" ref="I689:K691" si="69">I694+I699+I704</f>
        <v>0</v>
      </c>
      <c r="J689" s="71">
        <f t="shared" si="69"/>
        <v>0</v>
      </c>
      <c r="K689" s="71">
        <f t="shared" si="69"/>
        <v>0</v>
      </c>
    </row>
    <row r="690" spans="3:11" s="7" customFormat="1" ht="15.75" customHeight="1">
      <c r="C690" s="90"/>
      <c r="D690" s="253"/>
      <c r="E690" s="102"/>
      <c r="F690" s="102"/>
      <c r="G690" s="102"/>
      <c r="H690" s="50" t="s">
        <v>200</v>
      </c>
      <c r="I690" s="71">
        <f t="shared" si="69"/>
        <v>0</v>
      </c>
      <c r="J690" s="71">
        <f t="shared" si="69"/>
        <v>0</v>
      </c>
      <c r="K690" s="71">
        <f t="shared" si="69"/>
        <v>0</v>
      </c>
    </row>
    <row r="691" spans="3:11" s="7" customFormat="1" ht="15.75" customHeight="1">
      <c r="C691" s="91"/>
      <c r="D691" s="254"/>
      <c r="E691" s="103"/>
      <c r="F691" s="103"/>
      <c r="G691" s="103"/>
      <c r="H691" s="50" t="s">
        <v>202</v>
      </c>
      <c r="I691" s="71">
        <f t="shared" si="69"/>
        <v>0</v>
      </c>
      <c r="J691" s="71">
        <f t="shared" si="69"/>
        <v>0</v>
      </c>
      <c r="K691" s="71">
        <f t="shared" si="69"/>
        <v>0</v>
      </c>
    </row>
    <row r="692" spans="3:11" s="7" customFormat="1" ht="15.75" customHeight="1">
      <c r="C692" s="89" t="s">
        <v>261</v>
      </c>
      <c r="D692" s="111" t="s">
        <v>758</v>
      </c>
      <c r="E692" s="101" t="s">
        <v>494</v>
      </c>
      <c r="F692" s="101">
        <v>2021</v>
      </c>
      <c r="G692" s="101">
        <v>2021</v>
      </c>
      <c r="H692" s="50" t="s">
        <v>309</v>
      </c>
      <c r="I692" s="71">
        <f>I693</f>
        <v>150</v>
      </c>
      <c r="J692" s="71">
        <f t="shared" ref="J692:K693" si="70">J693</f>
        <v>0</v>
      </c>
      <c r="K692" s="71">
        <f t="shared" si="70"/>
        <v>0</v>
      </c>
    </row>
    <row r="693" spans="3:11" s="7" customFormat="1" ht="18" customHeight="1">
      <c r="C693" s="90"/>
      <c r="D693" s="112"/>
      <c r="E693" s="102"/>
      <c r="F693" s="102"/>
      <c r="G693" s="102"/>
      <c r="H693" s="50" t="s">
        <v>296</v>
      </c>
      <c r="I693" s="71">
        <v>150</v>
      </c>
      <c r="J693" s="71">
        <f t="shared" si="70"/>
        <v>0</v>
      </c>
      <c r="K693" s="71">
        <v>0</v>
      </c>
    </row>
    <row r="694" spans="3:11" s="7" customFormat="1" ht="18" customHeight="1">
      <c r="C694" s="90"/>
      <c r="D694" s="112"/>
      <c r="E694" s="102"/>
      <c r="F694" s="102"/>
      <c r="G694" s="102"/>
      <c r="H694" s="50" t="s">
        <v>311</v>
      </c>
      <c r="I694" s="71">
        <v>0</v>
      </c>
      <c r="J694" s="71">
        <v>0</v>
      </c>
      <c r="K694" s="71">
        <v>0</v>
      </c>
    </row>
    <row r="695" spans="3:11" s="7" customFormat="1" ht="18" customHeight="1">
      <c r="C695" s="90"/>
      <c r="D695" s="112"/>
      <c r="E695" s="102"/>
      <c r="F695" s="102"/>
      <c r="G695" s="102"/>
      <c r="H695" s="50" t="s">
        <v>200</v>
      </c>
      <c r="I695" s="71">
        <v>0</v>
      </c>
      <c r="J695" s="71">
        <v>0</v>
      </c>
      <c r="K695" s="71">
        <v>0</v>
      </c>
    </row>
    <row r="696" spans="3:11" s="7" customFormat="1" ht="17.25" customHeight="1">
      <c r="C696" s="91"/>
      <c r="D696" s="113"/>
      <c r="E696" s="103"/>
      <c r="F696" s="103"/>
      <c r="G696" s="103"/>
      <c r="H696" s="50" t="s">
        <v>202</v>
      </c>
      <c r="I696" s="71">
        <v>0</v>
      </c>
      <c r="J696" s="71">
        <v>0</v>
      </c>
      <c r="K696" s="71">
        <v>0</v>
      </c>
    </row>
    <row r="697" spans="3:11" s="7" customFormat="1" ht="15.75" customHeight="1">
      <c r="C697" s="89" t="s">
        <v>262</v>
      </c>
      <c r="D697" s="107" t="s">
        <v>759</v>
      </c>
      <c r="E697" s="101" t="s">
        <v>494</v>
      </c>
      <c r="F697" s="151">
        <v>2021</v>
      </c>
      <c r="G697" s="151">
        <v>2021</v>
      </c>
      <c r="H697" s="50" t="s">
        <v>309</v>
      </c>
      <c r="I697" s="71">
        <f>I698</f>
        <v>200</v>
      </c>
      <c r="J697" s="71">
        <v>0</v>
      </c>
      <c r="K697" s="71">
        <v>0</v>
      </c>
    </row>
    <row r="698" spans="3:11" s="7" customFormat="1" ht="18" customHeight="1">
      <c r="C698" s="90"/>
      <c r="D698" s="108"/>
      <c r="E698" s="102"/>
      <c r="F698" s="152"/>
      <c r="G698" s="152"/>
      <c r="H698" s="50" t="s">
        <v>310</v>
      </c>
      <c r="I698" s="71">
        <v>200</v>
      </c>
      <c r="J698" s="71">
        <v>0</v>
      </c>
      <c r="K698" s="71">
        <v>0</v>
      </c>
    </row>
    <row r="699" spans="3:11" s="7" customFormat="1" ht="18" customHeight="1">
      <c r="C699" s="90"/>
      <c r="D699" s="108"/>
      <c r="E699" s="102"/>
      <c r="F699" s="152"/>
      <c r="G699" s="152"/>
      <c r="H699" s="50" t="s">
        <v>311</v>
      </c>
      <c r="I699" s="71">
        <v>0</v>
      </c>
      <c r="J699" s="71">
        <v>0</v>
      </c>
      <c r="K699" s="71">
        <v>0</v>
      </c>
    </row>
    <row r="700" spans="3:11" s="7" customFormat="1" ht="17.25" customHeight="1">
      <c r="C700" s="90"/>
      <c r="D700" s="108"/>
      <c r="E700" s="102"/>
      <c r="F700" s="152"/>
      <c r="G700" s="152"/>
      <c r="H700" s="50" t="s">
        <v>312</v>
      </c>
      <c r="I700" s="71">
        <v>0</v>
      </c>
      <c r="J700" s="71">
        <v>0</v>
      </c>
      <c r="K700" s="71">
        <v>0</v>
      </c>
    </row>
    <row r="701" spans="3:11" s="7" customFormat="1" ht="17.25" customHeight="1">
      <c r="C701" s="91"/>
      <c r="D701" s="109"/>
      <c r="E701" s="103"/>
      <c r="F701" s="153"/>
      <c r="G701" s="41"/>
      <c r="H701" s="50" t="s">
        <v>202</v>
      </c>
      <c r="I701" s="71">
        <v>0</v>
      </c>
      <c r="J701" s="71">
        <v>0</v>
      </c>
      <c r="K701" s="71">
        <v>0</v>
      </c>
    </row>
    <row r="702" spans="3:11" s="7" customFormat="1" ht="16.5" customHeight="1">
      <c r="C702" s="89" t="s">
        <v>263</v>
      </c>
      <c r="D702" s="107" t="s">
        <v>760</v>
      </c>
      <c r="E702" s="151" t="s">
        <v>496</v>
      </c>
      <c r="F702" s="101">
        <v>2021</v>
      </c>
      <c r="G702" s="101">
        <v>2021</v>
      </c>
      <c r="H702" s="50" t="s">
        <v>309</v>
      </c>
      <c r="I702" s="71">
        <f>I703</f>
        <v>300</v>
      </c>
      <c r="J702" s="71">
        <v>0</v>
      </c>
      <c r="K702" s="71">
        <v>0</v>
      </c>
    </row>
    <row r="703" spans="3:11" s="7" customFormat="1">
      <c r="C703" s="90"/>
      <c r="D703" s="108"/>
      <c r="E703" s="152"/>
      <c r="F703" s="102"/>
      <c r="G703" s="102"/>
      <c r="H703" s="50" t="s">
        <v>310</v>
      </c>
      <c r="I703" s="71">
        <v>300</v>
      </c>
      <c r="J703" s="71">
        <v>0</v>
      </c>
      <c r="K703" s="71">
        <v>0</v>
      </c>
    </row>
    <row r="704" spans="3:11" s="7" customFormat="1">
      <c r="C704" s="90"/>
      <c r="D704" s="108"/>
      <c r="E704" s="152"/>
      <c r="F704" s="102"/>
      <c r="G704" s="102"/>
      <c r="H704" s="50" t="s">
        <v>311</v>
      </c>
      <c r="I704" s="71">
        <v>0</v>
      </c>
      <c r="J704" s="71">
        <v>0</v>
      </c>
      <c r="K704" s="71">
        <v>0</v>
      </c>
    </row>
    <row r="705" spans="3:11" s="7" customFormat="1">
      <c r="C705" s="90"/>
      <c r="D705" s="108"/>
      <c r="E705" s="152"/>
      <c r="F705" s="102"/>
      <c r="G705" s="102"/>
      <c r="H705" s="50" t="s">
        <v>312</v>
      </c>
      <c r="I705" s="71">
        <v>0</v>
      </c>
      <c r="J705" s="71">
        <v>0</v>
      </c>
      <c r="K705" s="71">
        <v>0</v>
      </c>
    </row>
    <row r="706" spans="3:11" s="7" customFormat="1" ht="17.25" customHeight="1">
      <c r="C706" s="91"/>
      <c r="D706" s="109"/>
      <c r="E706" s="153"/>
      <c r="F706" s="103"/>
      <c r="G706" s="103"/>
      <c r="H706" s="50" t="s">
        <v>202</v>
      </c>
      <c r="I706" s="71">
        <v>0</v>
      </c>
      <c r="J706" s="71">
        <v>0</v>
      </c>
      <c r="K706" s="71">
        <v>0</v>
      </c>
    </row>
    <row r="707" spans="3:11" s="7" customFormat="1" ht="22.5" customHeight="1">
      <c r="C707" s="89" t="s">
        <v>264</v>
      </c>
      <c r="D707" s="107" t="s">
        <v>761</v>
      </c>
      <c r="E707" s="101" t="s">
        <v>497</v>
      </c>
      <c r="F707" s="151">
        <v>2022</v>
      </c>
      <c r="G707" s="151">
        <v>2022</v>
      </c>
      <c r="H707" s="52" t="s">
        <v>309</v>
      </c>
      <c r="I707" s="71">
        <v>0</v>
      </c>
      <c r="J707" s="71">
        <f>J708</f>
        <v>650</v>
      </c>
      <c r="K707" s="71">
        <v>0</v>
      </c>
    </row>
    <row r="708" spans="3:11" s="7" customFormat="1" ht="15.75" customHeight="1">
      <c r="C708" s="90"/>
      <c r="D708" s="108"/>
      <c r="E708" s="102"/>
      <c r="F708" s="152"/>
      <c r="G708" s="152"/>
      <c r="H708" s="52" t="s">
        <v>296</v>
      </c>
      <c r="I708" s="71">
        <v>0</v>
      </c>
      <c r="J708" s="71">
        <v>650</v>
      </c>
      <c r="K708" s="71">
        <v>0</v>
      </c>
    </row>
    <row r="709" spans="3:11" s="7" customFormat="1" ht="15.75" customHeight="1">
      <c r="C709" s="90"/>
      <c r="D709" s="108"/>
      <c r="E709" s="102"/>
      <c r="F709" s="152"/>
      <c r="G709" s="152"/>
      <c r="H709" s="52" t="s">
        <v>311</v>
      </c>
      <c r="I709" s="71">
        <v>0</v>
      </c>
      <c r="J709" s="71">
        <v>0</v>
      </c>
      <c r="K709" s="71">
        <v>0</v>
      </c>
    </row>
    <row r="710" spans="3:11" s="7" customFormat="1" ht="15.75" customHeight="1">
      <c r="C710" s="90"/>
      <c r="D710" s="108"/>
      <c r="E710" s="102"/>
      <c r="F710" s="152"/>
      <c r="G710" s="152"/>
      <c r="H710" s="52" t="s">
        <v>200</v>
      </c>
      <c r="I710" s="71">
        <v>0</v>
      </c>
      <c r="J710" s="71">
        <v>0</v>
      </c>
      <c r="K710" s="71">
        <v>0</v>
      </c>
    </row>
    <row r="711" spans="3:11" s="7" customFormat="1" ht="19.5" customHeight="1">
      <c r="C711" s="91"/>
      <c r="D711" s="109"/>
      <c r="E711" s="35"/>
      <c r="F711" s="153"/>
      <c r="G711" s="153"/>
      <c r="H711" s="50" t="s">
        <v>202</v>
      </c>
      <c r="I711" s="71">
        <v>0</v>
      </c>
      <c r="J711" s="71">
        <v>0</v>
      </c>
      <c r="K711" s="71">
        <v>0</v>
      </c>
    </row>
    <row r="712" spans="3:11" s="7" customFormat="1" ht="19.5" customHeight="1">
      <c r="C712" s="89" t="s">
        <v>598</v>
      </c>
      <c r="D712" s="107" t="s">
        <v>762</v>
      </c>
      <c r="E712" s="101" t="s">
        <v>497</v>
      </c>
      <c r="F712" s="101">
        <v>2023</v>
      </c>
      <c r="G712" s="101">
        <v>2023</v>
      </c>
      <c r="H712" s="52" t="s">
        <v>309</v>
      </c>
      <c r="I712" s="71">
        <f>SUM(I713)</f>
        <v>0</v>
      </c>
      <c r="J712" s="71">
        <v>0</v>
      </c>
      <c r="K712" s="71">
        <f>K713</f>
        <v>650</v>
      </c>
    </row>
    <row r="713" spans="3:11" s="7" customFormat="1" ht="19.5" customHeight="1">
      <c r="C713" s="90"/>
      <c r="D713" s="108"/>
      <c r="E713" s="102"/>
      <c r="F713" s="102"/>
      <c r="G713" s="102"/>
      <c r="H713" s="52" t="s">
        <v>296</v>
      </c>
      <c r="I713" s="71">
        <v>0</v>
      </c>
      <c r="J713" s="71">
        <v>0</v>
      </c>
      <c r="K713" s="71">
        <v>650</v>
      </c>
    </row>
    <row r="714" spans="3:11" s="7" customFormat="1" ht="19.5" customHeight="1">
      <c r="C714" s="90"/>
      <c r="D714" s="108"/>
      <c r="E714" s="102"/>
      <c r="F714" s="102"/>
      <c r="G714" s="102"/>
      <c r="H714" s="52" t="s">
        <v>311</v>
      </c>
      <c r="I714" s="71">
        <v>0</v>
      </c>
      <c r="J714" s="71">
        <v>0</v>
      </c>
      <c r="K714" s="71">
        <v>0</v>
      </c>
    </row>
    <row r="715" spans="3:11" s="7" customFormat="1" ht="19.5" customHeight="1">
      <c r="C715" s="90"/>
      <c r="D715" s="108"/>
      <c r="E715" s="102"/>
      <c r="F715" s="102"/>
      <c r="G715" s="102"/>
      <c r="H715" s="52" t="s">
        <v>200</v>
      </c>
      <c r="I715" s="71">
        <v>0</v>
      </c>
      <c r="J715" s="71">
        <v>0</v>
      </c>
      <c r="K715" s="71">
        <v>0</v>
      </c>
    </row>
    <row r="716" spans="3:11" s="7" customFormat="1" ht="19.5" customHeight="1">
      <c r="C716" s="91"/>
      <c r="D716" s="109"/>
      <c r="E716" s="59"/>
      <c r="F716" s="103"/>
      <c r="G716" s="103"/>
      <c r="H716" s="50" t="s">
        <v>202</v>
      </c>
      <c r="I716" s="71">
        <v>0</v>
      </c>
      <c r="J716" s="71">
        <v>0</v>
      </c>
      <c r="K716" s="71">
        <v>0</v>
      </c>
    </row>
    <row r="717" spans="3:11" s="7" customFormat="1" ht="19.5" customHeight="1">
      <c r="C717" s="89" t="s">
        <v>757</v>
      </c>
      <c r="D717" s="104" t="s">
        <v>763</v>
      </c>
      <c r="E717" s="101" t="s">
        <v>76</v>
      </c>
      <c r="F717" s="101">
        <v>2021</v>
      </c>
      <c r="G717" s="101">
        <v>2023</v>
      </c>
      <c r="H717" s="52" t="s">
        <v>309</v>
      </c>
      <c r="I717" s="71">
        <f>SUM(I718)</f>
        <v>200</v>
      </c>
      <c r="J717" s="71">
        <f t="shared" ref="J717:K717" si="71">SUM(J718)</f>
        <v>200</v>
      </c>
      <c r="K717" s="71">
        <f t="shared" si="71"/>
        <v>200</v>
      </c>
    </row>
    <row r="718" spans="3:11" s="7" customFormat="1" ht="19.5" customHeight="1">
      <c r="C718" s="90"/>
      <c r="D718" s="105"/>
      <c r="E718" s="102"/>
      <c r="F718" s="102"/>
      <c r="G718" s="102"/>
      <c r="H718" s="52" t="s">
        <v>296</v>
      </c>
      <c r="I718" s="71">
        <v>200</v>
      </c>
      <c r="J718" s="71">
        <v>200</v>
      </c>
      <c r="K718" s="71">
        <v>200</v>
      </c>
    </row>
    <row r="719" spans="3:11" s="7" customFormat="1" ht="19.5" customHeight="1">
      <c r="C719" s="90"/>
      <c r="D719" s="105"/>
      <c r="E719" s="102"/>
      <c r="F719" s="102"/>
      <c r="G719" s="102"/>
      <c r="H719" s="52" t="s">
        <v>311</v>
      </c>
      <c r="I719" s="71">
        <v>0</v>
      </c>
      <c r="J719" s="71">
        <v>0</v>
      </c>
      <c r="K719" s="71">
        <v>0</v>
      </c>
    </row>
    <row r="720" spans="3:11" s="7" customFormat="1" ht="19.5" customHeight="1">
      <c r="C720" s="90"/>
      <c r="D720" s="105"/>
      <c r="E720" s="102"/>
      <c r="F720" s="102"/>
      <c r="G720" s="102"/>
      <c r="H720" s="52" t="s">
        <v>200</v>
      </c>
      <c r="I720" s="71">
        <v>0</v>
      </c>
      <c r="J720" s="71">
        <v>0</v>
      </c>
      <c r="K720" s="71">
        <v>0</v>
      </c>
    </row>
    <row r="721" spans="3:11" s="7" customFormat="1" ht="19.5" customHeight="1">
      <c r="C721" s="91"/>
      <c r="D721" s="106"/>
      <c r="E721" s="103"/>
      <c r="F721" s="103"/>
      <c r="G721" s="103"/>
      <c r="H721" s="50" t="s">
        <v>202</v>
      </c>
      <c r="I721" s="71">
        <v>0</v>
      </c>
      <c r="J721" s="71">
        <v>0</v>
      </c>
      <c r="K721" s="71">
        <v>0</v>
      </c>
    </row>
    <row r="722" spans="3:11" s="5" customFormat="1" ht="17.25" customHeight="1">
      <c r="C722" s="218" t="s">
        <v>265</v>
      </c>
      <c r="D722" s="258" t="s">
        <v>166</v>
      </c>
      <c r="E722" s="161" t="s">
        <v>277</v>
      </c>
      <c r="F722" s="161">
        <v>2021</v>
      </c>
      <c r="G722" s="161">
        <v>2023</v>
      </c>
      <c r="H722" s="49" t="s">
        <v>309</v>
      </c>
      <c r="I722" s="66">
        <f>I723+I724+I725+I726</f>
        <v>739625.60000000009</v>
      </c>
      <c r="J722" s="66">
        <f>SUM(J723:J726)</f>
        <v>706881.4</v>
      </c>
      <c r="K722" s="66">
        <f>K723+K724+K725+K726</f>
        <v>714735.70000000007</v>
      </c>
    </row>
    <row r="723" spans="3:11" s="5" customFormat="1" ht="16.5" customHeight="1">
      <c r="C723" s="218"/>
      <c r="D723" s="258"/>
      <c r="E723" s="161"/>
      <c r="F723" s="161"/>
      <c r="G723" s="161"/>
      <c r="H723" s="49" t="s">
        <v>310</v>
      </c>
      <c r="I723" s="66">
        <f>I728+I733+I753+I868+I893</f>
        <v>118154.3</v>
      </c>
      <c r="J723" s="66">
        <f>SUM(J728,J733,J753,J868)</f>
        <v>118154.3</v>
      </c>
      <c r="K723" s="66">
        <f>K728+K733+K753+K868+K893</f>
        <v>118154.3</v>
      </c>
    </row>
    <row r="724" spans="3:11" s="5" customFormat="1" ht="15.75" customHeight="1">
      <c r="C724" s="218"/>
      <c r="D724" s="258"/>
      <c r="E724" s="161"/>
      <c r="F724" s="161"/>
      <c r="G724" s="161"/>
      <c r="H724" s="49" t="s">
        <v>311</v>
      </c>
      <c r="I724" s="66">
        <f>I729+I734+I754+I869+I894</f>
        <v>0</v>
      </c>
      <c r="J724" s="66">
        <f>J729+J734+J754+J869+J894</f>
        <v>0</v>
      </c>
      <c r="K724" s="66">
        <f>K729+K734+K754+K869+K894</f>
        <v>0</v>
      </c>
    </row>
    <row r="725" spans="3:11" s="5" customFormat="1" ht="17.25" customHeight="1">
      <c r="C725" s="218"/>
      <c r="D725" s="258"/>
      <c r="E725" s="161"/>
      <c r="F725" s="161"/>
      <c r="G725" s="161"/>
      <c r="H725" s="49" t="s">
        <v>312</v>
      </c>
      <c r="I725" s="66">
        <f>I730+I735+I755+I870+I895</f>
        <v>620785</v>
      </c>
      <c r="J725" s="66">
        <f>J730+J735+J755+J870+J895</f>
        <v>588027.1</v>
      </c>
      <c r="K725" s="66">
        <f>K730+K735+K755+K870+K895</f>
        <v>595871.4</v>
      </c>
    </row>
    <row r="726" spans="3:11" s="5" customFormat="1" ht="17.25" customHeight="1">
      <c r="C726" s="218"/>
      <c r="D726" s="258"/>
      <c r="E726" s="161"/>
      <c r="F726" s="161"/>
      <c r="G726" s="161"/>
      <c r="H726" s="49" t="s">
        <v>202</v>
      </c>
      <c r="I726" s="66">
        <f>I731+I736+I756+I871+I896</f>
        <v>686.3</v>
      </c>
      <c r="J726" s="66">
        <f>J731+J736+J756+J871+J896</f>
        <v>700</v>
      </c>
      <c r="K726" s="66">
        <f>K731+K736+K756+K871+K896</f>
        <v>710</v>
      </c>
    </row>
    <row r="727" spans="3:11" s="7" customFormat="1" ht="23.25" customHeight="1">
      <c r="C727" s="89" t="s">
        <v>209</v>
      </c>
      <c r="D727" s="184" t="s">
        <v>107</v>
      </c>
      <c r="E727" s="101" t="s">
        <v>323</v>
      </c>
      <c r="F727" s="101">
        <v>2021</v>
      </c>
      <c r="G727" s="101">
        <v>2023</v>
      </c>
      <c r="H727" s="50" t="s">
        <v>309</v>
      </c>
      <c r="I727" s="70">
        <f>I728+I729+I730+I731</f>
        <v>735975.60000000009</v>
      </c>
      <c r="J727" s="70">
        <f>J728+J729+J730+J731</f>
        <v>703231.4</v>
      </c>
      <c r="K727" s="70">
        <f>K728+K729+K730+K731</f>
        <v>711085.70000000007</v>
      </c>
    </row>
    <row r="728" spans="3:11" s="7" customFormat="1" ht="18" customHeight="1">
      <c r="C728" s="90"/>
      <c r="D728" s="253"/>
      <c r="E728" s="102"/>
      <c r="F728" s="102"/>
      <c r="G728" s="102"/>
      <c r="H728" s="50" t="s">
        <v>310</v>
      </c>
      <c r="I728" s="70">
        <v>114504.3</v>
      </c>
      <c r="J728" s="70">
        <v>114504.3</v>
      </c>
      <c r="K728" s="70">
        <v>114504.3</v>
      </c>
    </row>
    <row r="729" spans="3:11" s="7" customFormat="1">
      <c r="C729" s="90"/>
      <c r="D729" s="253"/>
      <c r="E729" s="102"/>
      <c r="F729" s="102"/>
      <c r="G729" s="102"/>
      <c r="H729" s="50" t="s">
        <v>311</v>
      </c>
      <c r="I729" s="70">
        <v>0</v>
      </c>
      <c r="J729" s="70">
        <v>0</v>
      </c>
      <c r="K729" s="70">
        <v>0</v>
      </c>
    </row>
    <row r="730" spans="3:11" s="7" customFormat="1">
      <c r="C730" s="90"/>
      <c r="D730" s="253"/>
      <c r="E730" s="102"/>
      <c r="F730" s="102"/>
      <c r="G730" s="102"/>
      <c r="H730" s="50" t="s">
        <v>312</v>
      </c>
      <c r="I730" s="70">
        <v>620785</v>
      </c>
      <c r="J730" s="70">
        <v>588027.1</v>
      </c>
      <c r="K730" s="70">
        <v>595871.4</v>
      </c>
    </row>
    <row r="731" spans="3:11" s="7" customFormat="1">
      <c r="C731" s="91"/>
      <c r="D731" s="254"/>
      <c r="E731" s="103"/>
      <c r="F731" s="103"/>
      <c r="G731" s="103"/>
      <c r="H731" s="50" t="s">
        <v>202</v>
      </c>
      <c r="I731" s="70">
        <v>686.3</v>
      </c>
      <c r="J731" s="70">
        <v>700</v>
      </c>
      <c r="K731" s="70">
        <v>710</v>
      </c>
    </row>
    <row r="732" spans="3:11" s="7" customFormat="1" ht="18" customHeight="1">
      <c r="C732" s="114" t="s">
        <v>210</v>
      </c>
      <c r="D732" s="145" t="s">
        <v>243</v>
      </c>
      <c r="E732" s="151" t="s">
        <v>382</v>
      </c>
      <c r="F732" s="151">
        <v>2021</v>
      </c>
      <c r="G732" s="151">
        <v>2023</v>
      </c>
      <c r="H732" s="36" t="s">
        <v>309</v>
      </c>
      <c r="I732" s="74">
        <f>I737+I742+I747</f>
        <v>1000</v>
      </c>
      <c r="J732" s="74">
        <f t="shared" ref="J732:K732" si="72">J737+J742+J747</f>
        <v>1000</v>
      </c>
      <c r="K732" s="74">
        <f t="shared" si="72"/>
        <v>1000</v>
      </c>
    </row>
    <row r="733" spans="3:11" s="7" customFormat="1" ht="15" customHeight="1">
      <c r="C733" s="115"/>
      <c r="D733" s="146"/>
      <c r="E733" s="152"/>
      <c r="F733" s="152"/>
      <c r="G733" s="152"/>
      <c r="H733" s="36" t="s">
        <v>310</v>
      </c>
      <c r="I733" s="74">
        <f>I738+I743+I748</f>
        <v>1000</v>
      </c>
      <c r="J733" s="74">
        <f t="shared" ref="J733:K733" si="73">J738+J743+J748</f>
        <v>1000</v>
      </c>
      <c r="K733" s="74">
        <f t="shared" si="73"/>
        <v>1000</v>
      </c>
    </row>
    <row r="734" spans="3:11" s="7" customFormat="1">
      <c r="C734" s="115"/>
      <c r="D734" s="146"/>
      <c r="E734" s="152"/>
      <c r="F734" s="152"/>
      <c r="G734" s="152"/>
      <c r="H734" s="36" t="s">
        <v>311</v>
      </c>
      <c r="I734" s="74">
        <f t="shared" ref="I734:K734" si="74">I739+I744+I749</f>
        <v>0</v>
      </c>
      <c r="J734" s="74">
        <f t="shared" si="74"/>
        <v>0</v>
      </c>
      <c r="K734" s="74">
        <f t="shared" si="74"/>
        <v>0</v>
      </c>
    </row>
    <row r="735" spans="3:11" s="7" customFormat="1">
      <c r="C735" s="115"/>
      <c r="D735" s="146"/>
      <c r="E735" s="152"/>
      <c r="F735" s="152"/>
      <c r="G735" s="152"/>
      <c r="H735" s="36" t="s">
        <v>312</v>
      </c>
      <c r="I735" s="74">
        <f t="shared" ref="I735:K735" si="75">I740+I745+I750</f>
        <v>0</v>
      </c>
      <c r="J735" s="74">
        <f t="shared" si="75"/>
        <v>0</v>
      </c>
      <c r="K735" s="74">
        <f t="shared" si="75"/>
        <v>0</v>
      </c>
    </row>
    <row r="736" spans="3:11" s="7" customFormat="1">
      <c r="C736" s="116"/>
      <c r="D736" s="147"/>
      <c r="E736" s="153"/>
      <c r="F736" s="153"/>
      <c r="G736" s="153"/>
      <c r="H736" s="36" t="s">
        <v>202</v>
      </c>
      <c r="I736" s="74">
        <f t="shared" ref="I736:K736" si="76">I741+I746+I751</f>
        <v>0</v>
      </c>
      <c r="J736" s="74">
        <f t="shared" si="76"/>
        <v>0</v>
      </c>
      <c r="K736" s="74">
        <f t="shared" si="76"/>
        <v>0</v>
      </c>
    </row>
    <row r="737" spans="3:11" s="7" customFormat="1" ht="15" customHeight="1">
      <c r="C737" s="114" t="s">
        <v>211</v>
      </c>
      <c r="D737" s="143" t="s">
        <v>99</v>
      </c>
      <c r="E737" s="142" t="s">
        <v>426</v>
      </c>
      <c r="F737" s="151">
        <v>2021</v>
      </c>
      <c r="G737" s="151">
        <v>2023</v>
      </c>
      <c r="H737" s="36" t="s">
        <v>309</v>
      </c>
      <c r="I737" s="74">
        <f>I738+I739+I740+I741</f>
        <v>350</v>
      </c>
      <c r="J737" s="74">
        <f>J738+J739+J740+J741</f>
        <v>350</v>
      </c>
      <c r="K737" s="74">
        <f>K738+K739+K740+K741</f>
        <v>350</v>
      </c>
    </row>
    <row r="738" spans="3:11" s="7" customFormat="1">
      <c r="C738" s="115"/>
      <c r="D738" s="143"/>
      <c r="E738" s="142"/>
      <c r="F738" s="152"/>
      <c r="G738" s="152"/>
      <c r="H738" s="36" t="s">
        <v>310</v>
      </c>
      <c r="I738" s="74">
        <v>350</v>
      </c>
      <c r="J738" s="74">
        <v>350</v>
      </c>
      <c r="K738" s="74">
        <v>350</v>
      </c>
    </row>
    <row r="739" spans="3:11" s="7" customFormat="1">
      <c r="C739" s="115"/>
      <c r="D739" s="143"/>
      <c r="E739" s="142"/>
      <c r="F739" s="152"/>
      <c r="G739" s="152"/>
      <c r="H739" s="36" t="s">
        <v>311</v>
      </c>
      <c r="I739" s="74">
        <v>0</v>
      </c>
      <c r="J739" s="74">
        <v>0</v>
      </c>
      <c r="K739" s="74">
        <v>0</v>
      </c>
    </row>
    <row r="740" spans="3:11" s="7" customFormat="1">
      <c r="C740" s="115"/>
      <c r="D740" s="143"/>
      <c r="E740" s="142"/>
      <c r="F740" s="152"/>
      <c r="G740" s="152"/>
      <c r="H740" s="36" t="s">
        <v>312</v>
      </c>
      <c r="I740" s="74">
        <v>0</v>
      </c>
      <c r="J740" s="74">
        <v>0</v>
      </c>
      <c r="K740" s="74">
        <v>0</v>
      </c>
    </row>
    <row r="741" spans="3:11" s="7" customFormat="1">
      <c r="C741" s="116"/>
      <c r="D741" s="143"/>
      <c r="E741" s="142"/>
      <c r="F741" s="153"/>
      <c r="G741" s="153"/>
      <c r="H741" s="36" t="s">
        <v>202</v>
      </c>
      <c r="I741" s="74">
        <v>0</v>
      </c>
      <c r="J741" s="74">
        <v>0</v>
      </c>
      <c r="K741" s="74">
        <v>0</v>
      </c>
    </row>
    <row r="742" spans="3:11" s="7" customFormat="1" ht="15" customHeight="1">
      <c r="C742" s="114" t="s">
        <v>212</v>
      </c>
      <c r="D742" s="143" t="s">
        <v>100</v>
      </c>
      <c r="E742" s="142" t="s">
        <v>331</v>
      </c>
      <c r="F742" s="151">
        <v>2021</v>
      </c>
      <c r="G742" s="151">
        <v>2023</v>
      </c>
      <c r="H742" s="36" t="s">
        <v>309</v>
      </c>
      <c r="I742" s="74">
        <f>I743+I744+I745+I746</f>
        <v>300</v>
      </c>
      <c r="J742" s="74">
        <f>J743+J744+J745+J746</f>
        <v>300</v>
      </c>
      <c r="K742" s="74">
        <f>K743+K744+K745+K746</f>
        <v>300</v>
      </c>
    </row>
    <row r="743" spans="3:11" s="7" customFormat="1" ht="15.75" customHeight="1">
      <c r="C743" s="115"/>
      <c r="D743" s="143"/>
      <c r="E743" s="142"/>
      <c r="F743" s="152"/>
      <c r="G743" s="152"/>
      <c r="H743" s="36" t="s">
        <v>310</v>
      </c>
      <c r="I743" s="74">
        <v>300</v>
      </c>
      <c r="J743" s="74">
        <v>300</v>
      </c>
      <c r="K743" s="74">
        <v>300</v>
      </c>
    </row>
    <row r="744" spans="3:11" s="7" customFormat="1">
      <c r="C744" s="115"/>
      <c r="D744" s="143"/>
      <c r="E744" s="142"/>
      <c r="F744" s="152"/>
      <c r="G744" s="152"/>
      <c r="H744" s="36" t="s">
        <v>311</v>
      </c>
      <c r="I744" s="74">
        <v>0</v>
      </c>
      <c r="J744" s="74">
        <v>0</v>
      </c>
      <c r="K744" s="74">
        <v>0</v>
      </c>
    </row>
    <row r="745" spans="3:11" s="7" customFormat="1">
      <c r="C745" s="115"/>
      <c r="D745" s="143"/>
      <c r="E745" s="142"/>
      <c r="F745" s="152"/>
      <c r="G745" s="152"/>
      <c r="H745" s="36" t="s">
        <v>312</v>
      </c>
      <c r="I745" s="74">
        <v>0</v>
      </c>
      <c r="J745" s="74">
        <v>0</v>
      </c>
      <c r="K745" s="74">
        <v>0</v>
      </c>
    </row>
    <row r="746" spans="3:11" s="7" customFormat="1" ht="18.75" customHeight="1">
      <c r="C746" s="116"/>
      <c r="D746" s="143"/>
      <c r="E746" s="142"/>
      <c r="F746" s="153"/>
      <c r="G746" s="153"/>
      <c r="H746" s="36" t="s">
        <v>202</v>
      </c>
      <c r="I746" s="74">
        <v>0</v>
      </c>
      <c r="J746" s="74">
        <v>0</v>
      </c>
      <c r="K746" s="74">
        <v>0</v>
      </c>
    </row>
    <row r="747" spans="3:11" s="7" customFormat="1" ht="15" customHeight="1">
      <c r="C747" s="156" t="s">
        <v>213</v>
      </c>
      <c r="D747" s="145" t="s">
        <v>429</v>
      </c>
      <c r="E747" s="151" t="s">
        <v>194</v>
      </c>
      <c r="F747" s="151">
        <v>2021</v>
      </c>
      <c r="G747" s="151">
        <v>2023</v>
      </c>
      <c r="H747" s="36" t="s">
        <v>309</v>
      </c>
      <c r="I747" s="74">
        <f>I748+I749+I750+I751</f>
        <v>350</v>
      </c>
      <c r="J747" s="74">
        <f>J748+J749+J750+J751</f>
        <v>350</v>
      </c>
      <c r="K747" s="74">
        <f>K748+K749+K750+K751</f>
        <v>350</v>
      </c>
    </row>
    <row r="748" spans="3:11" s="7" customFormat="1" ht="15" customHeight="1">
      <c r="C748" s="156"/>
      <c r="D748" s="146"/>
      <c r="E748" s="152"/>
      <c r="F748" s="152"/>
      <c r="G748" s="152"/>
      <c r="H748" s="36" t="s">
        <v>310</v>
      </c>
      <c r="I748" s="74">
        <v>350</v>
      </c>
      <c r="J748" s="74">
        <v>350</v>
      </c>
      <c r="K748" s="74">
        <v>350</v>
      </c>
    </row>
    <row r="749" spans="3:11" s="7" customFormat="1">
      <c r="C749" s="156"/>
      <c r="D749" s="146"/>
      <c r="E749" s="152"/>
      <c r="F749" s="152"/>
      <c r="G749" s="152"/>
      <c r="H749" s="36" t="s">
        <v>311</v>
      </c>
      <c r="I749" s="74">
        <v>0</v>
      </c>
      <c r="J749" s="74">
        <v>0</v>
      </c>
      <c r="K749" s="74">
        <v>0</v>
      </c>
    </row>
    <row r="750" spans="3:11" s="7" customFormat="1">
      <c r="C750" s="156"/>
      <c r="D750" s="146"/>
      <c r="E750" s="152"/>
      <c r="F750" s="152"/>
      <c r="G750" s="152"/>
      <c r="H750" s="36" t="s">
        <v>312</v>
      </c>
      <c r="I750" s="74">
        <v>0</v>
      </c>
      <c r="J750" s="74">
        <v>0</v>
      </c>
      <c r="K750" s="74">
        <v>0</v>
      </c>
    </row>
    <row r="751" spans="3:11" s="7" customFormat="1">
      <c r="C751" s="156"/>
      <c r="D751" s="147"/>
      <c r="E751" s="153"/>
      <c r="F751" s="153"/>
      <c r="G751" s="153"/>
      <c r="H751" s="36" t="s">
        <v>202</v>
      </c>
      <c r="I751" s="74">
        <v>0</v>
      </c>
      <c r="J751" s="74">
        <v>0</v>
      </c>
      <c r="K751" s="74">
        <v>0</v>
      </c>
    </row>
    <row r="752" spans="3:11" s="7" customFormat="1" ht="18" customHeight="1">
      <c r="C752" s="156" t="s">
        <v>214</v>
      </c>
      <c r="D752" s="143" t="s">
        <v>508</v>
      </c>
      <c r="E752" s="142" t="s">
        <v>324</v>
      </c>
      <c r="F752" s="142">
        <v>2021</v>
      </c>
      <c r="G752" s="142">
        <v>2023</v>
      </c>
      <c r="H752" s="36" t="s">
        <v>309</v>
      </c>
      <c r="I752" s="74">
        <f>SUM(I753:I756)</f>
        <v>2465</v>
      </c>
      <c r="J752" s="74">
        <f>SUM(J753:J756)</f>
        <v>2465</v>
      </c>
      <c r="K752" s="74">
        <f>SUM(K753:K756)</f>
        <v>2465</v>
      </c>
    </row>
    <row r="753" spans="2:11" s="7" customFormat="1" ht="17.25" customHeight="1">
      <c r="C753" s="156"/>
      <c r="D753" s="143"/>
      <c r="E753" s="142"/>
      <c r="F753" s="142"/>
      <c r="G753" s="142"/>
      <c r="H753" s="36" t="s">
        <v>310</v>
      </c>
      <c r="I753" s="74">
        <f>I758+I763+I768+I773+I778+I783+I788+I793+I798+I803+I808+I813+I818+I823+I828+I833+I838+I843+I848+I853+I858+I863</f>
        <v>2465</v>
      </c>
      <c r="J753" s="74">
        <f t="shared" ref="J753:K753" si="77">J758+J763+J768+J773+J778+J783+J788+J793+J798+J803+J808+J813+J818+J823+J828+J833+J838+J843+J848+J853+J858+J863</f>
        <v>2465</v>
      </c>
      <c r="K753" s="74">
        <f t="shared" si="77"/>
        <v>2465</v>
      </c>
    </row>
    <row r="754" spans="2:11" s="7" customFormat="1" ht="19.5" customHeight="1">
      <c r="C754" s="156"/>
      <c r="D754" s="143"/>
      <c r="E754" s="142"/>
      <c r="F754" s="142"/>
      <c r="G754" s="142"/>
      <c r="H754" s="36" t="s">
        <v>311</v>
      </c>
      <c r="I754" s="74">
        <v>0</v>
      </c>
      <c r="J754" s="74">
        <v>0</v>
      </c>
      <c r="K754" s="74">
        <v>0</v>
      </c>
    </row>
    <row r="755" spans="2:11" s="7" customFormat="1" ht="19.5" customHeight="1">
      <c r="C755" s="156"/>
      <c r="D755" s="143"/>
      <c r="E755" s="142"/>
      <c r="F755" s="142"/>
      <c r="G755" s="142"/>
      <c r="H755" s="36" t="s">
        <v>312</v>
      </c>
      <c r="I755" s="74">
        <v>0</v>
      </c>
      <c r="J755" s="74">
        <v>0</v>
      </c>
      <c r="K755" s="74">
        <v>0</v>
      </c>
    </row>
    <row r="756" spans="2:11" s="7" customFormat="1" ht="19.5" customHeight="1">
      <c r="C756" s="156"/>
      <c r="D756" s="143"/>
      <c r="E756" s="142"/>
      <c r="F756" s="142"/>
      <c r="G756" s="142"/>
      <c r="H756" s="36" t="s">
        <v>202</v>
      </c>
      <c r="I756" s="74">
        <v>0</v>
      </c>
      <c r="J756" s="74">
        <v>0</v>
      </c>
      <c r="K756" s="74">
        <v>0</v>
      </c>
    </row>
    <row r="757" spans="2:11" s="7" customFormat="1" ht="16.5" customHeight="1">
      <c r="C757" s="162" t="s">
        <v>465</v>
      </c>
      <c r="D757" s="143" t="s">
        <v>768</v>
      </c>
      <c r="E757" s="142" t="s">
        <v>108</v>
      </c>
      <c r="F757" s="151">
        <v>2021</v>
      </c>
      <c r="G757" s="151">
        <v>2021</v>
      </c>
      <c r="H757" s="36" t="s">
        <v>309</v>
      </c>
      <c r="I757" s="74">
        <f>I758</f>
        <v>300</v>
      </c>
      <c r="J757" s="74">
        <v>0</v>
      </c>
      <c r="K757" s="74">
        <f>K758+K759+K760+K761</f>
        <v>0</v>
      </c>
    </row>
    <row r="758" spans="2:11" s="7" customFormat="1" ht="15" customHeight="1">
      <c r="C758" s="162"/>
      <c r="D758" s="143"/>
      <c r="E758" s="142"/>
      <c r="F758" s="152"/>
      <c r="G758" s="152"/>
      <c r="H758" s="36" t="s">
        <v>310</v>
      </c>
      <c r="I758" s="74">
        <v>300</v>
      </c>
      <c r="J758" s="74">
        <v>0</v>
      </c>
      <c r="K758" s="74">
        <v>0</v>
      </c>
    </row>
    <row r="759" spans="2:11" s="7" customFormat="1">
      <c r="C759" s="162"/>
      <c r="D759" s="143"/>
      <c r="E759" s="142"/>
      <c r="F759" s="152"/>
      <c r="G759" s="152"/>
      <c r="H759" s="36" t="s">
        <v>311</v>
      </c>
      <c r="I759" s="74">
        <v>0</v>
      </c>
      <c r="J759" s="74">
        <v>0</v>
      </c>
      <c r="K759" s="74">
        <v>0</v>
      </c>
    </row>
    <row r="760" spans="2:11" s="7" customFormat="1">
      <c r="C760" s="162"/>
      <c r="D760" s="143"/>
      <c r="E760" s="142"/>
      <c r="F760" s="152"/>
      <c r="G760" s="152"/>
      <c r="H760" s="36" t="s">
        <v>312</v>
      </c>
      <c r="I760" s="74">
        <v>0</v>
      </c>
      <c r="J760" s="74">
        <v>0</v>
      </c>
      <c r="K760" s="74">
        <v>0</v>
      </c>
    </row>
    <row r="761" spans="2:11" s="7" customFormat="1" ht="18" customHeight="1">
      <c r="C761" s="162"/>
      <c r="D761" s="143"/>
      <c r="E761" s="142"/>
      <c r="F761" s="153"/>
      <c r="G761" s="153"/>
      <c r="H761" s="36" t="s">
        <v>202</v>
      </c>
      <c r="I761" s="74">
        <v>0</v>
      </c>
      <c r="J761" s="74">
        <v>0</v>
      </c>
      <c r="K761" s="74">
        <v>0</v>
      </c>
    </row>
    <row r="762" spans="2:11" s="7" customFormat="1" ht="15" customHeight="1">
      <c r="C762" s="162" t="s">
        <v>215</v>
      </c>
      <c r="D762" s="143" t="s">
        <v>468</v>
      </c>
      <c r="E762" s="151" t="s">
        <v>108</v>
      </c>
      <c r="F762" s="151">
        <v>2021</v>
      </c>
      <c r="G762" s="151">
        <v>2021</v>
      </c>
      <c r="H762" s="36" t="s">
        <v>309</v>
      </c>
      <c r="I762" s="74">
        <f>I763+I764+I765+I766</f>
        <v>170</v>
      </c>
      <c r="J762" s="74">
        <f>J763+J764+J765+J766</f>
        <v>0</v>
      </c>
      <c r="K762" s="74">
        <v>0</v>
      </c>
    </row>
    <row r="763" spans="2:11" s="7" customFormat="1" ht="18.75" customHeight="1">
      <c r="C763" s="162"/>
      <c r="D763" s="146"/>
      <c r="E763" s="152"/>
      <c r="F763" s="152"/>
      <c r="G763" s="152"/>
      <c r="H763" s="36" t="s">
        <v>310</v>
      </c>
      <c r="I763" s="74">
        <v>170</v>
      </c>
      <c r="J763" s="74">
        <v>0</v>
      </c>
      <c r="K763" s="74">
        <v>0</v>
      </c>
    </row>
    <row r="764" spans="2:11" s="7" customFormat="1" ht="18" customHeight="1">
      <c r="C764" s="162"/>
      <c r="D764" s="146"/>
      <c r="E764" s="152"/>
      <c r="F764" s="152"/>
      <c r="G764" s="152"/>
      <c r="H764" s="36" t="s">
        <v>311</v>
      </c>
      <c r="I764" s="74">
        <v>0</v>
      </c>
      <c r="J764" s="74">
        <v>0</v>
      </c>
      <c r="K764" s="74">
        <v>0</v>
      </c>
    </row>
    <row r="765" spans="2:11" s="7" customFormat="1" ht="18" customHeight="1">
      <c r="C765" s="162"/>
      <c r="D765" s="146"/>
      <c r="E765" s="152"/>
      <c r="F765" s="152"/>
      <c r="G765" s="152"/>
      <c r="H765" s="36" t="s">
        <v>312</v>
      </c>
      <c r="I765" s="74">
        <v>0</v>
      </c>
      <c r="J765" s="74">
        <v>0</v>
      </c>
      <c r="K765" s="74">
        <v>0</v>
      </c>
    </row>
    <row r="766" spans="2:11" s="7" customFormat="1" ht="18.75" customHeight="1">
      <c r="C766" s="162"/>
      <c r="D766" s="147"/>
      <c r="E766" s="153"/>
      <c r="F766" s="153"/>
      <c r="G766" s="153"/>
      <c r="H766" s="36" t="s">
        <v>202</v>
      </c>
      <c r="I766" s="74">
        <v>0</v>
      </c>
      <c r="J766" s="74">
        <v>0</v>
      </c>
      <c r="K766" s="74">
        <v>0</v>
      </c>
    </row>
    <row r="767" spans="2:11" s="7" customFormat="1" ht="15" customHeight="1">
      <c r="C767" s="162" t="s">
        <v>216</v>
      </c>
      <c r="D767" s="143" t="s">
        <v>469</v>
      </c>
      <c r="E767" s="142" t="s">
        <v>193</v>
      </c>
      <c r="F767" s="142">
        <v>2022</v>
      </c>
      <c r="G767" s="142">
        <v>2023</v>
      </c>
      <c r="H767" s="36" t="s">
        <v>309</v>
      </c>
      <c r="I767" s="74">
        <v>0</v>
      </c>
      <c r="J767" s="74">
        <f>J769+J768+J770+J771</f>
        <v>150</v>
      </c>
      <c r="K767" s="74">
        <v>450</v>
      </c>
    </row>
    <row r="768" spans="2:11" s="7" customFormat="1" ht="14.25" customHeight="1">
      <c r="B768" s="10"/>
      <c r="C768" s="162"/>
      <c r="D768" s="143"/>
      <c r="E768" s="142"/>
      <c r="F768" s="142"/>
      <c r="G768" s="142"/>
      <c r="H768" s="36" t="s">
        <v>310</v>
      </c>
      <c r="I768" s="74">
        <v>0</v>
      </c>
      <c r="J768" s="74">
        <v>150</v>
      </c>
      <c r="K768" s="74">
        <v>200</v>
      </c>
    </row>
    <row r="769" spans="2:11" s="7" customFormat="1" ht="19.5" customHeight="1">
      <c r="B769" s="10"/>
      <c r="C769" s="162"/>
      <c r="D769" s="143"/>
      <c r="E769" s="142"/>
      <c r="F769" s="142"/>
      <c r="G769" s="142"/>
      <c r="H769" s="36" t="s">
        <v>311</v>
      </c>
      <c r="I769" s="74">
        <v>0</v>
      </c>
      <c r="J769" s="74">
        <v>0</v>
      </c>
      <c r="K769" s="74">
        <v>0</v>
      </c>
    </row>
    <row r="770" spans="2:11" s="7" customFormat="1">
      <c r="B770" s="10"/>
      <c r="C770" s="162"/>
      <c r="D770" s="143"/>
      <c r="E770" s="142"/>
      <c r="F770" s="142"/>
      <c r="G770" s="142"/>
      <c r="H770" s="36" t="s">
        <v>312</v>
      </c>
      <c r="I770" s="74">
        <v>0</v>
      </c>
      <c r="J770" s="74">
        <v>0</v>
      </c>
      <c r="K770" s="74">
        <v>0</v>
      </c>
    </row>
    <row r="771" spans="2:11" s="7" customFormat="1">
      <c r="B771" s="10"/>
      <c r="C771" s="162"/>
      <c r="D771" s="143"/>
      <c r="E771" s="142"/>
      <c r="F771" s="142"/>
      <c r="G771" s="142"/>
      <c r="H771" s="36" t="s">
        <v>202</v>
      </c>
      <c r="I771" s="74">
        <v>0</v>
      </c>
      <c r="J771" s="74">
        <v>0</v>
      </c>
      <c r="K771" s="74">
        <v>0</v>
      </c>
    </row>
    <row r="772" spans="2:11" s="7" customFormat="1" ht="15" customHeight="1">
      <c r="B772" s="10"/>
      <c r="C772" s="162" t="s">
        <v>287</v>
      </c>
      <c r="D772" s="143" t="s">
        <v>470</v>
      </c>
      <c r="E772" s="142" t="s">
        <v>193</v>
      </c>
      <c r="F772" s="142">
        <v>2021</v>
      </c>
      <c r="G772" s="142">
        <v>2023</v>
      </c>
      <c r="H772" s="36" t="s">
        <v>309</v>
      </c>
      <c r="I772" s="74">
        <f>I773</f>
        <v>200</v>
      </c>
      <c r="J772" s="74">
        <f t="shared" ref="J772:K772" si="78">J773</f>
        <v>200</v>
      </c>
      <c r="K772" s="74">
        <f t="shared" si="78"/>
        <v>250</v>
      </c>
    </row>
    <row r="773" spans="2:11" s="7" customFormat="1" ht="14.25" customHeight="1">
      <c r="C773" s="162"/>
      <c r="D773" s="143"/>
      <c r="E773" s="142"/>
      <c r="F773" s="142"/>
      <c r="G773" s="142"/>
      <c r="H773" s="36" t="s">
        <v>310</v>
      </c>
      <c r="I773" s="74">
        <v>200</v>
      </c>
      <c r="J773" s="74">
        <v>200</v>
      </c>
      <c r="K773" s="74">
        <v>250</v>
      </c>
    </row>
    <row r="774" spans="2:11" s="7" customFormat="1" ht="19.5" customHeight="1">
      <c r="C774" s="162"/>
      <c r="D774" s="143"/>
      <c r="E774" s="142"/>
      <c r="F774" s="142"/>
      <c r="G774" s="142"/>
      <c r="H774" s="36" t="s">
        <v>311</v>
      </c>
      <c r="I774" s="74">
        <v>0</v>
      </c>
      <c r="J774" s="74">
        <v>0</v>
      </c>
      <c r="K774" s="74">
        <v>0</v>
      </c>
    </row>
    <row r="775" spans="2:11" s="7" customFormat="1">
      <c r="C775" s="162"/>
      <c r="D775" s="143"/>
      <c r="E775" s="142"/>
      <c r="F775" s="142"/>
      <c r="G775" s="142"/>
      <c r="H775" s="36" t="s">
        <v>312</v>
      </c>
      <c r="I775" s="74">
        <v>0</v>
      </c>
      <c r="J775" s="74">
        <v>0</v>
      </c>
      <c r="K775" s="74">
        <v>0</v>
      </c>
    </row>
    <row r="776" spans="2:11" s="7" customFormat="1">
      <c r="C776" s="162"/>
      <c r="D776" s="143"/>
      <c r="E776" s="142"/>
      <c r="F776" s="142"/>
      <c r="G776" s="142"/>
      <c r="H776" s="36" t="s">
        <v>202</v>
      </c>
      <c r="I776" s="74">
        <v>0</v>
      </c>
      <c r="J776" s="74">
        <v>0</v>
      </c>
      <c r="K776" s="74">
        <v>0</v>
      </c>
    </row>
    <row r="777" spans="2:11" s="7" customFormat="1" ht="15" customHeight="1">
      <c r="B777" s="10"/>
      <c r="C777" s="163" t="s">
        <v>288</v>
      </c>
      <c r="D777" s="145" t="s">
        <v>464</v>
      </c>
      <c r="E777" s="151" t="s">
        <v>193</v>
      </c>
      <c r="F777" s="151">
        <v>2022</v>
      </c>
      <c r="G777" s="151">
        <v>2023</v>
      </c>
      <c r="H777" s="36" t="s">
        <v>309</v>
      </c>
      <c r="I777" s="74">
        <v>0</v>
      </c>
      <c r="J777" s="74">
        <f>J778</f>
        <v>120</v>
      </c>
      <c r="K777" s="74">
        <f>K778</f>
        <v>120</v>
      </c>
    </row>
    <row r="778" spans="2:11" s="7" customFormat="1" ht="14.25" customHeight="1">
      <c r="C778" s="164"/>
      <c r="D778" s="146"/>
      <c r="E778" s="152"/>
      <c r="F778" s="152"/>
      <c r="G778" s="152"/>
      <c r="H778" s="36" t="s">
        <v>310</v>
      </c>
      <c r="I778" s="74">
        <v>0</v>
      </c>
      <c r="J778" s="74">
        <v>120</v>
      </c>
      <c r="K778" s="74">
        <v>120</v>
      </c>
    </row>
    <row r="779" spans="2:11" s="7" customFormat="1" ht="19.5" customHeight="1">
      <c r="C779" s="164"/>
      <c r="D779" s="146"/>
      <c r="E779" s="152"/>
      <c r="F779" s="152"/>
      <c r="G779" s="152"/>
      <c r="H779" s="36" t="s">
        <v>311</v>
      </c>
      <c r="I779" s="74">
        <v>0</v>
      </c>
      <c r="J779" s="74">
        <v>0</v>
      </c>
      <c r="K779" s="74">
        <v>0</v>
      </c>
    </row>
    <row r="780" spans="2:11" s="7" customFormat="1">
      <c r="C780" s="164"/>
      <c r="D780" s="146"/>
      <c r="E780" s="152"/>
      <c r="F780" s="152"/>
      <c r="G780" s="152"/>
      <c r="H780" s="36" t="s">
        <v>312</v>
      </c>
      <c r="I780" s="74">
        <v>0</v>
      </c>
      <c r="J780" s="74">
        <v>0</v>
      </c>
      <c r="K780" s="74">
        <v>0</v>
      </c>
    </row>
    <row r="781" spans="2:11" s="7" customFormat="1">
      <c r="C781" s="165"/>
      <c r="D781" s="147"/>
      <c r="E781" s="153"/>
      <c r="F781" s="153"/>
      <c r="G781" s="153"/>
      <c r="H781" s="36" t="s">
        <v>202</v>
      </c>
      <c r="I781" s="74">
        <v>0</v>
      </c>
      <c r="J781" s="74">
        <v>0</v>
      </c>
      <c r="K781" s="74">
        <v>0</v>
      </c>
    </row>
    <row r="782" spans="2:11" s="7" customFormat="1" ht="15" customHeight="1">
      <c r="B782" s="10"/>
      <c r="C782" s="163" t="s">
        <v>217</v>
      </c>
      <c r="D782" s="145" t="s">
        <v>769</v>
      </c>
      <c r="E782" s="151" t="s">
        <v>193</v>
      </c>
      <c r="F782" s="151">
        <v>2022</v>
      </c>
      <c r="G782" s="151">
        <v>2022</v>
      </c>
      <c r="H782" s="36" t="s">
        <v>309</v>
      </c>
      <c r="I782" s="74">
        <v>0</v>
      </c>
      <c r="J782" s="74">
        <f>J783</f>
        <v>200</v>
      </c>
      <c r="K782" s="74">
        <v>0</v>
      </c>
    </row>
    <row r="783" spans="2:11" s="7" customFormat="1" ht="14.25" customHeight="1">
      <c r="C783" s="164"/>
      <c r="D783" s="146"/>
      <c r="E783" s="152"/>
      <c r="F783" s="152"/>
      <c r="G783" s="152"/>
      <c r="H783" s="36" t="s">
        <v>310</v>
      </c>
      <c r="I783" s="74">
        <v>0</v>
      </c>
      <c r="J783" s="74">
        <v>200</v>
      </c>
      <c r="K783" s="74">
        <v>0</v>
      </c>
    </row>
    <row r="784" spans="2:11" s="7" customFormat="1" ht="19.5" customHeight="1">
      <c r="C784" s="164"/>
      <c r="D784" s="146"/>
      <c r="E784" s="152"/>
      <c r="F784" s="152"/>
      <c r="G784" s="152"/>
      <c r="H784" s="36" t="s">
        <v>311</v>
      </c>
      <c r="I784" s="74">
        <v>0</v>
      </c>
      <c r="J784" s="74">
        <v>0</v>
      </c>
      <c r="K784" s="74">
        <v>0</v>
      </c>
    </row>
    <row r="785" spans="3:11" s="7" customFormat="1">
      <c r="C785" s="164"/>
      <c r="D785" s="146"/>
      <c r="E785" s="152"/>
      <c r="F785" s="152"/>
      <c r="G785" s="152"/>
      <c r="H785" s="36" t="s">
        <v>312</v>
      </c>
      <c r="I785" s="74">
        <v>0</v>
      </c>
      <c r="J785" s="74">
        <v>0</v>
      </c>
      <c r="K785" s="74">
        <v>0</v>
      </c>
    </row>
    <row r="786" spans="3:11" s="7" customFormat="1">
      <c r="C786" s="165"/>
      <c r="D786" s="147"/>
      <c r="E786" s="153"/>
      <c r="F786" s="153"/>
      <c r="G786" s="153"/>
      <c r="H786" s="36" t="s">
        <v>202</v>
      </c>
      <c r="I786" s="74">
        <v>0</v>
      </c>
      <c r="J786" s="74">
        <v>0</v>
      </c>
      <c r="K786" s="74">
        <v>0</v>
      </c>
    </row>
    <row r="787" spans="3:11" s="7" customFormat="1" ht="15" customHeight="1">
      <c r="C787" s="163" t="s">
        <v>462</v>
      </c>
      <c r="D787" s="145" t="s">
        <v>770</v>
      </c>
      <c r="E787" s="142" t="s">
        <v>194</v>
      </c>
      <c r="F787" s="142">
        <v>2021</v>
      </c>
      <c r="G787" s="142">
        <v>2023</v>
      </c>
      <c r="H787" s="36" t="s">
        <v>309</v>
      </c>
      <c r="I787" s="74">
        <f>I788</f>
        <v>50</v>
      </c>
      <c r="J787" s="74">
        <f>J788</f>
        <v>50</v>
      </c>
      <c r="K787" s="74">
        <f>K788</f>
        <v>50</v>
      </c>
    </row>
    <row r="788" spans="3:11" s="7" customFormat="1">
      <c r="C788" s="164"/>
      <c r="D788" s="146"/>
      <c r="E788" s="142"/>
      <c r="F788" s="142"/>
      <c r="G788" s="142"/>
      <c r="H788" s="36" t="s">
        <v>310</v>
      </c>
      <c r="I788" s="74">
        <v>50</v>
      </c>
      <c r="J788" s="74">
        <v>50</v>
      </c>
      <c r="K788" s="74">
        <v>50</v>
      </c>
    </row>
    <row r="789" spans="3:11" s="7" customFormat="1">
      <c r="C789" s="164"/>
      <c r="D789" s="146"/>
      <c r="E789" s="142"/>
      <c r="F789" s="142"/>
      <c r="G789" s="142"/>
      <c r="H789" s="36" t="s">
        <v>311</v>
      </c>
      <c r="I789" s="74">
        <v>0</v>
      </c>
      <c r="J789" s="74">
        <v>0</v>
      </c>
      <c r="K789" s="74">
        <v>0</v>
      </c>
    </row>
    <row r="790" spans="3:11" s="7" customFormat="1">
      <c r="C790" s="164"/>
      <c r="D790" s="146"/>
      <c r="E790" s="142"/>
      <c r="F790" s="142"/>
      <c r="G790" s="142"/>
      <c r="H790" s="36" t="s">
        <v>312</v>
      </c>
      <c r="I790" s="74">
        <v>0</v>
      </c>
      <c r="J790" s="74">
        <v>0</v>
      </c>
      <c r="K790" s="74">
        <v>0</v>
      </c>
    </row>
    <row r="791" spans="3:11" s="7" customFormat="1">
      <c r="C791" s="165"/>
      <c r="D791" s="147"/>
      <c r="E791" s="142"/>
      <c r="F791" s="142"/>
      <c r="G791" s="142"/>
      <c r="H791" s="36" t="s">
        <v>202</v>
      </c>
      <c r="I791" s="74">
        <v>0</v>
      </c>
      <c r="J791" s="74">
        <v>0</v>
      </c>
      <c r="K791" s="74">
        <v>0</v>
      </c>
    </row>
    <row r="792" spans="3:11" s="7" customFormat="1" ht="15" customHeight="1">
      <c r="C792" s="163" t="s">
        <v>334</v>
      </c>
      <c r="D792" s="143" t="s">
        <v>771</v>
      </c>
      <c r="E792" s="142" t="s">
        <v>194</v>
      </c>
      <c r="F792" s="142">
        <v>2021</v>
      </c>
      <c r="G792" s="142">
        <v>2023</v>
      </c>
      <c r="H792" s="36" t="s">
        <v>309</v>
      </c>
      <c r="I792" s="74">
        <f>I793</f>
        <v>450</v>
      </c>
      <c r="J792" s="74">
        <f t="shared" ref="J792:K792" si="79">J793</f>
        <v>450</v>
      </c>
      <c r="K792" s="74">
        <f t="shared" si="79"/>
        <v>450</v>
      </c>
    </row>
    <row r="793" spans="3:11" s="7" customFormat="1">
      <c r="C793" s="164"/>
      <c r="D793" s="143"/>
      <c r="E793" s="142"/>
      <c r="F793" s="142"/>
      <c r="G793" s="142"/>
      <c r="H793" s="36" t="s">
        <v>310</v>
      </c>
      <c r="I793" s="74">
        <v>450</v>
      </c>
      <c r="J793" s="74">
        <v>450</v>
      </c>
      <c r="K793" s="74">
        <v>450</v>
      </c>
    </row>
    <row r="794" spans="3:11" s="7" customFormat="1">
      <c r="C794" s="164"/>
      <c r="D794" s="143"/>
      <c r="E794" s="142"/>
      <c r="F794" s="142"/>
      <c r="G794" s="142"/>
      <c r="H794" s="36" t="s">
        <v>311</v>
      </c>
      <c r="I794" s="74">
        <v>0</v>
      </c>
      <c r="J794" s="74">
        <v>0</v>
      </c>
      <c r="K794" s="74">
        <v>0</v>
      </c>
    </row>
    <row r="795" spans="3:11" s="7" customFormat="1">
      <c r="C795" s="164"/>
      <c r="D795" s="143"/>
      <c r="E795" s="142"/>
      <c r="F795" s="142"/>
      <c r="G795" s="142"/>
      <c r="H795" s="36" t="s">
        <v>312</v>
      </c>
      <c r="I795" s="74">
        <v>0</v>
      </c>
      <c r="J795" s="74">
        <v>0</v>
      </c>
      <c r="K795" s="74">
        <v>0</v>
      </c>
    </row>
    <row r="796" spans="3:11" s="7" customFormat="1">
      <c r="C796" s="165"/>
      <c r="D796" s="143"/>
      <c r="E796" s="142"/>
      <c r="F796" s="142"/>
      <c r="G796" s="142"/>
      <c r="H796" s="36" t="s">
        <v>202</v>
      </c>
      <c r="I796" s="74">
        <v>0</v>
      </c>
      <c r="J796" s="74">
        <v>0</v>
      </c>
      <c r="K796" s="74">
        <v>0</v>
      </c>
    </row>
    <row r="797" spans="3:11" s="7" customFormat="1" ht="15" customHeight="1">
      <c r="C797" s="163" t="s">
        <v>335</v>
      </c>
      <c r="D797" s="145" t="s">
        <v>772</v>
      </c>
      <c r="E797" s="142" t="s">
        <v>194</v>
      </c>
      <c r="F797" s="142">
        <v>2022</v>
      </c>
      <c r="G797" s="142">
        <v>2022</v>
      </c>
      <c r="H797" s="36" t="s">
        <v>309</v>
      </c>
      <c r="I797" s="74">
        <v>0</v>
      </c>
      <c r="J797" s="74">
        <f>J798</f>
        <v>110</v>
      </c>
      <c r="K797" s="74">
        <v>0</v>
      </c>
    </row>
    <row r="798" spans="3:11" s="7" customFormat="1">
      <c r="C798" s="164"/>
      <c r="D798" s="146"/>
      <c r="E798" s="142"/>
      <c r="F798" s="142"/>
      <c r="G798" s="142"/>
      <c r="H798" s="36" t="s">
        <v>310</v>
      </c>
      <c r="I798" s="74">
        <v>0</v>
      </c>
      <c r="J798" s="74">
        <v>110</v>
      </c>
      <c r="K798" s="74">
        <v>0</v>
      </c>
    </row>
    <row r="799" spans="3:11" s="7" customFormat="1">
      <c r="C799" s="164"/>
      <c r="D799" s="146"/>
      <c r="E799" s="142"/>
      <c r="F799" s="142"/>
      <c r="G799" s="142"/>
      <c r="H799" s="36" t="s">
        <v>311</v>
      </c>
      <c r="I799" s="74">
        <v>0</v>
      </c>
      <c r="J799" s="74">
        <v>0</v>
      </c>
      <c r="K799" s="74">
        <v>0</v>
      </c>
    </row>
    <row r="800" spans="3:11" s="7" customFormat="1">
      <c r="C800" s="164"/>
      <c r="D800" s="146"/>
      <c r="E800" s="142"/>
      <c r="F800" s="142"/>
      <c r="G800" s="142"/>
      <c r="H800" s="36" t="s">
        <v>312</v>
      </c>
      <c r="I800" s="74">
        <v>0</v>
      </c>
      <c r="J800" s="74">
        <v>0</v>
      </c>
      <c r="K800" s="74">
        <v>0</v>
      </c>
    </row>
    <row r="801" spans="3:11" s="7" customFormat="1">
      <c r="C801" s="165"/>
      <c r="D801" s="147"/>
      <c r="E801" s="142"/>
      <c r="F801" s="142"/>
      <c r="G801" s="142"/>
      <c r="H801" s="36" t="s">
        <v>202</v>
      </c>
      <c r="I801" s="74">
        <v>0</v>
      </c>
      <c r="J801" s="74">
        <v>0</v>
      </c>
      <c r="K801" s="74">
        <v>0</v>
      </c>
    </row>
    <row r="802" spans="3:11" s="7" customFormat="1" ht="14.25" customHeight="1">
      <c r="C802" s="162" t="s">
        <v>168</v>
      </c>
      <c r="D802" s="143" t="s">
        <v>773</v>
      </c>
      <c r="E802" s="142" t="s">
        <v>331</v>
      </c>
      <c r="F802" s="142">
        <v>2023</v>
      </c>
      <c r="G802" s="142">
        <v>2023</v>
      </c>
      <c r="H802" s="36" t="s">
        <v>309</v>
      </c>
      <c r="I802" s="74">
        <v>0</v>
      </c>
      <c r="J802" s="74">
        <f>J803+J804+J805+J806</f>
        <v>0</v>
      </c>
      <c r="K802" s="74">
        <f>K803+K804+K805+K806</f>
        <v>266</v>
      </c>
    </row>
    <row r="803" spans="3:11" s="7" customFormat="1" ht="15" customHeight="1">
      <c r="C803" s="162"/>
      <c r="D803" s="143"/>
      <c r="E803" s="142"/>
      <c r="F803" s="142"/>
      <c r="G803" s="142"/>
      <c r="H803" s="36" t="s">
        <v>310</v>
      </c>
      <c r="I803" s="74">
        <v>0</v>
      </c>
      <c r="J803" s="74">
        <v>0</v>
      </c>
      <c r="K803" s="74">
        <v>266</v>
      </c>
    </row>
    <row r="804" spans="3:11" s="7" customFormat="1">
      <c r="C804" s="162"/>
      <c r="D804" s="143"/>
      <c r="E804" s="142"/>
      <c r="F804" s="142"/>
      <c r="G804" s="142"/>
      <c r="H804" s="36" t="s">
        <v>311</v>
      </c>
      <c r="I804" s="74">
        <v>0</v>
      </c>
      <c r="J804" s="74">
        <v>0</v>
      </c>
      <c r="K804" s="74">
        <v>0</v>
      </c>
    </row>
    <row r="805" spans="3:11" s="7" customFormat="1">
      <c r="C805" s="162"/>
      <c r="D805" s="143"/>
      <c r="E805" s="142"/>
      <c r="F805" s="142"/>
      <c r="G805" s="142"/>
      <c r="H805" s="36" t="s">
        <v>312</v>
      </c>
      <c r="I805" s="74">
        <v>0</v>
      </c>
      <c r="J805" s="74">
        <v>0</v>
      </c>
      <c r="K805" s="74">
        <v>0</v>
      </c>
    </row>
    <row r="806" spans="3:11" s="7" customFormat="1">
      <c r="C806" s="162"/>
      <c r="D806" s="143"/>
      <c r="E806" s="142"/>
      <c r="F806" s="142"/>
      <c r="G806" s="142"/>
      <c r="H806" s="36" t="s">
        <v>202</v>
      </c>
      <c r="I806" s="74">
        <v>0</v>
      </c>
      <c r="J806" s="74">
        <v>0</v>
      </c>
      <c r="K806" s="74">
        <v>0</v>
      </c>
    </row>
    <row r="807" spans="3:11" s="7" customFormat="1" ht="15.75" customHeight="1">
      <c r="C807" s="162" t="s">
        <v>169</v>
      </c>
      <c r="D807" s="143" t="s">
        <v>471</v>
      </c>
      <c r="E807" s="142" t="s">
        <v>331</v>
      </c>
      <c r="F807" s="142">
        <v>2021</v>
      </c>
      <c r="G807" s="142">
        <v>2021</v>
      </c>
      <c r="H807" s="36" t="s">
        <v>309</v>
      </c>
      <c r="I807" s="74">
        <f>I808</f>
        <v>80</v>
      </c>
      <c r="J807" s="74">
        <v>0</v>
      </c>
      <c r="K807" s="74">
        <v>0</v>
      </c>
    </row>
    <row r="808" spans="3:11" s="7" customFormat="1" ht="15" customHeight="1">
      <c r="C808" s="162"/>
      <c r="D808" s="143"/>
      <c r="E808" s="142"/>
      <c r="F808" s="142"/>
      <c r="G808" s="142"/>
      <c r="H808" s="36" t="s">
        <v>310</v>
      </c>
      <c r="I808" s="74">
        <v>80</v>
      </c>
      <c r="J808" s="74">
        <v>0</v>
      </c>
      <c r="K808" s="74">
        <v>0</v>
      </c>
    </row>
    <row r="809" spans="3:11" s="7" customFormat="1">
      <c r="C809" s="162"/>
      <c r="D809" s="143"/>
      <c r="E809" s="142"/>
      <c r="F809" s="142"/>
      <c r="G809" s="142"/>
      <c r="H809" s="36" t="s">
        <v>311</v>
      </c>
      <c r="I809" s="74">
        <v>0</v>
      </c>
      <c r="J809" s="74"/>
      <c r="K809" s="74">
        <v>0</v>
      </c>
    </row>
    <row r="810" spans="3:11" s="7" customFormat="1">
      <c r="C810" s="162"/>
      <c r="D810" s="143"/>
      <c r="E810" s="142"/>
      <c r="F810" s="142"/>
      <c r="G810" s="142"/>
      <c r="H810" s="36" t="s">
        <v>312</v>
      </c>
      <c r="I810" s="74">
        <v>0</v>
      </c>
      <c r="J810" s="74">
        <v>0</v>
      </c>
      <c r="K810" s="74">
        <v>0</v>
      </c>
    </row>
    <row r="811" spans="3:11" s="7" customFormat="1" ht="15.75" customHeight="1">
      <c r="C811" s="162"/>
      <c r="D811" s="143"/>
      <c r="E811" s="142"/>
      <c r="F811" s="142"/>
      <c r="G811" s="142"/>
      <c r="H811" s="36" t="s">
        <v>202</v>
      </c>
      <c r="I811" s="74">
        <v>0</v>
      </c>
      <c r="J811" s="74">
        <v>0</v>
      </c>
      <c r="K811" s="74">
        <v>0</v>
      </c>
    </row>
    <row r="812" spans="3:11" s="7" customFormat="1" ht="15.75" customHeight="1">
      <c r="C812" s="162" t="s">
        <v>466</v>
      </c>
      <c r="D812" s="145" t="s">
        <v>472</v>
      </c>
      <c r="E812" s="142" t="s">
        <v>331</v>
      </c>
      <c r="F812" s="142">
        <v>2021</v>
      </c>
      <c r="G812" s="142">
        <v>2023</v>
      </c>
      <c r="H812" s="36" t="s">
        <v>309</v>
      </c>
      <c r="I812" s="74">
        <v>135</v>
      </c>
      <c r="J812" s="74">
        <v>450</v>
      </c>
      <c r="K812" s="74">
        <v>415</v>
      </c>
    </row>
    <row r="813" spans="3:11" s="7" customFormat="1" ht="15" customHeight="1">
      <c r="C813" s="162"/>
      <c r="D813" s="146"/>
      <c r="E813" s="142"/>
      <c r="F813" s="142"/>
      <c r="G813" s="142"/>
      <c r="H813" s="36" t="s">
        <v>310</v>
      </c>
      <c r="I813" s="74">
        <v>384</v>
      </c>
      <c r="J813" s="74">
        <v>334</v>
      </c>
      <c r="K813" s="74">
        <v>484</v>
      </c>
    </row>
    <row r="814" spans="3:11" s="7" customFormat="1">
      <c r="C814" s="162"/>
      <c r="D814" s="146"/>
      <c r="E814" s="142"/>
      <c r="F814" s="142"/>
      <c r="G814" s="142"/>
      <c r="H814" s="36" t="s">
        <v>311</v>
      </c>
      <c r="I814" s="74">
        <v>0</v>
      </c>
      <c r="J814" s="74">
        <v>0</v>
      </c>
      <c r="K814" s="74">
        <v>0</v>
      </c>
    </row>
    <row r="815" spans="3:11" s="7" customFormat="1">
      <c r="C815" s="162"/>
      <c r="D815" s="146"/>
      <c r="E815" s="142"/>
      <c r="F815" s="142"/>
      <c r="G815" s="142"/>
      <c r="H815" s="36" t="s">
        <v>312</v>
      </c>
      <c r="I815" s="74">
        <v>0</v>
      </c>
      <c r="J815" s="74">
        <v>0</v>
      </c>
      <c r="K815" s="74">
        <v>0</v>
      </c>
    </row>
    <row r="816" spans="3:11" s="7" customFormat="1">
      <c r="C816" s="162"/>
      <c r="D816" s="147"/>
      <c r="E816" s="142"/>
      <c r="F816" s="142"/>
      <c r="G816" s="142"/>
      <c r="H816" s="36" t="s">
        <v>202</v>
      </c>
      <c r="I816" s="74">
        <v>0</v>
      </c>
      <c r="J816" s="74">
        <v>0</v>
      </c>
      <c r="K816" s="74">
        <v>0</v>
      </c>
    </row>
    <row r="817" spans="3:11" s="7" customFormat="1" ht="15.75" customHeight="1">
      <c r="C817" s="162" t="s">
        <v>467</v>
      </c>
      <c r="D817" s="145" t="s">
        <v>774</v>
      </c>
      <c r="E817" s="142" t="s">
        <v>331</v>
      </c>
      <c r="F817" s="142">
        <v>2021</v>
      </c>
      <c r="G817" s="142">
        <v>2021</v>
      </c>
      <c r="H817" s="36" t="s">
        <v>309</v>
      </c>
      <c r="I817" s="74">
        <f>I818+I819+I820+I821</f>
        <v>256</v>
      </c>
      <c r="J817" s="74">
        <v>0</v>
      </c>
      <c r="K817" s="74">
        <v>0</v>
      </c>
    </row>
    <row r="818" spans="3:11" s="7" customFormat="1" ht="15" customHeight="1">
      <c r="C818" s="162"/>
      <c r="D818" s="146"/>
      <c r="E818" s="142"/>
      <c r="F818" s="142"/>
      <c r="G818" s="142"/>
      <c r="H818" s="36" t="s">
        <v>310</v>
      </c>
      <c r="I818" s="74">
        <v>256</v>
      </c>
      <c r="J818" s="74">
        <v>0</v>
      </c>
      <c r="K818" s="74">
        <v>0</v>
      </c>
    </row>
    <row r="819" spans="3:11" s="7" customFormat="1">
      <c r="C819" s="162"/>
      <c r="D819" s="146"/>
      <c r="E819" s="142"/>
      <c r="F819" s="142"/>
      <c r="G819" s="142"/>
      <c r="H819" s="36" t="s">
        <v>311</v>
      </c>
      <c r="I819" s="74">
        <v>0</v>
      </c>
      <c r="J819" s="74">
        <v>0</v>
      </c>
      <c r="K819" s="74">
        <v>0</v>
      </c>
    </row>
    <row r="820" spans="3:11" s="7" customFormat="1">
      <c r="C820" s="162"/>
      <c r="D820" s="146"/>
      <c r="E820" s="142"/>
      <c r="F820" s="142"/>
      <c r="G820" s="142"/>
      <c r="H820" s="36" t="s">
        <v>312</v>
      </c>
      <c r="I820" s="74">
        <v>0</v>
      </c>
      <c r="J820" s="74">
        <v>0</v>
      </c>
      <c r="K820" s="74">
        <v>0</v>
      </c>
    </row>
    <row r="821" spans="3:11" s="7" customFormat="1" ht="12.75" customHeight="1">
      <c r="C821" s="162"/>
      <c r="D821" s="147"/>
      <c r="E821" s="142"/>
      <c r="F821" s="142"/>
      <c r="G821" s="142"/>
      <c r="H821" s="36" t="s">
        <v>202</v>
      </c>
      <c r="I821" s="74">
        <v>0</v>
      </c>
      <c r="J821" s="74">
        <v>0</v>
      </c>
      <c r="K821" s="74">
        <v>0</v>
      </c>
    </row>
    <row r="822" spans="3:11" s="7" customFormat="1" ht="15" customHeight="1">
      <c r="C822" s="163" t="s">
        <v>64</v>
      </c>
      <c r="D822" s="145" t="s">
        <v>775</v>
      </c>
      <c r="E822" s="142" t="s">
        <v>331</v>
      </c>
      <c r="F822" s="151">
        <v>2021</v>
      </c>
      <c r="G822" s="151">
        <v>2021</v>
      </c>
      <c r="H822" s="36" t="s">
        <v>309</v>
      </c>
      <c r="I822" s="74">
        <f>I823</f>
        <v>30</v>
      </c>
      <c r="J822" s="74">
        <v>0</v>
      </c>
      <c r="K822" s="74">
        <f>K823+K824+K825+K826</f>
        <v>0</v>
      </c>
    </row>
    <row r="823" spans="3:11" s="7" customFormat="1" ht="15.75" customHeight="1">
      <c r="C823" s="164"/>
      <c r="D823" s="146"/>
      <c r="E823" s="142"/>
      <c r="F823" s="152"/>
      <c r="G823" s="152"/>
      <c r="H823" s="36" t="s">
        <v>310</v>
      </c>
      <c r="I823" s="74">
        <v>30</v>
      </c>
      <c r="J823" s="74">
        <v>0</v>
      </c>
      <c r="K823" s="74">
        <v>0</v>
      </c>
    </row>
    <row r="824" spans="3:11" s="7" customFormat="1" ht="15.75" customHeight="1">
      <c r="C824" s="164"/>
      <c r="D824" s="146"/>
      <c r="E824" s="142"/>
      <c r="F824" s="152"/>
      <c r="G824" s="152"/>
      <c r="H824" s="36" t="s">
        <v>311</v>
      </c>
      <c r="I824" s="74">
        <v>0</v>
      </c>
      <c r="J824" s="74">
        <v>0</v>
      </c>
      <c r="K824" s="74">
        <v>0</v>
      </c>
    </row>
    <row r="825" spans="3:11" s="7" customFormat="1" ht="15.75" customHeight="1">
      <c r="C825" s="164"/>
      <c r="D825" s="146"/>
      <c r="E825" s="142"/>
      <c r="F825" s="152"/>
      <c r="G825" s="152"/>
      <c r="H825" s="36" t="s">
        <v>312</v>
      </c>
      <c r="I825" s="74">
        <v>0</v>
      </c>
      <c r="J825" s="74">
        <v>0</v>
      </c>
      <c r="K825" s="74">
        <v>0</v>
      </c>
    </row>
    <row r="826" spans="3:11" s="7" customFormat="1" ht="15.75" customHeight="1">
      <c r="C826" s="165"/>
      <c r="D826" s="147"/>
      <c r="E826" s="142"/>
      <c r="F826" s="153"/>
      <c r="G826" s="153"/>
      <c r="H826" s="36" t="s">
        <v>202</v>
      </c>
      <c r="I826" s="74">
        <v>0</v>
      </c>
      <c r="J826" s="74">
        <v>0</v>
      </c>
      <c r="K826" s="74">
        <v>0</v>
      </c>
    </row>
    <row r="827" spans="3:11" s="7" customFormat="1" ht="15.75" customHeight="1">
      <c r="C827" s="163" t="s">
        <v>65</v>
      </c>
      <c r="D827" s="145" t="s">
        <v>776</v>
      </c>
      <c r="E827" s="142" t="s">
        <v>331</v>
      </c>
      <c r="F827" s="151">
        <v>2022</v>
      </c>
      <c r="G827" s="151">
        <v>2022</v>
      </c>
      <c r="H827" s="36" t="s">
        <v>309</v>
      </c>
      <c r="I827" s="74">
        <f>I828+I829+I830+I831</f>
        <v>0</v>
      </c>
      <c r="J827" s="74">
        <f>J828</f>
        <v>80</v>
      </c>
      <c r="K827" s="74"/>
    </row>
    <row r="828" spans="3:11" s="7" customFormat="1" ht="15.75" customHeight="1">
      <c r="C828" s="164"/>
      <c r="D828" s="146"/>
      <c r="E828" s="142"/>
      <c r="F828" s="152"/>
      <c r="G828" s="152"/>
      <c r="H828" s="36" t="s">
        <v>310</v>
      </c>
      <c r="I828" s="74">
        <v>0</v>
      </c>
      <c r="J828" s="74">
        <v>80</v>
      </c>
      <c r="K828" s="74"/>
    </row>
    <row r="829" spans="3:11" s="7" customFormat="1" ht="15.75" customHeight="1">
      <c r="C829" s="164"/>
      <c r="D829" s="146"/>
      <c r="E829" s="142"/>
      <c r="F829" s="152"/>
      <c r="G829" s="152"/>
      <c r="H829" s="36" t="s">
        <v>311</v>
      </c>
      <c r="I829" s="74">
        <v>0</v>
      </c>
      <c r="J829" s="74">
        <v>0</v>
      </c>
      <c r="K829" s="74">
        <v>0</v>
      </c>
    </row>
    <row r="830" spans="3:11" s="7" customFormat="1" ht="15.75" customHeight="1">
      <c r="C830" s="164"/>
      <c r="D830" s="146"/>
      <c r="E830" s="142"/>
      <c r="F830" s="152"/>
      <c r="G830" s="152"/>
      <c r="H830" s="36" t="s">
        <v>312</v>
      </c>
      <c r="I830" s="74">
        <v>0</v>
      </c>
      <c r="J830" s="74">
        <v>0</v>
      </c>
      <c r="K830" s="74">
        <v>0</v>
      </c>
    </row>
    <row r="831" spans="3:11" s="7" customFormat="1" ht="15.75" customHeight="1">
      <c r="C831" s="165"/>
      <c r="D831" s="147"/>
      <c r="E831" s="142"/>
      <c r="F831" s="153"/>
      <c r="G831" s="153"/>
      <c r="H831" s="36" t="s">
        <v>202</v>
      </c>
      <c r="I831" s="74">
        <v>0</v>
      </c>
      <c r="J831" s="74">
        <v>0</v>
      </c>
      <c r="K831" s="74">
        <v>0</v>
      </c>
    </row>
    <row r="832" spans="3:11" s="7" customFormat="1" ht="15" customHeight="1">
      <c r="C832" s="163" t="s">
        <v>66</v>
      </c>
      <c r="D832" s="145" t="s">
        <v>777</v>
      </c>
      <c r="E832" s="142" t="s">
        <v>331</v>
      </c>
      <c r="F832" s="151">
        <v>2022</v>
      </c>
      <c r="G832" s="151">
        <v>2022</v>
      </c>
      <c r="H832" s="36" t="s">
        <v>309</v>
      </c>
      <c r="I832" s="74">
        <f>I833+I834+I835+I836</f>
        <v>0</v>
      </c>
      <c r="J832" s="74">
        <f>J833+J834+J835+J836</f>
        <v>336</v>
      </c>
      <c r="K832" s="74"/>
    </row>
    <row r="833" spans="3:11" s="7" customFormat="1" ht="15.75" customHeight="1">
      <c r="C833" s="164"/>
      <c r="D833" s="146"/>
      <c r="E833" s="142"/>
      <c r="F833" s="152"/>
      <c r="G833" s="152"/>
      <c r="H833" s="36" t="s">
        <v>310</v>
      </c>
      <c r="I833" s="74">
        <v>0</v>
      </c>
      <c r="J833" s="74">
        <v>336</v>
      </c>
      <c r="K833" s="74"/>
    </row>
    <row r="834" spans="3:11" s="7" customFormat="1" ht="15.75" customHeight="1">
      <c r="C834" s="164"/>
      <c r="D834" s="146"/>
      <c r="E834" s="142"/>
      <c r="F834" s="152"/>
      <c r="G834" s="152"/>
      <c r="H834" s="36" t="s">
        <v>311</v>
      </c>
      <c r="I834" s="74">
        <v>0</v>
      </c>
      <c r="J834" s="74">
        <v>0</v>
      </c>
      <c r="K834" s="74">
        <v>0</v>
      </c>
    </row>
    <row r="835" spans="3:11" s="7" customFormat="1" ht="15.75" customHeight="1">
      <c r="C835" s="164"/>
      <c r="D835" s="146"/>
      <c r="E835" s="142"/>
      <c r="F835" s="152"/>
      <c r="G835" s="152"/>
      <c r="H835" s="36" t="s">
        <v>312</v>
      </c>
      <c r="I835" s="74">
        <v>0</v>
      </c>
      <c r="J835" s="74">
        <v>0</v>
      </c>
      <c r="K835" s="74">
        <v>0</v>
      </c>
    </row>
    <row r="836" spans="3:11" s="7" customFormat="1" ht="15.75" customHeight="1">
      <c r="C836" s="165"/>
      <c r="D836" s="147"/>
      <c r="E836" s="142"/>
      <c r="F836" s="153"/>
      <c r="G836" s="153"/>
      <c r="H836" s="36" t="s">
        <v>202</v>
      </c>
      <c r="I836" s="74">
        <v>0</v>
      </c>
      <c r="J836" s="74">
        <v>0</v>
      </c>
      <c r="K836" s="74">
        <v>0</v>
      </c>
    </row>
    <row r="837" spans="3:11" s="7" customFormat="1" ht="15" customHeight="1">
      <c r="C837" s="163" t="s">
        <v>463</v>
      </c>
      <c r="D837" s="145" t="s">
        <v>576</v>
      </c>
      <c r="E837" s="142" t="s">
        <v>194</v>
      </c>
      <c r="F837" s="151">
        <v>2022</v>
      </c>
      <c r="G837" s="151">
        <v>2022</v>
      </c>
      <c r="H837" s="36" t="s">
        <v>309</v>
      </c>
      <c r="I837" s="74">
        <v>0</v>
      </c>
      <c r="J837" s="74">
        <f>J838</f>
        <v>135</v>
      </c>
      <c r="K837" s="74">
        <v>0</v>
      </c>
    </row>
    <row r="838" spans="3:11" s="7" customFormat="1" ht="15.75" customHeight="1">
      <c r="C838" s="164"/>
      <c r="D838" s="192"/>
      <c r="E838" s="142"/>
      <c r="F838" s="152"/>
      <c r="G838" s="152"/>
      <c r="H838" s="36" t="s">
        <v>310</v>
      </c>
      <c r="I838" s="74">
        <v>0</v>
      </c>
      <c r="J838" s="74">
        <v>135</v>
      </c>
      <c r="K838" s="74">
        <v>0</v>
      </c>
    </row>
    <row r="839" spans="3:11" s="7" customFormat="1" ht="15.75" customHeight="1">
      <c r="C839" s="164"/>
      <c r="D839" s="192"/>
      <c r="E839" s="142"/>
      <c r="F839" s="152"/>
      <c r="G839" s="152"/>
      <c r="H839" s="36" t="s">
        <v>311</v>
      </c>
      <c r="I839" s="74">
        <v>0</v>
      </c>
      <c r="J839" s="74">
        <v>0</v>
      </c>
      <c r="K839" s="74">
        <v>0</v>
      </c>
    </row>
    <row r="840" spans="3:11" s="7" customFormat="1" ht="15.75" customHeight="1">
      <c r="C840" s="164"/>
      <c r="D840" s="192"/>
      <c r="E840" s="142"/>
      <c r="F840" s="152"/>
      <c r="G840" s="152"/>
      <c r="H840" s="36" t="s">
        <v>312</v>
      </c>
      <c r="I840" s="74">
        <v>0</v>
      </c>
      <c r="J840" s="74">
        <v>0</v>
      </c>
      <c r="K840" s="74">
        <v>0</v>
      </c>
    </row>
    <row r="841" spans="3:11" s="7" customFormat="1" ht="15.75" customHeight="1">
      <c r="C841" s="165"/>
      <c r="D841" s="193"/>
      <c r="E841" s="142"/>
      <c r="F841" s="153"/>
      <c r="G841" s="153"/>
      <c r="H841" s="36" t="s">
        <v>202</v>
      </c>
      <c r="I841" s="74">
        <v>0</v>
      </c>
      <c r="J841" s="74">
        <v>0</v>
      </c>
      <c r="K841" s="74">
        <v>0</v>
      </c>
    </row>
    <row r="842" spans="3:11" s="38" customFormat="1" ht="15" customHeight="1">
      <c r="C842" s="163" t="s">
        <v>577</v>
      </c>
      <c r="D842" s="145" t="s">
        <v>587</v>
      </c>
      <c r="E842" s="142" t="s">
        <v>194</v>
      </c>
      <c r="F842" s="151">
        <v>2021</v>
      </c>
      <c r="G842" s="151">
        <v>2023</v>
      </c>
      <c r="H842" s="36" t="s">
        <v>309</v>
      </c>
      <c r="I842" s="74">
        <f>I843</f>
        <v>300</v>
      </c>
      <c r="J842" s="74">
        <f t="shared" ref="J842:K842" si="80">J843</f>
        <v>300</v>
      </c>
      <c r="K842" s="74">
        <f t="shared" si="80"/>
        <v>300</v>
      </c>
    </row>
    <row r="843" spans="3:11" s="38" customFormat="1" ht="15.75" customHeight="1">
      <c r="C843" s="164"/>
      <c r="D843" s="146"/>
      <c r="E843" s="142"/>
      <c r="F843" s="152"/>
      <c r="G843" s="152"/>
      <c r="H843" s="36" t="s">
        <v>296</v>
      </c>
      <c r="I843" s="74">
        <v>300</v>
      </c>
      <c r="J843" s="74">
        <v>300</v>
      </c>
      <c r="K843" s="74">
        <v>300</v>
      </c>
    </row>
    <row r="844" spans="3:11" s="38" customFormat="1" ht="15.75" customHeight="1">
      <c r="C844" s="164"/>
      <c r="D844" s="146"/>
      <c r="E844" s="142"/>
      <c r="F844" s="152"/>
      <c r="G844" s="152"/>
      <c r="H844" s="36" t="s">
        <v>44</v>
      </c>
      <c r="I844" s="74">
        <v>0</v>
      </c>
      <c r="J844" s="74">
        <v>0</v>
      </c>
      <c r="K844" s="74">
        <v>0</v>
      </c>
    </row>
    <row r="845" spans="3:11" s="38" customFormat="1" ht="15.75" customHeight="1">
      <c r="C845" s="164"/>
      <c r="D845" s="146"/>
      <c r="E845" s="142"/>
      <c r="F845" s="152"/>
      <c r="G845" s="152"/>
      <c r="H845" s="36" t="s">
        <v>200</v>
      </c>
      <c r="I845" s="74">
        <v>0</v>
      </c>
      <c r="J845" s="74">
        <v>0</v>
      </c>
      <c r="K845" s="74">
        <v>0</v>
      </c>
    </row>
    <row r="846" spans="3:11" s="38" customFormat="1" ht="15.75" customHeight="1">
      <c r="C846" s="165"/>
      <c r="D846" s="147"/>
      <c r="E846" s="142"/>
      <c r="F846" s="153"/>
      <c r="G846" s="153"/>
      <c r="H846" s="36" t="s">
        <v>202</v>
      </c>
      <c r="I846" s="74">
        <v>0</v>
      </c>
      <c r="J846" s="74">
        <v>0</v>
      </c>
      <c r="K846" s="74">
        <v>0</v>
      </c>
    </row>
    <row r="847" spans="3:11" s="7" customFormat="1" ht="16.5" customHeight="1">
      <c r="C847" s="162" t="s">
        <v>764</v>
      </c>
      <c r="D847" s="143" t="s">
        <v>778</v>
      </c>
      <c r="E847" s="142" t="s">
        <v>426</v>
      </c>
      <c r="F847" s="151">
        <v>2023</v>
      </c>
      <c r="G847" s="151">
        <v>2023</v>
      </c>
      <c r="H847" s="36" t="s">
        <v>309</v>
      </c>
      <c r="I847" s="74">
        <v>0</v>
      </c>
      <c r="J847" s="74">
        <v>0</v>
      </c>
      <c r="K847" s="74">
        <f>K848+K849+K850+K851</f>
        <v>200</v>
      </c>
    </row>
    <row r="848" spans="3:11" s="7" customFormat="1" ht="15" customHeight="1">
      <c r="C848" s="162"/>
      <c r="D848" s="143"/>
      <c r="E848" s="142"/>
      <c r="F848" s="152"/>
      <c r="G848" s="152"/>
      <c r="H848" s="36" t="s">
        <v>310</v>
      </c>
      <c r="I848" s="74">
        <v>0</v>
      </c>
      <c r="J848" s="74">
        <v>0</v>
      </c>
      <c r="K848" s="74">
        <v>200</v>
      </c>
    </row>
    <row r="849" spans="3:11" s="7" customFormat="1">
      <c r="C849" s="162"/>
      <c r="D849" s="143"/>
      <c r="E849" s="142"/>
      <c r="F849" s="152"/>
      <c r="G849" s="152"/>
      <c r="H849" s="36" t="s">
        <v>311</v>
      </c>
      <c r="I849" s="74">
        <v>0</v>
      </c>
      <c r="J849" s="74">
        <v>0</v>
      </c>
      <c r="K849" s="74">
        <v>0</v>
      </c>
    </row>
    <row r="850" spans="3:11" s="7" customFormat="1">
      <c r="C850" s="162"/>
      <c r="D850" s="143"/>
      <c r="E850" s="142"/>
      <c r="F850" s="152"/>
      <c r="G850" s="152"/>
      <c r="H850" s="36" t="s">
        <v>312</v>
      </c>
      <c r="I850" s="74">
        <v>0</v>
      </c>
      <c r="J850" s="74">
        <v>0</v>
      </c>
      <c r="K850" s="74">
        <v>0</v>
      </c>
    </row>
    <row r="851" spans="3:11" s="7" customFormat="1">
      <c r="C851" s="162"/>
      <c r="D851" s="143"/>
      <c r="E851" s="142"/>
      <c r="F851" s="153"/>
      <c r="G851" s="153"/>
      <c r="H851" s="36" t="s">
        <v>202</v>
      </c>
      <c r="I851" s="74">
        <v>0</v>
      </c>
      <c r="J851" s="74">
        <v>0</v>
      </c>
      <c r="K851" s="74">
        <v>0</v>
      </c>
    </row>
    <row r="852" spans="3:11" s="7" customFormat="1" ht="16.5" customHeight="1">
      <c r="C852" s="162" t="s">
        <v>765</v>
      </c>
      <c r="D852" s="143" t="s">
        <v>779</v>
      </c>
      <c r="E852" s="142" t="s">
        <v>426</v>
      </c>
      <c r="F852" s="151">
        <v>2021</v>
      </c>
      <c r="G852" s="151">
        <v>2021</v>
      </c>
      <c r="H852" s="36" t="s">
        <v>309</v>
      </c>
      <c r="I852" s="74">
        <f>I853</f>
        <v>145</v>
      </c>
      <c r="J852" s="74">
        <v>0</v>
      </c>
      <c r="K852" s="74">
        <f>K853+K854+K855+K856</f>
        <v>0</v>
      </c>
    </row>
    <row r="853" spans="3:11" s="7" customFormat="1" ht="15" customHeight="1">
      <c r="C853" s="162"/>
      <c r="D853" s="143"/>
      <c r="E853" s="142"/>
      <c r="F853" s="152"/>
      <c r="G853" s="152"/>
      <c r="H853" s="36" t="s">
        <v>310</v>
      </c>
      <c r="I853" s="74">
        <v>145</v>
      </c>
      <c r="J853" s="74">
        <v>0</v>
      </c>
      <c r="K853" s="74">
        <v>0</v>
      </c>
    </row>
    <row r="854" spans="3:11" s="7" customFormat="1">
      <c r="C854" s="162"/>
      <c r="D854" s="143"/>
      <c r="E854" s="142"/>
      <c r="F854" s="152"/>
      <c r="G854" s="152"/>
      <c r="H854" s="36" t="s">
        <v>311</v>
      </c>
      <c r="I854" s="74">
        <v>0</v>
      </c>
      <c r="J854" s="74">
        <v>0</v>
      </c>
      <c r="K854" s="74">
        <v>0</v>
      </c>
    </row>
    <row r="855" spans="3:11" s="7" customFormat="1">
      <c r="C855" s="162"/>
      <c r="D855" s="143"/>
      <c r="E855" s="142"/>
      <c r="F855" s="152"/>
      <c r="G855" s="152"/>
      <c r="H855" s="36" t="s">
        <v>312</v>
      </c>
      <c r="I855" s="74">
        <v>0</v>
      </c>
      <c r="J855" s="74">
        <v>0</v>
      </c>
      <c r="K855" s="74">
        <v>0</v>
      </c>
    </row>
    <row r="856" spans="3:11" s="7" customFormat="1">
      <c r="C856" s="162"/>
      <c r="D856" s="143"/>
      <c r="E856" s="142"/>
      <c r="F856" s="153"/>
      <c r="G856" s="153"/>
      <c r="H856" s="36" t="s">
        <v>202</v>
      </c>
      <c r="I856" s="74">
        <v>0</v>
      </c>
      <c r="J856" s="74">
        <v>0</v>
      </c>
      <c r="K856" s="74">
        <v>0</v>
      </c>
    </row>
    <row r="857" spans="3:11" s="7" customFormat="1" ht="16.5" customHeight="1">
      <c r="C857" s="162" t="s">
        <v>766</v>
      </c>
      <c r="D857" s="143" t="s">
        <v>780</v>
      </c>
      <c r="E857" s="142" t="s">
        <v>426</v>
      </c>
      <c r="F857" s="151">
        <v>2021</v>
      </c>
      <c r="G857" s="151">
        <v>2021</v>
      </c>
      <c r="H857" s="36" t="s">
        <v>309</v>
      </c>
      <c r="I857" s="74">
        <f>I858</f>
        <v>100</v>
      </c>
      <c r="J857" s="74">
        <v>0</v>
      </c>
      <c r="K857" s="74">
        <f>K858+K859+K860+K861</f>
        <v>0</v>
      </c>
    </row>
    <row r="858" spans="3:11" s="7" customFormat="1" ht="15" customHeight="1">
      <c r="C858" s="162"/>
      <c r="D858" s="143"/>
      <c r="E858" s="142"/>
      <c r="F858" s="152"/>
      <c r="G858" s="152"/>
      <c r="H858" s="36" t="s">
        <v>310</v>
      </c>
      <c r="I858" s="74">
        <v>100</v>
      </c>
      <c r="J858" s="74">
        <v>0</v>
      </c>
      <c r="K858" s="74">
        <v>0</v>
      </c>
    </row>
    <row r="859" spans="3:11" s="7" customFormat="1">
      <c r="C859" s="162"/>
      <c r="D859" s="143"/>
      <c r="E859" s="142"/>
      <c r="F859" s="152"/>
      <c r="G859" s="152"/>
      <c r="H859" s="36" t="s">
        <v>311</v>
      </c>
      <c r="I859" s="74">
        <v>0</v>
      </c>
      <c r="J859" s="74">
        <v>0</v>
      </c>
      <c r="K859" s="74">
        <v>0</v>
      </c>
    </row>
    <row r="860" spans="3:11" s="7" customFormat="1">
      <c r="C860" s="162"/>
      <c r="D860" s="143"/>
      <c r="E860" s="142"/>
      <c r="F860" s="152"/>
      <c r="G860" s="152"/>
      <c r="H860" s="36" t="s">
        <v>312</v>
      </c>
      <c r="I860" s="74">
        <v>0</v>
      </c>
      <c r="J860" s="74">
        <v>0</v>
      </c>
      <c r="K860" s="74">
        <v>0</v>
      </c>
    </row>
    <row r="861" spans="3:11" s="7" customFormat="1">
      <c r="C861" s="162"/>
      <c r="D861" s="143"/>
      <c r="E861" s="142"/>
      <c r="F861" s="153"/>
      <c r="G861" s="153"/>
      <c r="H861" s="36" t="s">
        <v>202</v>
      </c>
      <c r="I861" s="74">
        <v>0</v>
      </c>
      <c r="J861" s="74">
        <v>0</v>
      </c>
      <c r="K861" s="74">
        <v>0</v>
      </c>
    </row>
    <row r="862" spans="3:11" s="7" customFormat="1" ht="16.5" customHeight="1">
      <c r="C862" s="162" t="s">
        <v>767</v>
      </c>
      <c r="D862" s="143" t="s">
        <v>781</v>
      </c>
      <c r="E862" s="142" t="s">
        <v>426</v>
      </c>
      <c r="F862" s="151">
        <v>2023</v>
      </c>
      <c r="G862" s="151">
        <v>2023</v>
      </c>
      <c r="H862" s="36" t="s">
        <v>309</v>
      </c>
      <c r="I862" s="74">
        <v>0</v>
      </c>
      <c r="J862" s="74">
        <v>0</v>
      </c>
      <c r="K862" s="74">
        <f>K863+K864+K865+K866</f>
        <v>145</v>
      </c>
    </row>
    <row r="863" spans="3:11" s="7" customFormat="1" ht="15" customHeight="1">
      <c r="C863" s="162"/>
      <c r="D863" s="143"/>
      <c r="E863" s="142"/>
      <c r="F863" s="152"/>
      <c r="G863" s="152"/>
      <c r="H863" s="36" t="s">
        <v>310</v>
      </c>
      <c r="I863" s="74">
        <v>0</v>
      </c>
      <c r="J863" s="74">
        <v>0</v>
      </c>
      <c r="K863" s="74">
        <v>145</v>
      </c>
    </row>
    <row r="864" spans="3:11" s="7" customFormat="1">
      <c r="C864" s="162"/>
      <c r="D864" s="143"/>
      <c r="E864" s="142"/>
      <c r="F864" s="152"/>
      <c r="G864" s="152"/>
      <c r="H864" s="36" t="s">
        <v>311</v>
      </c>
      <c r="I864" s="74">
        <v>0</v>
      </c>
      <c r="J864" s="74">
        <v>0</v>
      </c>
      <c r="K864" s="74">
        <v>0</v>
      </c>
    </row>
    <row r="865" spans="1:11" s="7" customFormat="1">
      <c r="C865" s="162"/>
      <c r="D865" s="143"/>
      <c r="E865" s="142"/>
      <c r="F865" s="152"/>
      <c r="G865" s="152"/>
      <c r="H865" s="36" t="s">
        <v>312</v>
      </c>
      <c r="I865" s="74">
        <v>0</v>
      </c>
      <c r="J865" s="74">
        <v>0</v>
      </c>
      <c r="K865" s="74">
        <v>0</v>
      </c>
    </row>
    <row r="866" spans="1:11" s="7" customFormat="1">
      <c r="C866" s="162"/>
      <c r="D866" s="143"/>
      <c r="E866" s="142"/>
      <c r="F866" s="153"/>
      <c r="G866" s="153"/>
      <c r="H866" s="36" t="s">
        <v>202</v>
      </c>
      <c r="I866" s="74">
        <v>0</v>
      </c>
      <c r="J866" s="74">
        <v>0</v>
      </c>
      <c r="K866" s="74">
        <v>0</v>
      </c>
    </row>
    <row r="867" spans="1:11" s="7" customFormat="1" ht="15" customHeight="1">
      <c r="C867" s="156" t="s">
        <v>154</v>
      </c>
      <c r="D867" s="257" t="s">
        <v>330</v>
      </c>
      <c r="E867" s="256" t="s">
        <v>199</v>
      </c>
      <c r="F867" s="256" t="s">
        <v>782</v>
      </c>
      <c r="G867" s="256" t="s">
        <v>783</v>
      </c>
      <c r="H867" s="50" t="s">
        <v>309</v>
      </c>
      <c r="I867" s="70">
        <f>I868+I869+I870+I871</f>
        <v>185</v>
      </c>
      <c r="J867" s="70">
        <f>J868+J869+J870+J871</f>
        <v>185</v>
      </c>
      <c r="K867" s="70">
        <f>K868+K869+K870+K871</f>
        <v>185</v>
      </c>
    </row>
    <row r="868" spans="1:11" s="7" customFormat="1" ht="13.5" customHeight="1">
      <c r="C868" s="156"/>
      <c r="D868" s="257"/>
      <c r="E868" s="256"/>
      <c r="F868" s="256"/>
      <c r="G868" s="256"/>
      <c r="H868" s="50" t="s">
        <v>310</v>
      </c>
      <c r="I868" s="70">
        <f>I873+I878+I883+I888</f>
        <v>185</v>
      </c>
      <c r="J868" s="70">
        <f>J873+J878+J883+J888</f>
        <v>185</v>
      </c>
      <c r="K868" s="70">
        <f>K873+K878+K883+K888</f>
        <v>185</v>
      </c>
    </row>
    <row r="869" spans="1:11" s="7" customFormat="1">
      <c r="C869" s="156"/>
      <c r="D869" s="257"/>
      <c r="E869" s="256"/>
      <c r="F869" s="256"/>
      <c r="G869" s="256"/>
      <c r="H869" s="50" t="s">
        <v>311</v>
      </c>
      <c r="I869" s="70">
        <v>0</v>
      </c>
      <c r="J869" s="70">
        <v>0</v>
      </c>
      <c r="K869" s="70">
        <v>0</v>
      </c>
    </row>
    <row r="870" spans="1:11" s="7" customFormat="1">
      <c r="C870" s="156"/>
      <c r="D870" s="257"/>
      <c r="E870" s="256"/>
      <c r="F870" s="256"/>
      <c r="G870" s="256"/>
      <c r="H870" s="50" t="s">
        <v>312</v>
      </c>
      <c r="I870" s="70">
        <v>0</v>
      </c>
      <c r="J870" s="70">
        <v>0</v>
      </c>
      <c r="K870" s="70">
        <v>0</v>
      </c>
    </row>
    <row r="871" spans="1:11" s="7" customFormat="1">
      <c r="C871" s="156"/>
      <c r="D871" s="257"/>
      <c r="E871" s="256"/>
      <c r="F871" s="256"/>
      <c r="G871" s="256"/>
      <c r="H871" s="50" t="s">
        <v>202</v>
      </c>
      <c r="I871" s="70">
        <v>0</v>
      </c>
      <c r="J871" s="70">
        <v>0</v>
      </c>
      <c r="K871" s="70">
        <v>0</v>
      </c>
    </row>
    <row r="872" spans="1:11" s="7" customFormat="1" ht="15" customHeight="1">
      <c r="C872" s="156" t="s">
        <v>218</v>
      </c>
      <c r="D872" s="178" t="s">
        <v>10</v>
      </c>
      <c r="E872" s="110" t="s">
        <v>193</v>
      </c>
      <c r="F872" s="110">
        <v>2021</v>
      </c>
      <c r="G872" s="110">
        <v>2023</v>
      </c>
      <c r="H872" s="53" t="s">
        <v>309</v>
      </c>
      <c r="I872" s="70">
        <f>I873+I874+I875+I876</f>
        <v>85</v>
      </c>
      <c r="J872" s="70">
        <f>J873+J874+J875+J876</f>
        <v>85</v>
      </c>
      <c r="K872" s="70">
        <f>K873+K874+K875+K876</f>
        <v>85</v>
      </c>
    </row>
    <row r="873" spans="1:11" s="8" customFormat="1" ht="18" customHeight="1">
      <c r="A873" s="7"/>
      <c r="B873" s="7"/>
      <c r="C873" s="156"/>
      <c r="D873" s="178"/>
      <c r="E873" s="110"/>
      <c r="F873" s="110"/>
      <c r="G873" s="110"/>
      <c r="H873" s="53" t="s">
        <v>296</v>
      </c>
      <c r="I873" s="70">
        <v>85</v>
      </c>
      <c r="J873" s="70">
        <v>85</v>
      </c>
      <c r="K873" s="70">
        <v>85</v>
      </c>
    </row>
    <row r="874" spans="1:11" s="8" customFormat="1" ht="23.25" customHeight="1">
      <c r="A874" s="7"/>
      <c r="B874" s="7"/>
      <c r="C874" s="156"/>
      <c r="D874" s="178"/>
      <c r="E874" s="110"/>
      <c r="F874" s="110"/>
      <c r="G874" s="110"/>
      <c r="H874" s="53" t="s">
        <v>311</v>
      </c>
      <c r="I874" s="70">
        <v>0</v>
      </c>
      <c r="J874" s="70">
        <v>0</v>
      </c>
      <c r="K874" s="70">
        <v>0</v>
      </c>
    </row>
    <row r="875" spans="1:11" s="11" customFormat="1" ht="19.5" customHeight="1">
      <c r="A875" s="10"/>
      <c r="B875" s="10"/>
      <c r="C875" s="156"/>
      <c r="D875" s="178"/>
      <c r="E875" s="110"/>
      <c r="F875" s="110"/>
      <c r="G875" s="110"/>
      <c r="H875" s="53" t="s">
        <v>312</v>
      </c>
      <c r="I875" s="70">
        <v>0</v>
      </c>
      <c r="J875" s="70">
        <v>0</v>
      </c>
      <c r="K875" s="70">
        <v>0</v>
      </c>
    </row>
    <row r="876" spans="1:11" s="11" customFormat="1" ht="37.5" customHeight="1">
      <c r="A876" s="10"/>
      <c r="B876" s="10"/>
      <c r="C876" s="156"/>
      <c r="D876" s="178"/>
      <c r="E876" s="110"/>
      <c r="F876" s="110"/>
      <c r="G876" s="110"/>
      <c r="H876" s="53" t="s">
        <v>202</v>
      </c>
      <c r="I876" s="70">
        <v>0</v>
      </c>
      <c r="J876" s="70">
        <v>0</v>
      </c>
      <c r="K876" s="70">
        <v>0</v>
      </c>
    </row>
    <row r="877" spans="1:11" s="8" customFormat="1" ht="15" customHeight="1">
      <c r="A877" s="7"/>
      <c r="B877" s="7"/>
      <c r="C877" s="156" t="s">
        <v>156</v>
      </c>
      <c r="D877" s="178" t="s">
        <v>47</v>
      </c>
      <c r="E877" s="110" t="s">
        <v>331</v>
      </c>
      <c r="F877" s="110">
        <v>2021</v>
      </c>
      <c r="G877" s="110">
        <v>2023</v>
      </c>
      <c r="H877" s="50" t="s">
        <v>155</v>
      </c>
      <c r="I877" s="70">
        <f>I878+I879+I880+I881</f>
        <v>20</v>
      </c>
      <c r="J877" s="70">
        <f>J878+J879+J880+J881</f>
        <v>20</v>
      </c>
      <c r="K877" s="70">
        <f>K878+K879+K880+K881</f>
        <v>20</v>
      </c>
    </row>
    <row r="878" spans="1:11" s="8" customFormat="1" ht="16.5" customHeight="1">
      <c r="A878" s="7"/>
      <c r="B878" s="7"/>
      <c r="C878" s="156"/>
      <c r="D878" s="178"/>
      <c r="E878" s="110"/>
      <c r="F878" s="110"/>
      <c r="G878" s="110"/>
      <c r="H878" s="50" t="s">
        <v>310</v>
      </c>
      <c r="I878" s="70">
        <v>20</v>
      </c>
      <c r="J878" s="70">
        <v>20</v>
      </c>
      <c r="K878" s="70">
        <v>20</v>
      </c>
    </row>
    <row r="879" spans="1:11" s="8" customFormat="1" ht="18" customHeight="1">
      <c r="A879" s="7"/>
      <c r="B879" s="7"/>
      <c r="C879" s="156"/>
      <c r="D879" s="178"/>
      <c r="E879" s="110"/>
      <c r="F879" s="110"/>
      <c r="G879" s="110"/>
      <c r="H879" s="50" t="s">
        <v>311</v>
      </c>
      <c r="I879" s="70">
        <v>0</v>
      </c>
      <c r="J879" s="70">
        <v>0</v>
      </c>
      <c r="K879" s="70">
        <v>0</v>
      </c>
    </row>
    <row r="880" spans="1:11" s="8" customFormat="1">
      <c r="A880" s="7"/>
      <c r="B880" s="7"/>
      <c r="C880" s="156"/>
      <c r="D880" s="178"/>
      <c r="E880" s="110"/>
      <c r="F880" s="110"/>
      <c r="G880" s="110"/>
      <c r="H880" s="50" t="s">
        <v>312</v>
      </c>
      <c r="I880" s="70">
        <v>0</v>
      </c>
      <c r="J880" s="70">
        <v>0</v>
      </c>
      <c r="K880" s="70">
        <v>0</v>
      </c>
    </row>
    <row r="881" spans="1:11" s="8" customFormat="1" ht="16.5" customHeight="1">
      <c r="A881" s="7"/>
      <c r="B881" s="7"/>
      <c r="C881" s="156"/>
      <c r="D881" s="178"/>
      <c r="E881" s="110"/>
      <c r="F881" s="110"/>
      <c r="G881" s="110"/>
      <c r="H881" s="50" t="s">
        <v>202</v>
      </c>
      <c r="I881" s="70">
        <v>0</v>
      </c>
      <c r="J881" s="70">
        <v>0</v>
      </c>
      <c r="K881" s="70">
        <v>0</v>
      </c>
    </row>
    <row r="882" spans="1:11" s="8" customFormat="1" ht="15" customHeight="1">
      <c r="A882" s="7"/>
      <c r="B882" s="7"/>
      <c r="C882" s="156" t="s">
        <v>432</v>
      </c>
      <c r="D882" s="137" t="s">
        <v>440</v>
      </c>
      <c r="E882" s="101" t="s">
        <v>331</v>
      </c>
      <c r="F882" s="110">
        <v>2021</v>
      </c>
      <c r="G882" s="110">
        <v>2023</v>
      </c>
      <c r="H882" s="50" t="s">
        <v>309</v>
      </c>
      <c r="I882" s="70">
        <f>I883+I884+I885+I886</f>
        <v>40</v>
      </c>
      <c r="J882" s="70">
        <f>J883+J884+J885+J886</f>
        <v>40</v>
      </c>
      <c r="K882" s="70">
        <f>K883+K884+K885+K886</f>
        <v>40</v>
      </c>
    </row>
    <row r="883" spans="1:11" s="8" customFormat="1" ht="18.75" customHeight="1">
      <c r="A883" s="7"/>
      <c r="B883" s="7"/>
      <c r="C883" s="156"/>
      <c r="D883" s="138"/>
      <c r="E883" s="102"/>
      <c r="F883" s="110"/>
      <c r="G883" s="110"/>
      <c r="H883" s="54" t="s">
        <v>310</v>
      </c>
      <c r="I883" s="70">
        <v>40</v>
      </c>
      <c r="J883" s="70">
        <v>40</v>
      </c>
      <c r="K883" s="70">
        <v>40</v>
      </c>
    </row>
    <row r="884" spans="1:11" s="8" customFormat="1">
      <c r="A884" s="7"/>
      <c r="B884" s="7"/>
      <c r="C884" s="156"/>
      <c r="D884" s="138"/>
      <c r="E884" s="102"/>
      <c r="F884" s="110"/>
      <c r="G884" s="110"/>
      <c r="H884" s="50" t="s">
        <v>311</v>
      </c>
      <c r="I884" s="70">
        <v>0</v>
      </c>
      <c r="J884" s="70">
        <v>0</v>
      </c>
      <c r="K884" s="70">
        <v>0</v>
      </c>
    </row>
    <row r="885" spans="1:11" s="8" customFormat="1">
      <c r="A885" s="7"/>
      <c r="B885" s="7"/>
      <c r="C885" s="156"/>
      <c r="D885" s="138"/>
      <c r="E885" s="102"/>
      <c r="F885" s="110"/>
      <c r="G885" s="110"/>
      <c r="H885" s="50" t="s">
        <v>312</v>
      </c>
      <c r="I885" s="70">
        <v>0</v>
      </c>
      <c r="J885" s="70">
        <v>0</v>
      </c>
      <c r="K885" s="70">
        <v>0</v>
      </c>
    </row>
    <row r="886" spans="1:11" s="8" customFormat="1">
      <c r="A886" s="7"/>
      <c r="B886" s="7"/>
      <c r="C886" s="156"/>
      <c r="D886" s="139"/>
      <c r="E886" s="103"/>
      <c r="F886" s="110"/>
      <c r="G886" s="110"/>
      <c r="H886" s="50" t="s">
        <v>202</v>
      </c>
      <c r="I886" s="70">
        <v>0</v>
      </c>
      <c r="J886" s="70">
        <v>0</v>
      </c>
      <c r="K886" s="70">
        <v>0</v>
      </c>
    </row>
    <row r="887" spans="1:11" s="8" customFormat="1" ht="15" customHeight="1">
      <c r="A887" s="7"/>
      <c r="B887" s="7"/>
      <c r="C887" s="114" t="s">
        <v>433</v>
      </c>
      <c r="D887" s="137" t="s">
        <v>441</v>
      </c>
      <c r="E887" s="101" t="s">
        <v>331</v>
      </c>
      <c r="F887" s="110">
        <v>2021</v>
      </c>
      <c r="G887" s="110">
        <v>2023</v>
      </c>
      <c r="H887" s="50" t="s">
        <v>309</v>
      </c>
      <c r="I887" s="70">
        <f>I888+I889+I890+I891</f>
        <v>40</v>
      </c>
      <c r="J887" s="70">
        <f>J888+J889+J890+J891</f>
        <v>40</v>
      </c>
      <c r="K887" s="70">
        <f>K888+K889+K890+K891</f>
        <v>40</v>
      </c>
    </row>
    <row r="888" spans="1:11" s="8" customFormat="1" ht="17.25" customHeight="1">
      <c r="A888" s="7"/>
      <c r="B888" s="7"/>
      <c r="C888" s="115"/>
      <c r="D888" s="138"/>
      <c r="E888" s="102"/>
      <c r="F888" s="110"/>
      <c r="G888" s="110"/>
      <c r="H888" s="50" t="s">
        <v>310</v>
      </c>
      <c r="I888" s="70">
        <v>40</v>
      </c>
      <c r="J888" s="70">
        <v>40</v>
      </c>
      <c r="K888" s="70">
        <v>40</v>
      </c>
    </row>
    <row r="889" spans="1:11" s="8" customFormat="1" ht="15.75" customHeight="1">
      <c r="A889" s="7"/>
      <c r="B889" s="7"/>
      <c r="C889" s="115"/>
      <c r="D889" s="138"/>
      <c r="E889" s="102"/>
      <c r="F889" s="110"/>
      <c r="G889" s="110"/>
      <c r="H889" s="50" t="s">
        <v>311</v>
      </c>
      <c r="I889" s="70">
        <v>0</v>
      </c>
      <c r="J889" s="70">
        <v>0</v>
      </c>
      <c r="K889" s="70">
        <v>0</v>
      </c>
    </row>
    <row r="890" spans="1:11" s="7" customFormat="1" ht="19.5" customHeight="1">
      <c r="C890" s="115"/>
      <c r="D890" s="138"/>
      <c r="E890" s="102"/>
      <c r="F890" s="110"/>
      <c r="G890" s="110"/>
      <c r="H890" s="50" t="s">
        <v>312</v>
      </c>
      <c r="I890" s="70">
        <v>0</v>
      </c>
      <c r="J890" s="70">
        <v>0</v>
      </c>
      <c r="K890" s="70">
        <v>0</v>
      </c>
    </row>
    <row r="891" spans="1:11" s="7" customFormat="1" ht="19.5" customHeight="1">
      <c r="C891" s="116"/>
      <c r="D891" s="139"/>
      <c r="E891" s="103"/>
      <c r="F891" s="110"/>
      <c r="G891" s="110"/>
      <c r="H891" s="50" t="s">
        <v>202</v>
      </c>
      <c r="I891" s="70">
        <v>0</v>
      </c>
      <c r="J891" s="70">
        <v>0</v>
      </c>
      <c r="K891" s="70">
        <v>0</v>
      </c>
    </row>
    <row r="892" spans="1:11" s="7" customFormat="1" ht="15" hidden="1" customHeight="1">
      <c r="C892" s="114" t="s">
        <v>17</v>
      </c>
      <c r="D892" s="128" t="s">
        <v>109</v>
      </c>
      <c r="E892" s="101" t="s">
        <v>277</v>
      </c>
      <c r="F892" s="101">
        <v>2020</v>
      </c>
      <c r="G892" s="110">
        <v>2020</v>
      </c>
      <c r="H892" s="50" t="s">
        <v>309</v>
      </c>
      <c r="I892" s="70">
        <f>I893+I894+I895+I896</f>
        <v>0</v>
      </c>
      <c r="J892" s="70">
        <v>0</v>
      </c>
      <c r="K892" s="70">
        <f>K893+K894+K895+K896</f>
        <v>0</v>
      </c>
    </row>
    <row r="893" spans="1:11" s="7" customFormat="1" ht="17.25" hidden="1" customHeight="1">
      <c r="C893" s="115"/>
      <c r="D893" s="129"/>
      <c r="E893" s="102"/>
      <c r="F893" s="102"/>
      <c r="G893" s="110"/>
      <c r="H893" s="50" t="s">
        <v>310</v>
      </c>
      <c r="I893" s="70">
        <v>0</v>
      </c>
      <c r="J893" s="70">
        <v>0</v>
      </c>
      <c r="K893" s="70">
        <v>0</v>
      </c>
    </row>
    <row r="894" spans="1:11" s="7" customFormat="1" ht="19.5" hidden="1" customHeight="1">
      <c r="C894" s="115"/>
      <c r="D894" s="129"/>
      <c r="E894" s="102"/>
      <c r="F894" s="102"/>
      <c r="G894" s="110"/>
      <c r="H894" s="50" t="s">
        <v>311</v>
      </c>
      <c r="I894" s="70">
        <v>0</v>
      </c>
      <c r="J894" s="70">
        <v>0</v>
      </c>
      <c r="K894" s="70">
        <v>0</v>
      </c>
    </row>
    <row r="895" spans="1:11" s="7" customFormat="1" ht="19.5" hidden="1" customHeight="1">
      <c r="C895" s="115"/>
      <c r="D895" s="129"/>
      <c r="E895" s="102"/>
      <c r="F895" s="102"/>
      <c r="G895" s="110"/>
      <c r="H895" s="50" t="s">
        <v>312</v>
      </c>
      <c r="I895" s="70">
        <v>0</v>
      </c>
      <c r="J895" s="70">
        <v>0</v>
      </c>
      <c r="K895" s="70">
        <v>0</v>
      </c>
    </row>
    <row r="896" spans="1:11" s="7" customFormat="1" ht="19.5" hidden="1" customHeight="1">
      <c r="C896" s="116"/>
      <c r="D896" s="130"/>
      <c r="E896" s="103"/>
      <c r="F896" s="103"/>
      <c r="G896" s="110"/>
      <c r="H896" s="50" t="s">
        <v>202</v>
      </c>
      <c r="I896" s="70">
        <v>0</v>
      </c>
      <c r="J896" s="70">
        <v>0</v>
      </c>
      <c r="K896" s="70">
        <v>0</v>
      </c>
    </row>
    <row r="897" spans="1:11" s="5" customFormat="1" ht="15" customHeight="1">
      <c r="C897" s="241" t="s">
        <v>161</v>
      </c>
      <c r="D897" s="158" t="s">
        <v>170</v>
      </c>
      <c r="E897" s="120" t="s">
        <v>236</v>
      </c>
      <c r="F897" s="120">
        <v>2021</v>
      </c>
      <c r="G897" s="120">
        <v>2023</v>
      </c>
      <c r="H897" s="49" t="s">
        <v>309</v>
      </c>
      <c r="I897" s="66">
        <f>I898+I899+I900+I901</f>
        <v>1664525.5</v>
      </c>
      <c r="J897" s="66">
        <f>J898+J899+J900+J901</f>
        <v>1644927.3</v>
      </c>
      <c r="K897" s="66">
        <f>K898+K899+K900+K901</f>
        <v>1652950</v>
      </c>
    </row>
    <row r="898" spans="1:11" s="5" customFormat="1" ht="15.75" customHeight="1">
      <c r="C898" s="242"/>
      <c r="D898" s="159"/>
      <c r="E898" s="121"/>
      <c r="F898" s="121"/>
      <c r="G898" s="121"/>
      <c r="H898" s="49" t="s">
        <v>310</v>
      </c>
      <c r="I898" s="66">
        <f t="shared" ref="I898:K901" si="81">I903+I908+I913+I918+I923</f>
        <v>733747.6</v>
      </c>
      <c r="J898" s="66">
        <f t="shared" si="81"/>
        <v>733471</v>
      </c>
      <c r="K898" s="66">
        <f t="shared" si="81"/>
        <v>733655.4</v>
      </c>
    </row>
    <row r="899" spans="1:11" s="5" customFormat="1">
      <c r="C899" s="242"/>
      <c r="D899" s="159"/>
      <c r="E899" s="121"/>
      <c r="F899" s="121"/>
      <c r="G899" s="121"/>
      <c r="H899" s="49" t="s">
        <v>311</v>
      </c>
      <c r="I899" s="66">
        <f t="shared" si="81"/>
        <v>0</v>
      </c>
      <c r="J899" s="66">
        <f t="shared" si="81"/>
        <v>0</v>
      </c>
      <c r="K899" s="66">
        <f t="shared" si="81"/>
        <v>0</v>
      </c>
    </row>
    <row r="900" spans="1:11" s="5" customFormat="1">
      <c r="C900" s="242"/>
      <c r="D900" s="159"/>
      <c r="E900" s="121"/>
      <c r="F900" s="121"/>
      <c r="G900" s="121"/>
      <c r="H900" s="49" t="s">
        <v>312</v>
      </c>
      <c r="I900" s="66">
        <f t="shared" si="81"/>
        <v>910335.5</v>
      </c>
      <c r="J900" s="66">
        <f t="shared" si="81"/>
        <v>889991.8</v>
      </c>
      <c r="K900" s="66">
        <f t="shared" si="81"/>
        <v>896756.9</v>
      </c>
    </row>
    <row r="901" spans="1:11" s="4" customFormat="1" ht="28.5">
      <c r="A901" s="5"/>
      <c r="B901" s="5"/>
      <c r="C901" s="243"/>
      <c r="D901" s="160"/>
      <c r="E901" s="122"/>
      <c r="F901" s="122"/>
      <c r="G901" s="122"/>
      <c r="H901" s="49" t="s">
        <v>202</v>
      </c>
      <c r="I901" s="66">
        <f t="shared" si="81"/>
        <v>20442.400000000001</v>
      </c>
      <c r="J901" s="66">
        <f t="shared" si="81"/>
        <v>21464.5</v>
      </c>
      <c r="K901" s="66">
        <f t="shared" si="81"/>
        <v>22537.7</v>
      </c>
    </row>
    <row r="902" spans="1:11" s="8" customFormat="1" ht="15" customHeight="1">
      <c r="A902" s="7"/>
      <c r="B902" s="7"/>
      <c r="C902" s="114" t="s">
        <v>171</v>
      </c>
      <c r="D902" s="137" t="s">
        <v>95</v>
      </c>
      <c r="E902" s="101" t="s">
        <v>199</v>
      </c>
      <c r="F902" s="101">
        <v>2021</v>
      </c>
      <c r="G902" s="101">
        <v>2023</v>
      </c>
      <c r="H902" s="50" t="s">
        <v>309</v>
      </c>
      <c r="I902" s="70">
        <f>I903+I904+I905+I906</f>
        <v>1647090.5</v>
      </c>
      <c r="J902" s="70">
        <f>J903+J904+J905+J906</f>
        <v>1627768.9</v>
      </c>
      <c r="K902" s="70">
        <f>K903+K904+K905+K906</f>
        <v>1635607.2</v>
      </c>
    </row>
    <row r="903" spans="1:11" s="7" customFormat="1">
      <c r="C903" s="115"/>
      <c r="D903" s="138"/>
      <c r="E903" s="102"/>
      <c r="F903" s="102"/>
      <c r="G903" s="102"/>
      <c r="H903" s="50" t="s">
        <v>310</v>
      </c>
      <c r="I903" s="70">
        <v>716312.6</v>
      </c>
      <c r="J903" s="70">
        <v>716312.6</v>
      </c>
      <c r="K903" s="70">
        <v>716312.6</v>
      </c>
    </row>
    <row r="904" spans="1:11" s="7" customFormat="1">
      <c r="C904" s="115"/>
      <c r="D904" s="138"/>
      <c r="E904" s="102"/>
      <c r="F904" s="102"/>
      <c r="G904" s="102"/>
      <c r="H904" s="50" t="s">
        <v>311</v>
      </c>
      <c r="I904" s="70">
        <v>0</v>
      </c>
      <c r="J904" s="70"/>
      <c r="K904" s="70">
        <v>0</v>
      </c>
    </row>
    <row r="905" spans="1:11" s="7" customFormat="1">
      <c r="C905" s="115"/>
      <c r="D905" s="138"/>
      <c r="E905" s="102"/>
      <c r="F905" s="102"/>
      <c r="G905" s="102"/>
      <c r="H905" s="50" t="s">
        <v>312</v>
      </c>
      <c r="I905" s="70">
        <v>910335.5</v>
      </c>
      <c r="J905" s="70">
        <v>889991.8</v>
      </c>
      <c r="K905" s="70">
        <v>896756.9</v>
      </c>
    </row>
    <row r="906" spans="1:11" s="7" customFormat="1" ht="19.5" customHeight="1">
      <c r="C906" s="116"/>
      <c r="D906" s="139"/>
      <c r="E906" s="103"/>
      <c r="F906" s="103"/>
      <c r="G906" s="103"/>
      <c r="H906" s="50" t="s">
        <v>202</v>
      </c>
      <c r="I906" s="70">
        <v>20442.400000000001</v>
      </c>
      <c r="J906" s="70">
        <v>21464.5</v>
      </c>
      <c r="K906" s="70">
        <v>22537.7</v>
      </c>
    </row>
    <row r="907" spans="1:11" s="8" customFormat="1" ht="15" hidden="1" customHeight="1">
      <c r="A907" s="7"/>
      <c r="B907" s="7"/>
      <c r="C907" s="114" t="s">
        <v>172</v>
      </c>
      <c r="D907" s="137" t="s">
        <v>173</v>
      </c>
      <c r="E907" s="101" t="s">
        <v>199</v>
      </c>
      <c r="F907" s="101"/>
      <c r="G907" s="101"/>
      <c r="H907" s="50" t="s">
        <v>309</v>
      </c>
      <c r="I907" s="70">
        <f>I908+I909+I910+I911</f>
        <v>0</v>
      </c>
      <c r="J907" s="70">
        <f>J908+J909+J910+J911</f>
        <v>0</v>
      </c>
      <c r="K907" s="70">
        <f>K908+K909+K910+K911</f>
        <v>0</v>
      </c>
    </row>
    <row r="908" spans="1:11" s="8" customFormat="1" ht="18.75" hidden="1" customHeight="1">
      <c r="A908" s="7"/>
      <c r="B908" s="7"/>
      <c r="C908" s="115"/>
      <c r="D908" s="138"/>
      <c r="E908" s="102"/>
      <c r="F908" s="102"/>
      <c r="G908" s="102"/>
      <c r="H908" s="50" t="s">
        <v>310</v>
      </c>
      <c r="I908" s="70">
        <v>0</v>
      </c>
      <c r="J908" s="70">
        <v>0</v>
      </c>
      <c r="K908" s="70">
        <v>0</v>
      </c>
    </row>
    <row r="909" spans="1:11" s="8" customFormat="1" ht="16.5" hidden="1" customHeight="1">
      <c r="A909" s="7"/>
      <c r="B909" s="7"/>
      <c r="C909" s="115"/>
      <c r="D909" s="138"/>
      <c r="E909" s="102"/>
      <c r="F909" s="102"/>
      <c r="G909" s="102"/>
      <c r="H909" s="50" t="s">
        <v>311</v>
      </c>
      <c r="I909" s="70">
        <v>0</v>
      </c>
      <c r="J909" s="70">
        <v>0</v>
      </c>
      <c r="K909" s="70">
        <v>0</v>
      </c>
    </row>
    <row r="910" spans="1:11" s="8" customFormat="1" hidden="1">
      <c r="A910" s="7"/>
      <c r="B910" s="7"/>
      <c r="C910" s="115"/>
      <c r="D910" s="138"/>
      <c r="E910" s="102"/>
      <c r="F910" s="102"/>
      <c r="G910" s="102"/>
      <c r="H910" s="50" t="s">
        <v>312</v>
      </c>
      <c r="I910" s="70">
        <v>0</v>
      </c>
      <c r="J910" s="70">
        <v>0</v>
      </c>
      <c r="K910" s="70">
        <v>0</v>
      </c>
    </row>
    <row r="911" spans="1:11" s="8" customFormat="1" hidden="1">
      <c r="A911" s="7"/>
      <c r="B911" s="7"/>
      <c r="C911" s="116"/>
      <c r="D911" s="139"/>
      <c r="E911" s="103"/>
      <c r="F911" s="103"/>
      <c r="G911" s="103"/>
      <c r="H911" s="50" t="s">
        <v>202</v>
      </c>
      <c r="I911" s="70">
        <v>0</v>
      </c>
      <c r="J911" s="70">
        <v>0</v>
      </c>
      <c r="K911" s="70">
        <v>0</v>
      </c>
    </row>
    <row r="912" spans="1:11" s="8" customFormat="1" ht="15" hidden="1" customHeight="1">
      <c r="A912" s="7"/>
      <c r="B912" s="7"/>
      <c r="C912" s="114" t="s">
        <v>174</v>
      </c>
      <c r="D912" s="137" t="s">
        <v>175</v>
      </c>
      <c r="E912" s="101" t="s">
        <v>199</v>
      </c>
      <c r="F912" s="101"/>
      <c r="G912" s="101"/>
      <c r="H912" s="50" t="s">
        <v>309</v>
      </c>
      <c r="I912" s="70">
        <f>0</f>
        <v>0</v>
      </c>
      <c r="J912" s="70">
        <f>0</f>
        <v>0</v>
      </c>
      <c r="K912" s="70">
        <f>0</f>
        <v>0</v>
      </c>
    </row>
    <row r="913" spans="1:11" s="8" customFormat="1" ht="18" hidden="1" customHeight="1">
      <c r="A913" s="7"/>
      <c r="B913" s="7"/>
      <c r="C913" s="115"/>
      <c r="D913" s="138"/>
      <c r="E913" s="102"/>
      <c r="F913" s="102"/>
      <c r="G913" s="102"/>
      <c r="H913" s="50" t="s">
        <v>310</v>
      </c>
      <c r="I913" s="70">
        <f>0</f>
        <v>0</v>
      </c>
      <c r="J913" s="70">
        <f>0</f>
        <v>0</v>
      </c>
      <c r="K913" s="70">
        <f>0</f>
        <v>0</v>
      </c>
    </row>
    <row r="914" spans="1:11" s="8" customFormat="1" ht="17.25" hidden="1" customHeight="1">
      <c r="A914" s="7"/>
      <c r="B914" s="7"/>
      <c r="C914" s="115"/>
      <c r="D914" s="138"/>
      <c r="E914" s="102"/>
      <c r="F914" s="102"/>
      <c r="G914" s="102"/>
      <c r="H914" s="50" t="s">
        <v>311</v>
      </c>
      <c r="I914" s="70">
        <f>0</f>
        <v>0</v>
      </c>
      <c r="J914" s="70">
        <f>0</f>
        <v>0</v>
      </c>
      <c r="K914" s="70">
        <f>0</f>
        <v>0</v>
      </c>
    </row>
    <row r="915" spans="1:11" s="8" customFormat="1" ht="20.25" hidden="1" customHeight="1">
      <c r="A915" s="7"/>
      <c r="B915" s="7"/>
      <c r="C915" s="115"/>
      <c r="D915" s="138"/>
      <c r="E915" s="102"/>
      <c r="F915" s="102"/>
      <c r="G915" s="102"/>
      <c r="H915" s="50" t="s">
        <v>312</v>
      </c>
      <c r="I915" s="70">
        <f>0</f>
        <v>0</v>
      </c>
      <c r="J915" s="70">
        <f>0</f>
        <v>0</v>
      </c>
      <c r="K915" s="70">
        <f>0</f>
        <v>0</v>
      </c>
    </row>
    <row r="916" spans="1:11" s="8" customFormat="1" ht="39" hidden="1" customHeight="1">
      <c r="A916" s="7"/>
      <c r="B916" s="7"/>
      <c r="C916" s="116"/>
      <c r="D916" s="139"/>
      <c r="E916" s="103"/>
      <c r="F916" s="103"/>
      <c r="G916" s="103"/>
      <c r="H916" s="50" t="s">
        <v>202</v>
      </c>
      <c r="I916" s="70">
        <f>0</f>
        <v>0</v>
      </c>
      <c r="J916" s="70">
        <f>0</f>
        <v>0</v>
      </c>
      <c r="K916" s="70">
        <f>0</f>
        <v>0</v>
      </c>
    </row>
    <row r="917" spans="1:11" s="8" customFormat="1" ht="15" hidden="1" customHeight="1">
      <c r="A917" s="7"/>
      <c r="B917" s="7"/>
      <c r="C917" s="114" t="s">
        <v>157</v>
      </c>
      <c r="D917" s="137" t="s">
        <v>158</v>
      </c>
      <c r="E917" s="101" t="s">
        <v>199</v>
      </c>
      <c r="F917" s="101"/>
      <c r="G917" s="128"/>
      <c r="H917" s="50" t="s">
        <v>309</v>
      </c>
      <c r="I917" s="70">
        <f>0</f>
        <v>0</v>
      </c>
      <c r="J917" s="70">
        <f>0</f>
        <v>0</v>
      </c>
      <c r="K917" s="70">
        <f>0</f>
        <v>0</v>
      </c>
    </row>
    <row r="918" spans="1:11" s="8" customFormat="1" ht="16.5" hidden="1" customHeight="1">
      <c r="A918" s="7"/>
      <c r="B918" s="7"/>
      <c r="C918" s="115"/>
      <c r="D918" s="138"/>
      <c r="E918" s="102"/>
      <c r="F918" s="102"/>
      <c r="G918" s="129"/>
      <c r="H918" s="50" t="s">
        <v>310</v>
      </c>
      <c r="I918" s="70">
        <f>0</f>
        <v>0</v>
      </c>
      <c r="J918" s="70">
        <f>0</f>
        <v>0</v>
      </c>
      <c r="K918" s="70">
        <f>0</f>
        <v>0</v>
      </c>
    </row>
    <row r="919" spans="1:11" s="8" customFormat="1" ht="14.25" hidden="1" customHeight="1">
      <c r="A919" s="7"/>
      <c r="B919" s="7"/>
      <c r="C919" s="115"/>
      <c r="D919" s="138"/>
      <c r="E919" s="102"/>
      <c r="F919" s="102"/>
      <c r="G919" s="129"/>
      <c r="H919" s="50" t="s">
        <v>311</v>
      </c>
      <c r="I919" s="70">
        <f>0</f>
        <v>0</v>
      </c>
      <c r="J919" s="70">
        <f>0</f>
        <v>0</v>
      </c>
      <c r="K919" s="70">
        <f>0</f>
        <v>0</v>
      </c>
    </row>
    <row r="920" spans="1:11" s="8" customFormat="1" hidden="1">
      <c r="A920" s="7"/>
      <c r="B920" s="7"/>
      <c r="C920" s="115"/>
      <c r="D920" s="138"/>
      <c r="E920" s="102"/>
      <c r="F920" s="102"/>
      <c r="G920" s="129"/>
      <c r="H920" s="50" t="s">
        <v>312</v>
      </c>
      <c r="I920" s="70">
        <f>0</f>
        <v>0</v>
      </c>
      <c r="J920" s="70">
        <f>0</f>
        <v>0</v>
      </c>
      <c r="K920" s="70">
        <f>0</f>
        <v>0</v>
      </c>
    </row>
    <row r="921" spans="1:11" s="8" customFormat="1" ht="17.25" hidden="1" customHeight="1">
      <c r="A921" s="7"/>
      <c r="B921" s="7"/>
      <c r="C921" s="116"/>
      <c r="D921" s="139"/>
      <c r="E921" s="103"/>
      <c r="F921" s="103"/>
      <c r="G921" s="130"/>
      <c r="H921" s="50" t="s">
        <v>202</v>
      </c>
      <c r="I921" s="70">
        <f>0</f>
        <v>0</v>
      </c>
      <c r="J921" s="70">
        <f>0</f>
        <v>0</v>
      </c>
      <c r="K921" s="70">
        <f>0</f>
        <v>0</v>
      </c>
    </row>
    <row r="922" spans="1:11" s="8" customFormat="1" ht="15" customHeight="1">
      <c r="A922" s="7"/>
      <c r="B922" s="7"/>
      <c r="C922" s="114" t="s">
        <v>784</v>
      </c>
      <c r="D922" s="137" t="s">
        <v>160</v>
      </c>
      <c r="E922" s="101" t="s">
        <v>199</v>
      </c>
      <c r="F922" s="101">
        <v>2021</v>
      </c>
      <c r="G922" s="101">
        <v>2023</v>
      </c>
      <c r="H922" s="50" t="s">
        <v>309</v>
      </c>
      <c r="I922" s="70">
        <f>I923+I925+I924+I926</f>
        <v>17435</v>
      </c>
      <c r="J922" s="70">
        <f>J923+J925+J924+J926</f>
        <v>17158.400000000001</v>
      </c>
      <c r="K922" s="70">
        <f>K923+K925+K924+K926</f>
        <v>17342.8</v>
      </c>
    </row>
    <row r="923" spans="1:11" s="8" customFormat="1" ht="15.75" customHeight="1">
      <c r="A923" s="7"/>
      <c r="B923" s="7"/>
      <c r="C923" s="115"/>
      <c r="D923" s="138"/>
      <c r="E923" s="102"/>
      <c r="F923" s="102"/>
      <c r="G923" s="102"/>
      <c r="H923" s="50" t="s">
        <v>296</v>
      </c>
      <c r="I923" s="70">
        <v>17435</v>
      </c>
      <c r="J923" s="70">
        <v>17158.400000000001</v>
      </c>
      <c r="K923" s="70">
        <v>17342.8</v>
      </c>
    </row>
    <row r="924" spans="1:11" s="8" customFormat="1" ht="16.5" customHeight="1">
      <c r="A924" s="7"/>
      <c r="B924" s="7"/>
      <c r="C924" s="115"/>
      <c r="D924" s="138"/>
      <c r="E924" s="102"/>
      <c r="F924" s="102"/>
      <c r="G924" s="102"/>
      <c r="H924" s="50" t="s">
        <v>311</v>
      </c>
      <c r="I924" s="70">
        <v>0</v>
      </c>
      <c r="J924" s="70">
        <v>0</v>
      </c>
      <c r="K924" s="70">
        <v>0</v>
      </c>
    </row>
    <row r="925" spans="1:11" s="8" customFormat="1">
      <c r="A925" s="7"/>
      <c r="B925" s="7"/>
      <c r="C925" s="115"/>
      <c r="D925" s="138"/>
      <c r="E925" s="102"/>
      <c r="F925" s="102"/>
      <c r="G925" s="102"/>
      <c r="H925" s="50" t="s">
        <v>200</v>
      </c>
      <c r="I925" s="70">
        <v>0</v>
      </c>
      <c r="J925" s="70">
        <v>0</v>
      </c>
      <c r="K925" s="70">
        <v>0</v>
      </c>
    </row>
    <row r="926" spans="1:11" s="7" customFormat="1" ht="18.75" customHeight="1">
      <c r="C926" s="116"/>
      <c r="D926" s="139"/>
      <c r="E926" s="103"/>
      <c r="F926" s="103"/>
      <c r="G926" s="103"/>
      <c r="H926" s="50" t="s">
        <v>202</v>
      </c>
      <c r="I926" s="70">
        <v>0</v>
      </c>
      <c r="J926" s="70">
        <v>0</v>
      </c>
      <c r="K926" s="70">
        <v>0</v>
      </c>
    </row>
    <row r="927" spans="1:11" s="5" customFormat="1" ht="17.25" customHeight="1">
      <c r="C927" s="241" t="s">
        <v>219</v>
      </c>
      <c r="D927" s="158" t="s">
        <v>237</v>
      </c>
      <c r="E927" s="120" t="s">
        <v>199</v>
      </c>
      <c r="F927" s="120">
        <v>2021</v>
      </c>
      <c r="G927" s="120">
        <v>2023</v>
      </c>
      <c r="H927" s="49" t="s">
        <v>309</v>
      </c>
      <c r="I927" s="66">
        <f>I928+I929+I930+I931</f>
        <v>1598974.8</v>
      </c>
      <c r="J927" s="66">
        <f>J928+J929+J930+J931</f>
        <v>1517332.7</v>
      </c>
      <c r="K927" s="66">
        <f>K928+K929+K930+K931</f>
        <v>1518369</v>
      </c>
    </row>
    <row r="928" spans="1:11" s="5" customFormat="1" ht="17.25" customHeight="1">
      <c r="C928" s="242"/>
      <c r="D928" s="159"/>
      <c r="E928" s="121"/>
      <c r="F928" s="121"/>
      <c r="G928" s="121"/>
      <c r="H928" s="49" t="s">
        <v>310</v>
      </c>
      <c r="I928" s="66">
        <f>SUM(I933,I938,I1028,I1038,I1048,I1068)</f>
        <v>155633.70000000001</v>
      </c>
      <c r="J928" s="66">
        <f>SUM(J933,J938,J1028,J1038,J1048,J1068)</f>
        <v>155633.70000000001</v>
      </c>
      <c r="K928" s="66">
        <f>K933+K938+K1028+K1038+K1048+K1068</f>
        <v>155633.70000000001</v>
      </c>
    </row>
    <row r="929" spans="3:11" s="5" customFormat="1">
      <c r="C929" s="242"/>
      <c r="D929" s="159"/>
      <c r="E929" s="121"/>
      <c r="F929" s="121"/>
      <c r="G929" s="121"/>
      <c r="H929" s="49" t="s">
        <v>311</v>
      </c>
      <c r="I929" s="66">
        <f t="shared" ref="I929:J931" si="82">I934+I939+I1029+I1039+I1049+I1069</f>
        <v>0</v>
      </c>
      <c r="J929" s="66">
        <f t="shared" si="82"/>
        <v>0</v>
      </c>
      <c r="K929" s="66">
        <f>K934+K939+K1029+K1039+K1049+K1069</f>
        <v>0</v>
      </c>
    </row>
    <row r="930" spans="3:11" s="5" customFormat="1">
      <c r="C930" s="242"/>
      <c r="D930" s="159"/>
      <c r="E930" s="121"/>
      <c r="F930" s="121"/>
      <c r="G930" s="121"/>
      <c r="H930" s="49" t="s">
        <v>312</v>
      </c>
      <c r="I930" s="66">
        <f t="shared" si="82"/>
        <v>1410533.6</v>
      </c>
      <c r="J930" s="66">
        <f t="shared" si="82"/>
        <v>1327251.2</v>
      </c>
      <c r="K930" s="66">
        <f>K935+K940+K1030+K1040+K1050+K1070</f>
        <v>1326565</v>
      </c>
    </row>
    <row r="931" spans="3:11" s="5" customFormat="1" ht="14.25" customHeight="1">
      <c r="C931" s="243"/>
      <c r="D931" s="160"/>
      <c r="E931" s="122"/>
      <c r="F931" s="122"/>
      <c r="G931" s="122"/>
      <c r="H931" s="49" t="s">
        <v>202</v>
      </c>
      <c r="I931" s="66">
        <f t="shared" si="82"/>
        <v>32807.5</v>
      </c>
      <c r="J931" s="66">
        <f t="shared" si="82"/>
        <v>34447.800000000003</v>
      </c>
      <c r="K931" s="66">
        <f>K936+K941+K1031+K1041+K1051+K1071</f>
        <v>36170.300000000003</v>
      </c>
    </row>
    <row r="932" spans="3:11" s="7" customFormat="1" ht="16.5" customHeight="1">
      <c r="C932" s="114" t="s">
        <v>220</v>
      </c>
      <c r="D932" s="137" t="s">
        <v>96</v>
      </c>
      <c r="E932" s="101" t="s">
        <v>199</v>
      </c>
      <c r="F932" s="101">
        <v>2021</v>
      </c>
      <c r="G932" s="101">
        <v>2023</v>
      </c>
      <c r="H932" s="50" t="s">
        <v>309</v>
      </c>
      <c r="I932" s="70">
        <f>I933+I934+I935+I936</f>
        <v>1589374.8</v>
      </c>
      <c r="J932" s="70">
        <f>J933+J934+J935+J936</f>
        <v>1507732.7</v>
      </c>
      <c r="K932" s="70">
        <f>K933+K934+K935+K936</f>
        <v>1508769</v>
      </c>
    </row>
    <row r="933" spans="3:11" s="7" customFormat="1" ht="15.75" customHeight="1">
      <c r="C933" s="115"/>
      <c r="D933" s="138"/>
      <c r="E933" s="102"/>
      <c r="F933" s="102"/>
      <c r="G933" s="102"/>
      <c r="H933" s="50" t="s">
        <v>310</v>
      </c>
      <c r="I933" s="70">
        <v>146033.70000000001</v>
      </c>
      <c r="J933" s="70">
        <v>146033.70000000001</v>
      </c>
      <c r="K933" s="70">
        <v>146033.70000000001</v>
      </c>
    </row>
    <row r="934" spans="3:11" s="7" customFormat="1">
      <c r="C934" s="115"/>
      <c r="D934" s="138"/>
      <c r="E934" s="102"/>
      <c r="F934" s="102"/>
      <c r="G934" s="102"/>
      <c r="H934" s="50" t="s">
        <v>311</v>
      </c>
      <c r="I934" s="70">
        <v>0</v>
      </c>
      <c r="J934" s="70">
        <v>0</v>
      </c>
      <c r="K934" s="70">
        <v>0</v>
      </c>
    </row>
    <row r="935" spans="3:11" s="7" customFormat="1">
      <c r="C935" s="115"/>
      <c r="D935" s="138"/>
      <c r="E935" s="102"/>
      <c r="F935" s="102"/>
      <c r="G935" s="102"/>
      <c r="H935" s="50" t="s">
        <v>312</v>
      </c>
      <c r="I935" s="70">
        <v>1410533.6</v>
      </c>
      <c r="J935" s="70">
        <v>1327251.2</v>
      </c>
      <c r="K935" s="70">
        <v>1326565</v>
      </c>
    </row>
    <row r="936" spans="3:11" s="7" customFormat="1">
      <c r="C936" s="116"/>
      <c r="D936" s="139"/>
      <c r="E936" s="103"/>
      <c r="F936" s="103"/>
      <c r="G936" s="103"/>
      <c r="H936" s="50" t="s">
        <v>202</v>
      </c>
      <c r="I936" s="70">
        <v>32807.5</v>
      </c>
      <c r="J936" s="70">
        <v>34447.800000000003</v>
      </c>
      <c r="K936" s="70">
        <v>36170.300000000003</v>
      </c>
    </row>
    <row r="937" spans="3:11" s="7" customFormat="1" ht="15" customHeight="1">
      <c r="C937" s="114" t="s">
        <v>221</v>
      </c>
      <c r="D937" s="145" t="s">
        <v>238</v>
      </c>
      <c r="E937" s="148" t="s">
        <v>199</v>
      </c>
      <c r="F937" s="148">
        <v>2021</v>
      </c>
      <c r="G937" s="148">
        <v>2023</v>
      </c>
      <c r="H937" s="36" t="s">
        <v>309</v>
      </c>
      <c r="I937" s="74">
        <f>SUM(I938:I941)</f>
        <v>6500</v>
      </c>
      <c r="J937" s="74">
        <f>SUM(J938:J941)</f>
        <v>6500</v>
      </c>
      <c r="K937" s="74">
        <f>SUM(K938:K941)</f>
        <v>6500</v>
      </c>
    </row>
    <row r="938" spans="3:11" s="7" customFormat="1" ht="15.75" customHeight="1">
      <c r="C938" s="115"/>
      <c r="D938" s="146"/>
      <c r="E938" s="149"/>
      <c r="F938" s="149"/>
      <c r="G938" s="149"/>
      <c r="H938" s="36" t="s">
        <v>310</v>
      </c>
      <c r="I938" s="80">
        <f>I943+I948+I953+I958+I963+I968+I973+I978+I983+I988+I993+I998+I1003+I1008+I1013+I1018+I1023</f>
        <v>6500</v>
      </c>
      <c r="J938" s="80">
        <f t="shared" ref="J938:K938" si="83">J943+J948+J953+J958+J963+J968+J973+J978+J983+J988+J993+J998+J1003+J1008+J1013+J1018+J1023</f>
        <v>6500</v>
      </c>
      <c r="K938" s="80">
        <f t="shared" si="83"/>
        <v>6500</v>
      </c>
    </row>
    <row r="939" spans="3:11" s="7" customFormat="1" ht="15" customHeight="1">
      <c r="C939" s="115"/>
      <c r="D939" s="146"/>
      <c r="E939" s="149"/>
      <c r="F939" s="149"/>
      <c r="G939" s="149"/>
      <c r="H939" s="36" t="s">
        <v>311</v>
      </c>
      <c r="I939" s="70">
        <v>0</v>
      </c>
      <c r="J939" s="70">
        <v>0</v>
      </c>
      <c r="K939" s="70">
        <v>0</v>
      </c>
    </row>
    <row r="940" spans="3:11" s="7" customFormat="1" ht="15" customHeight="1">
      <c r="C940" s="115"/>
      <c r="D940" s="146"/>
      <c r="E940" s="149"/>
      <c r="F940" s="149"/>
      <c r="G940" s="149"/>
      <c r="H940" s="36" t="s">
        <v>312</v>
      </c>
      <c r="I940" s="70">
        <v>0</v>
      </c>
      <c r="J940" s="70">
        <v>0</v>
      </c>
      <c r="K940" s="70">
        <v>0</v>
      </c>
    </row>
    <row r="941" spans="3:11" s="7" customFormat="1" ht="33.75" customHeight="1">
      <c r="C941" s="115"/>
      <c r="D941" s="146"/>
      <c r="E941" s="149"/>
      <c r="F941" s="149"/>
      <c r="G941" s="149"/>
      <c r="H941" s="36" t="s">
        <v>202</v>
      </c>
      <c r="I941" s="70">
        <v>0</v>
      </c>
      <c r="J941" s="70">
        <v>0</v>
      </c>
      <c r="K941" s="70">
        <v>0</v>
      </c>
    </row>
    <row r="942" spans="3:11" s="7" customFormat="1" ht="15" customHeight="1">
      <c r="C942" s="114" t="s">
        <v>222</v>
      </c>
      <c r="D942" s="255" t="s">
        <v>110</v>
      </c>
      <c r="E942" s="151" t="s">
        <v>332</v>
      </c>
      <c r="F942" s="151">
        <v>2021</v>
      </c>
      <c r="G942" s="151">
        <v>2023</v>
      </c>
      <c r="H942" s="36" t="s">
        <v>309</v>
      </c>
      <c r="I942" s="74">
        <f>I943+I944+I945+I946</f>
        <v>100</v>
      </c>
      <c r="J942" s="70">
        <v>150</v>
      </c>
      <c r="K942" s="74">
        <f>K943+K944+K945+K946</f>
        <v>100</v>
      </c>
    </row>
    <row r="943" spans="3:11" s="7" customFormat="1" ht="17.25" customHeight="1">
      <c r="C943" s="115"/>
      <c r="D943" s="255"/>
      <c r="E943" s="152"/>
      <c r="F943" s="152"/>
      <c r="G943" s="152"/>
      <c r="H943" s="36" t="s">
        <v>310</v>
      </c>
      <c r="I943" s="74">
        <v>100</v>
      </c>
      <c r="J943" s="70">
        <v>100</v>
      </c>
      <c r="K943" s="74">
        <v>100</v>
      </c>
    </row>
    <row r="944" spans="3:11" s="7" customFormat="1">
      <c r="C944" s="115"/>
      <c r="D944" s="255"/>
      <c r="E944" s="152"/>
      <c r="F944" s="152"/>
      <c r="G944" s="152"/>
      <c r="H944" s="36" t="s">
        <v>311</v>
      </c>
      <c r="I944" s="74">
        <v>0</v>
      </c>
      <c r="J944" s="70">
        <v>0</v>
      </c>
      <c r="K944" s="74">
        <v>0</v>
      </c>
    </row>
    <row r="945" spans="3:11" s="7" customFormat="1">
      <c r="C945" s="115"/>
      <c r="D945" s="255"/>
      <c r="E945" s="152"/>
      <c r="F945" s="152"/>
      <c r="G945" s="152"/>
      <c r="H945" s="36" t="s">
        <v>312</v>
      </c>
      <c r="I945" s="74">
        <v>0</v>
      </c>
      <c r="J945" s="74">
        <v>0</v>
      </c>
      <c r="K945" s="74">
        <v>0</v>
      </c>
    </row>
    <row r="946" spans="3:11" s="7" customFormat="1">
      <c r="C946" s="116"/>
      <c r="D946" s="255"/>
      <c r="E946" s="153"/>
      <c r="F946" s="153"/>
      <c r="G946" s="153"/>
      <c r="H946" s="36" t="s">
        <v>202</v>
      </c>
      <c r="I946" s="74">
        <v>0</v>
      </c>
      <c r="J946" s="74">
        <v>0</v>
      </c>
      <c r="K946" s="74">
        <v>0</v>
      </c>
    </row>
    <row r="947" spans="3:11" s="7" customFormat="1" ht="15" customHeight="1">
      <c r="C947" s="114" t="s">
        <v>223</v>
      </c>
      <c r="D947" s="107" t="s">
        <v>11</v>
      </c>
      <c r="E947" s="151" t="s">
        <v>332</v>
      </c>
      <c r="F947" s="151">
        <v>2021</v>
      </c>
      <c r="G947" s="151">
        <v>2023</v>
      </c>
      <c r="H947" s="36" t="s">
        <v>309</v>
      </c>
      <c r="I947" s="74">
        <f>I948+I949+I950+I951</f>
        <v>110</v>
      </c>
      <c r="J947" s="74">
        <v>110</v>
      </c>
      <c r="K947" s="74">
        <v>110</v>
      </c>
    </row>
    <row r="948" spans="3:11" s="7" customFormat="1">
      <c r="C948" s="115"/>
      <c r="D948" s="108"/>
      <c r="E948" s="152"/>
      <c r="F948" s="152"/>
      <c r="G948" s="152"/>
      <c r="H948" s="36" t="s">
        <v>310</v>
      </c>
      <c r="I948" s="74">
        <v>110</v>
      </c>
      <c r="J948" s="74">
        <v>110</v>
      </c>
      <c r="K948" s="74">
        <v>110</v>
      </c>
    </row>
    <row r="949" spans="3:11" s="7" customFormat="1" ht="19.5" customHeight="1">
      <c r="C949" s="115"/>
      <c r="D949" s="108"/>
      <c r="E949" s="152"/>
      <c r="F949" s="152"/>
      <c r="G949" s="152"/>
      <c r="H949" s="36" t="s">
        <v>311</v>
      </c>
      <c r="I949" s="74">
        <v>0</v>
      </c>
      <c r="J949" s="74">
        <v>0</v>
      </c>
      <c r="K949" s="74">
        <v>0</v>
      </c>
    </row>
    <row r="950" spans="3:11" s="7" customFormat="1" ht="18" customHeight="1">
      <c r="C950" s="115"/>
      <c r="D950" s="108"/>
      <c r="E950" s="152"/>
      <c r="F950" s="152"/>
      <c r="G950" s="152"/>
      <c r="H950" s="36" t="s">
        <v>312</v>
      </c>
      <c r="I950" s="74">
        <v>0</v>
      </c>
      <c r="J950" s="74">
        <v>0</v>
      </c>
      <c r="K950" s="74">
        <v>0</v>
      </c>
    </row>
    <row r="951" spans="3:11" s="7" customFormat="1" ht="18" customHeight="1">
      <c r="C951" s="116"/>
      <c r="D951" s="109"/>
      <c r="E951" s="153"/>
      <c r="F951" s="153"/>
      <c r="G951" s="153"/>
      <c r="H951" s="36" t="s">
        <v>202</v>
      </c>
      <c r="I951" s="74">
        <v>0</v>
      </c>
      <c r="J951" s="74">
        <v>0</v>
      </c>
      <c r="K951" s="74">
        <v>0</v>
      </c>
    </row>
    <row r="952" spans="3:11" s="7" customFormat="1" ht="15" customHeight="1">
      <c r="C952" s="114" t="s">
        <v>799</v>
      </c>
      <c r="D952" s="255" t="s">
        <v>785</v>
      </c>
      <c r="E952" s="142" t="s">
        <v>239</v>
      </c>
      <c r="F952" s="142">
        <v>2021</v>
      </c>
      <c r="G952" s="142">
        <v>2023</v>
      </c>
      <c r="H952" s="36" t="s">
        <v>309</v>
      </c>
      <c r="I952" s="74">
        <f>I953</f>
        <v>100</v>
      </c>
      <c r="J952" s="74">
        <f t="shared" ref="J952:K952" si="84">J953</f>
        <v>100</v>
      </c>
      <c r="K952" s="74">
        <f t="shared" si="84"/>
        <v>100</v>
      </c>
    </row>
    <row r="953" spans="3:11" s="7" customFormat="1">
      <c r="C953" s="115"/>
      <c r="D953" s="255"/>
      <c r="E953" s="142"/>
      <c r="F953" s="142"/>
      <c r="G953" s="142"/>
      <c r="H953" s="36" t="s">
        <v>310</v>
      </c>
      <c r="I953" s="74">
        <v>100</v>
      </c>
      <c r="J953" s="74">
        <v>100</v>
      </c>
      <c r="K953" s="74">
        <v>100</v>
      </c>
    </row>
    <row r="954" spans="3:11" s="7" customFormat="1">
      <c r="C954" s="115"/>
      <c r="D954" s="255"/>
      <c r="E954" s="142"/>
      <c r="F954" s="142"/>
      <c r="G954" s="142"/>
      <c r="H954" s="36" t="s">
        <v>311</v>
      </c>
      <c r="I954" s="74">
        <v>0</v>
      </c>
      <c r="J954" s="74">
        <v>0</v>
      </c>
      <c r="K954" s="74">
        <v>0</v>
      </c>
    </row>
    <row r="955" spans="3:11" s="7" customFormat="1">
      <c r="C955" s="115"/>
      <c r="D955" s="255"/>
      <c r="E955" s="142"/>
      <c r="F955" s="142"/>
      <c r="G955" s="142"/>
      <c r="H955" s="36" t="s">
        <v>312</v>
      </c>
      <c r="I955" s="74">
        <v>0</v>
      </c>
      <c r="J955" s="74">
        <v>0</v>
      </c>
      <c r="K955" s="74">
        <v>0</v>
      </c>
    </row>
    <row r="956" spans="3:11" s="7" customFormat="1">
      <c r="C956" s="116"/>
      <c r="D956" s="255"/>
      <c r="E956" s="142"/>
      <c r="F956" s="142"/>
      <c r="G956" s="142"/>
      <c r="H956" s="36" t="s">
        <v>202</v>
      </c>
      <c r="I956" s="74">
        <v>0</v>
      </c>
      <c r="J956" s="74">
        <v>0</v>
      </c>
      <c r="K956" s="74">
        <v>0</v>
      </c>
    </row>
    <row r="957" spans="3:11" s="7" customFormat="1" ht="15" customHeight="1">
      <c r="C957" s="114" t="s">
        <v>800</v>
      </c>
      <c r="D957" s="107" t="s">
        <v>786</v>
      </c>
      <c r="E957" s="151" t="s">
        <v>239</v>
      </c>
      <c r="F957" s="151">
        <v>2021</v>
      </c>
      <c r="G957" s="151">
        <v>2023</v>
      </c>
      <c r="H957" s="36" t="s">
        <v>309</v>
      </c>
      <c r="I957" s="74">
        <f>I958</f>
        <v>90</v>
      </c>
      <c r="J957" s="74">
        <f t="shared" ref="J957:K957" si="85">J958</f>
        <v>100</v>
      </c>
      <c r="K957" s="74">
        <f t="shared" si="85"/>
        <v>100</v>
      </c>
    </row>
    <row r="958" spans="3:11" s="7" customFormat="1" ht="14.25" customHeight="1">
      <c r="C958" s="115"/>
      <c r="D958" s="108"/>
      <c r="E958" s="152"/>
      <c r="F958" s="152"/>
      <c r="G958" s="152"/>
      <c r="H958" s="36" t="s">
        <v>310</v>
      </c>
      <c r="I958" s="74">
        <v>90</v>
      </c>
      <c r="J958" s="74">
        <v>100</v>
      </c>
      <c r="K958" s="74">
        <v>100</v>
      </c>
    </row>
    <row r="959" spans="3:11" s="7" customFormat="1" ht="15" customHeight="1">
      <c r="C959" s="115"/>
      <c r="D959" s="108"/>
      <c r="E959" s="152"/>
      <c r="F959" s="152"/>
      <c r="G959" s="152"/>
      <c r="H959" s="36" t="s">
        <v>311</v>
      </c>
      <c r="I959" s="74">
        <v>0</v>
      </c>
      <c r="J959" s="74">
        <v>0</v>
      </c>
      <c r="K959" s="74">
        <v>0</v>
      </c>
    </row>
    <row r="960" spans="3:11" s="7" customFormat="1" ht="15" customHeight="1">
      <c r="C960" s="115"/>
      <c r="D960" s="108"/>
      <c r="E960" s="152"/>
      <c r="F960" s="152"/>
      <c r="G960" s="152"/>
      <c r="H960" s="36" t="s">
        <v>312</v>
      </c>
      <c r="I960" s="74"/>
      <c r="J960" s="74"/>
      <c r="K960" s="74"/>
    </row>
    <row r="961" spans="3:11" s="7" customFormat="1" ht="14.25" customHeight="1">
      <c r="C961" s="115"/>
      <c r="D961" s="108"/>
      <c r="E961" s="152"/>
      <c r="F961" s="152"/>
      <c r="G961" s="152"/>
      <c r="H961" s="36" t="s">
        <v>202</v>
      </c>
      <c r="I961" s="74">
        <v>0</v>
      </c>
      <c r="J961" s="74">
        <v>0</v>
      </c>
      <c r="K961" s="74">
        <v>0</v>
      </c>
    </row>
    <row r="962" spans="3:11" s="7" customFormat="1" ht="14.25" customHeight="1">
      <c r="C962" s="114" t="s">
        <v>224</v>
      </c>
      <c r="D962" s="145" t="s">
        <v>787</v>
      </c>
      <c r="E962" s="151" t="s">
        <v>239</v>
      </c>
      <c r="F962" s="151">
        <v>2021</v>
      </c>
      <c r="G962" s="151">
        <v>2023</v>
      </c>
      <c r="H962" s="36" t="s">
        <v>309</v>
      </c>
      <c r="I962" s="74">
        <f>I963</f>
        <v>90</v>
      </c>
      <c r="J962" s="74">
        <f t="shared" ref="J962:K962" si="86">J963</f>
        <v>90</v>
      </c>
      <c r="K962" s="74">
        <f t="shared" si="86"/>
        <v>90</v>
      </c>
    </row>
    <row r="963" spans="3:11" s="7" customFormat="1">
      <c r="C963" s="115"/>
      <c r="D963" s="146"/>
      <c r="E963" s="152"/>
      <c r="F963" s="152"/>
      <c r="G963" s="152"/>
      <c r="H963" s="36" t="s">
        <v>310</v>
      </c>
      <c r="I963" s="74">
        <v>90</v>
      </c>
      <c r="J963" s="74">
        <v>90</v>
      </c>
      <c r="K963" s="74">
        <v>90</v>
      </c>
    </row>
    <row r="964" spans="3:11" s="7" customFormat="1" ht="15.75" customHeight="1">
      <c r="C964" s="115"/>
      <c r="D964" s="146"/>
      <c r="E964" s="152"/>
      <c r="F964" s="152"/>
      <c r="G964" s="152"/>
      <c r="H964" s="36" t="s">
        <v>311</v>
      </c>
      <c r="I964" s="74">
        <v>0</v>
      </c>
      <c r="J964" s="74">
        <v>0</v>
      </c>
      <c r="K964" s="74">
        <v>0</v>
      </c>
    </row>
    <row r="965" spans="3:11" s="7" customFormat="1">
      <c r="C965" s="115"/>
      <c r="D965" s="146"/>
      <c r="E965" s="152"/>
      <c r="F965" s="152"/>
      <c r="G965" s="152"/>
      <c r="H965" s="36" t="s">
        <v>312</v>
      </c>
      <c r="I965" s="74">
        <v>0</v>
      </c>
      <c r="J965" s="74">
        <v>0</v>
      </c>
      <c r="K965" s="74">
        <v>0</v>
      </c>
    </row>
    <row r="966" spans="3:11" s="7" customFormat="1" ht="18" customHeight="1">
      <c r="C966" s="116"/>
      <c r="D966" s="147"/>
      <c r="E966" s="153"/>
      <c r="F966" s="153"/>
      <c r="G966" s="153"/>
      <c r="H966" s="36" t="s">
        <v>202</v>
      </c>
      <c r="I966" s="74">
        <v>0</v>
      </c>
      <c r="J966" s="70">
        <v>0</v>
      </c>
      <c r="K966" s="70">
        <v>0</v>
      </c>
    </row>
    <row r="967" spans="3:11" s="7" customFormat="1" ht="15.75" customHeight="1">
      <c r="C967" s="114" t="s">
        <v>225</v>
      </c>
      <c r="D967" s="107" t="s">
        <v>788</v>
      </c>
      <c r="E967" s="151" t="s">
        <v>111</v>
      </c>
      <c r="F967" s="151">
        <v>2023</v>
      </c>
      <c r="G967" s="151">
        <v>2023</v>
      </c>
      <c r="H967" s="36" t="s">
        <v>309</v>
      </c>
      <c r="I967" s="74">
        <f>I968</f>
        <v>0</v>
      </c>
      <c r="J967" s="70">
        <v>0</v>
      </c>
      <c r="K967" s="70">
        <f>K968</f>
        <v>1445</v>
      </c>
    </row>
    <row r="968" spans="3:11" s="7" customFormat="1" ht="16.5" customHeight="1">
      <c r="C968" s="115"/>
      <c r="D968" s="108"/>
      <c r="E968" s="152"/>
      <c r="F968" s="152"/>
      <c r="G968" s="152"/>
      <c r="H968" s="36" t="s">
        <v>310</v>
      </c>
      <c r="I968" s="74">
        <v>0</v>
      </c>
      <c r="J968" s="70">
        <v>0</v>
      </c>
      <c r="K968" s="70">
        <v>1445</v>
      </c>
    </row>
    <row r="969" spans="3:11" s="7" customFormat="1" ht="16.5" customHeight="1">
      <c r="C969" s="115"/>
      <c r="D969" s="108"/>
      <c r="E969" s="152"/>
      <c r="F969" s="152"/>
      <c r="G969" s="152"/>
      <c r="H969" s="36" t="s">
        <v>311</v>
      </c>
      <c r="I969" s="74">
        <v>0</v>
      </c>
      <c r="J969" s="70">
        <v>0</v>
      </c>
      <c r="K969" s="70">
        <v>0</v>
      </c>
    </row>
    <row r="970" spans="3:11" s="7" customFormat="1" ht="16.5" customHeight="1">
      <c r="C970" s="115"/>
      <c r="D970" s="108"/>
      <c r="E970" s="152"/>
      <c r="F970" s="152"/>
      <c r="G970" s="152"/>
      <c r="H970" s="36" t="s">
        <v>312</v>
      </c>
      <c r="I970" s="74">
        <v>0</v>
      </c>
      <c r="J970" s="70">
        <v>0</v>
      </c>
      <c r="K970" s="70">
        <v>0</v>
      </c>
    </row>
    <row r="971" spans="3:11" s="7" customFormat="1" ht="16.5" customHeight="1">
      <c r="C971" s="116"/>
      <c r="D971" s="109"/>
      <c r="E971" s="153"/>
      <c r="F971" s="153"/>
      <c r="G971" s="153"/>
      <c r="H971" s="36" t="s">
        <v>202</v>
      </c>
      <c r="I971" s="74">
        <v>0</v>
      </c>
      <c r="J971" s="70">
        <v>0</v>
      </c>
      <c r="K971" s="70">
        <v>0</v>
      </c>
    </row>
    <row r="972" spans="3:11" s="7" customFormat="1" ht="16.5" customHeight="1">
      <c r="C972" s="114" t="s">
        <v>226</v>
      </c>
      <c r="D972" s="107" t="s">
        <v>789</v>
      </c>
      <c r="E972" s="151" t="s">
        <v>111</v>
      </c>
      <c r="F972" s="151">
        <v>2023</v>
      </c>
      <c r="G972" s="142">
        <v>2023</v>
      </c>
      <c r="H972" s="36" t="s">
        <v>309</v>
      </c>
      <c r="I972" s="74">
        <f>I973</f>
        <v>0</v>
      </c>
      <c r="J972" s="74">
        <f t="shared" ref="J972:K972" si="87">J973</f>
        <v>0</v>
      </c>
      <c r="K972" s="74">
        <f t="shared" si="87"/>
        <v>235</v>
      </c>
    </row>
    <row r="973" spans="3:11" s="7" customFormat="1" ht="16.5" customHeight="1">
      <c r="C973" s="115"/>
      <c r="D973" s="108"/>
      <c r="E973" s="152"/>
      <c r="F973" s="152"/>
      <c r="G973" s="142"/>
      <c r="H973" s="36" t="s">
        <v>296</v>
      </c>
      <c r="I973" s="74">
        <v>0</v>
      </c>
      <c r="J973" s="70">
        <v>0</v>
      </c>
      <c r="K973" s="70">
        <v>235</v>
      </c>
    </row>
    <row r="974" spans="3:11" s="7" customFormat="1" ht="16.5" customHeight="1">
      <c r="C974" s="115"/>
      <c r="D974" s="108"/>
      <c r="E974" s="152"/>
      <c r="F974" s="152"/>
      <c r="G974" s="142"/>
      <c r="H974" s="36" t="s">
        <v>44</v>
      </c>
      <c r="I974" s="74">
        <v>0</v>
      </c>
      <c r="J974" s="70">
        <v>0</v>
      </c>
      <c r="K974" s="70">
        <v>0</v>
      </c>
    </row>
    <row r="975" spans="3:11" s="7" customFormat="1" ht="16.5" customHeight="1">
      <c r="C975" s="115"/>
      <c r="D975" s="108"/>
      <c r="E975" s="152"/>
      <c r="F975" s="152"/>
      <c r="G975" s="142"/>
      <c r="H975" s="36" t="s">
        <v>200</v>
      </c>
      <c r="I975" s="74">
        <v>0</v>
      </c>
      <c r="J975" s="70">
        <v>0</v>
      </c>
      <c r="K975" s="70">
        <v>0</v>
      </c>
    </row>
    <row r="976" spans="3:11" s="7" customFormat="1">
      <c r="C976" s="116"/>
      <c r="D976" s="109"/>
      <c r="E976" s="153"/>
      <c r="F976" s="153"/>
      <c r="G976" s="142"/>
      <c r="H976" s="36" t="s">
        <v>202</v>
      </c>
      <c r="I976" s="74">
        <v>0</v>
      </c>
      <c r="J976" s="70">
        <v>0</v>
      </c>
      <c r="K976" s="70">
        <v>0</v>
      </c>
    </row>
    <row r="977" spans="3:11" s="7" customFormat="1" ht="16.5" customHeight="1">
      <c r="C977" s="114" t="s">
        <v>67</v>
      </c>
      <c r="D977" s="107" t="s">
        <v>790</v>
      </c>
      <c r="E977" s="151" t="s">
        <v>111</v>
      </c>
      <c r="F977" s="151">
        <v>2022</v>
      </c>
      <c r="G977" s="142">
        <v>2022</v>
      </c>
      <c r="H977" s="36" t="s">
        <v>309</v>
      </c>
      <c r="I977" s="74">
        <f>I978+I979+I980+I981</f>
        <v>0</v>
      </c>
      <c r="J977" s="74">
        <f>J978</f>
        <v>1680</v>
      </c>
      <c r="K977" s="74"/>
    </row>
    <row r="978" spans="3:11" s="7" customFormat="1" ht="16.5" customHeight="1">
      <c r="C978" s="115"/>
      <c r="D978" s="108"/>
      <c r="E978" s="152"/>
      <c r="F978" s="152"/>
      <c r="G978" s="142"/>
      <c r="H978" s="36" t="s">
        <v>296</v>
      </c>
      <c r="I978" s="74">
        <v>0</v>
      </c>
      <c r="J978" s="74">
        <v>1680</v>
      </c>
      <c r="K978" s="74"/>
    </row>
    <row r="979" spans="3:11" s="7" customFormat="1" ht="16.5" customHeight="1">
      <c r="C979" s="115"/>
      <c r="D979" s="108"/>
      <c r="E979" s="152"/>
      <c r="F979" s="152"/>
      <c r="G979" s="142"/>
      <c r="H979" s="36" t="s">
        <v>44</v>
      </c>
      <c r="I979" s="74">
        <v>0</v>
      </c>
      <c r="J979" s="74">
        <v>0</v>
      </c>
      <c r="K979" s="74">
        <v>0</v>
      </c>
    </row>
    <row r="980" spans="3:11" s="7" customFormat="1" ht="16.5" customHeight="1">
      <c r="C980" s="115"/>
      <c r="D980" s="108"/>
      <c r="E980" s="152"/>
      <c r="F980" s="152"/>
      <c r="G980" s="142"/>
      <c r="H980" s="36" t="s">
        <v>200</v>
      </c>
      <c r="I980" s="70">
        <v>0</v>
      </c>
      <c r="J980" s="70">
        <v>0</v>
      </c>
      <c r="K980" s="74">
        <v>0</v>
      </c>
    </row>
    <row r="981" spans="3:11" s="7" customFormat="1" ht="16.5" customHeight="1">
      <c r="C981" s="116"/>
      <c r="D981" s="109"/>
      <c r="E981" s="153"/>
      <c r="F981" s="153"/>
      <c r="G981" s="142"/>
      <c r="H981" s="36" t="s">
        <v>202</v>
      </c>
      <c r="I981" s="70">
        <v>0</v>
      </c>
      <c r="J981" s="70">
        <v>0</v>
      </c>
      <c r="K981" s="74">
        <v>0</v>
      </c>
    </row>
    <row r="982" spans="3:11" s="7" customFormat="1" ht="16.5" customHeight="1">
      <c r="C982" s="114" t="s">
        <v>801</v>
      </c>
      <c r="D982" s="107" t="s">
        <v>791</v>
      </c>
      <c r="E982" s="151" t="s">
        <v>111</v>
      </c>
      <c r="F982" s="151">
        <v>2021</v>
      </c>
      <c r="G982" s="151">
        <v>2021</v>
      </c>
      <c r="H982" s="36" t="s">
        <v>309</v>
      </c>
      <c r="I982" s="70">
        <f>I983</f>
        <v>1530</v>
      </c>
      <c r="J982" s="70">
        <v>0</v>
      </c>
      <c r="K982" s="70">
        <v>0</v>
      </c>
    </row>
    <row r="983" spans="3:11" s="7" customFormat="1" ht="16.5" customHeight="1">
      <c r="C983" s="115"/>
      <c r="D983" s="108"/>
      <c r="E983" s="152"/>
      <c r="F983" s="152"/>
      <c r="G983" s="152"/>
      <c r="H983" s="36" t="s">
        <v>296</v>
      </c>
      <c r="I983" s="70">
        <v>1530</v>
      </c>
      <c r="J983" s="70">
        <v>0</v>
      </c>
      <c r="K983" s="70">
        <v>0</v>
      </c>
    </row>
    <row r="984" spans="3:11" s="7" customFormat="1" ht="16.5" customHeight="1">
      <c r="C984" s="115"/>
      <c r="D984" s="108"/>
      <c r="E984" s="152"/>
      <c r="F984" s="152"/>
      <c r="G984" s="152"/>
      <c r="H984" s="36" t="s">
        <v>44</v>
      </c>
      <c r="I984" s="70">
        <v>0</v>
      </c>
      <c r="J984" s="70">
        <v>0</v>
      </c>
      <c r="K984" s="74"/>
    </row>
    <row r="985" spans="3:11" s="7" customFormat="1" ht="16.5" customHeight="1">
      <c r="C985" s="115"/>
      <c r="D985" s="108"/>
      <c r="E985" s="152"/>
      <c r="F985" s="152"/>
      <c r="G985" s="152"/>
      <c r="H985" s="36" t="s">
        <v>200</v>
      </c>
      <c r="I985" s="70">
        <v>0</v>
      </c>
      <c r="J985" s="70">
        <v>0</v>
      </c>
      <c r="K985" s="74"/>
    </row>
    <row r="986" spans="3:11" s="7" customFormat="1" ht="16.5" customHeight="1">
      <c r="C986" s="116"/>
      <c r="D986" s="109"/>
      <c r="E986" s="153"/>
      <c r="F986" s="153"/>
      <c r="G986" s="153"/>
      <c r="H986" s="36" t="s">
        <v>202</v>
      </c>
      <c r="I986" s="70">
        <v>0</v>
      </c>
      <c r="J986" s="70">
        <v>0</v>
      </c>
      <c r="K986" s="74"/>
    </row>
    <row r="987" spans="3:11" s="7" customFormat="1" ht="15" customHeight="1">
      <c r="C987" s="114" t="s">
        <v>12</v>
      </c>
      <c r="D987" s="107" t="s">
        <v>792</v>
      </c>
      <c r="E987" s="151" t="s">
        <v>332</v>
      </c>
      <c r="F987" s="151">
        <v>2021</v>
      </c>
      <c r="G987" s="151">
        <v>2021</v>
      </c>
      <c r="H987" s="36" t="s">
        <v>309</v>
      </c>
      <c r="I987" s="74">
        <f>I988+I989+I990+I991</f>
        <v>80</v>
      </c>
      <c r="J987" s="74">
        <f>J988+J989+J990+J991</f>
        <v>0</v>
      </c>
      <c r="K987" s="74"/>
    </row>
    <row r="988" spans="3:11" s="7" customFormat="1">
      <c r="C988" s="115"/>
      <c r="D988" s="108"/>
      <c r="E988" s="152"/>
      <c r="F988" s="152"/>
      <c r="G988" s="152"/>
      <c r="H988" s="36" t="s">
        <v>296</v>
      </c>
      <c r="I988" s="74">
        <v>80</v>
      </c>
      <c r="J988" s="74">
        <v>0</v>
      </c>
      <c r="K988" s="74"/>
    </row>
    <row r="989" spans="3:11" s="7" customFormat="1" ht="18" customHeight="1">
      <c r="C989" s="115"/>
      <c r="D989" s="108"/>
      <c r="E989" s="152"/>
      <c r="F989" s="152"/>
      <c r="G989" s="152"/>
      <c r="H989" s="36" t="s">
        <v>44</v>
      </c>
      <c r="I989" s="74">
        <v>0</v>
      </c>
      <c r="J989" s="74">
        <v>0</v>
      </c>
      <c r="K989" s="74">
        <v>0</v>
      </c>
    </row>
    <row r="990" spans="3:11" s="7" customFormat="1" ht="15" customHeight="1">
      <c r="C990" s="115"/>
      <c r="D990" s="108"/>
      <c r="E990" s="152"/>
      <c r="F990" s="152"/>
      <c r="G990" s="152"/>
      <c r="H990" s="36" t="s">
        <v>200</v>
      </c>
      <c r="I990" s="74">
        <v>0</v>
      </c>
      <c r="J990" s="74">
        <v>0</v>
      </c>
      <c r="K990" s="74">
        <v>0</v>
      </c>
    </row>
    <row r="991" spans="3:11" s="7" customFormat="1" ht="19.5" customHeight="1">
      <c r="C991" s="116"/>
      <c r="D991" s="109"/>
      <c r="E991" s="153"/>
      <c r="F991" s="153"/>
      <c r="G991" s="153"/>
      <c r="H991" s="36" t="s">
        <v>202</v>
      </c>
      <c r="I991" s="74">
        <v>0</v>
      </c>
      <c r="J991" s="74">
        <v>0</v>
      </c>
      <c r="K991" s="74">
        <v>0</v>
      </c>
    </row>
    <row r="992" spans="3:11" s="16" customFormat="1" ht="15" customHeight="1">
      <c r="C992" s="114" t="s">
        <v>68</v>
      </c>
      <c r="D992" s="107" t="s">
        <v>793</v>
      </c>
      <c r="E992" s="151" t="s">
        <v>332</v>
      </c>
      <c r="F992" s="151">
        <v>2021</v>
      </c>
      <c r="G992" s="151">
        <v>2021</v>
      </c>
      <c r="H992" s="36" t="s">
        <v>309</v>
      </c>
      <c r="I992" s="74">
        <f>I993+I994+I995+I996</f>
        <v>80</v>
      </c>
      <c r="J992" s="74">
        <f>J993+J994+J995+J996</f>
        <v>0</v>
      </c>
      <c r="K992" s="74"/>
    </row>
    <row r="993" spans="3:11" s="16" customFormat="1" ht="15" customHeight="1">
      <c r="C993" s="115"/>
      <c r="D993" s="108"/>
      <c r="E993" s="152"/>
      <c r="F993" s="152"/>
      <c r="G993" s="152"/>
      <c r="H993" s="36" t="s">
        <v>296</v>
      </c>
      <c r="I993" s="74">
        <v>80</v>
      </c>
      <c r="J993" s="74">
        <v>0</v>
      </c>
      <c r="K993" s="74"/>
    </row>
    <row r="994" spans="3:11" s="16" customFormat="1" ht="18" customHeight="1">
      <c r="C994" s="115"/>
      <c r="D994" s="108"/>
      <c r="E994" s="152"/>
      <c r="F994" s="152"/>
      <c r="G994" s="152"/>
      <c r="H994" s="36" t="s">
        <v>44</v>
      </c>
      <c r="I994" s="74">
        <v>0</v>
      </c>
      <c r="J994" s="74">
        <v>0</v>
      </c>
      <c r="K994" s="74">
        <v>0</v>
      </c>
    </row>
    <row r="995" spans="3:11" s="16" customFormat="1" ht="17.25" customHeight="1">
      <c r="C995" s="115"/>
      <c r="D995" s="108"/>
      <c r="E995" s="152"/>
      <c r="F995" s="152"/>
      <c r="G995" s="152"/>
      <c r="H995" s="36" t="s">
        <v>200</v>
      </c>
      <c r="I995" s="74">
        <v>0</v>
      </c>
      <c r="J995" s="74">
        <v>0</v>
      </c>
      <c r="K995" s="74">
        <v>0</v>
      </c>
    </row>
    <row r="996" spans="3:11" s="16" customFormat="1" ht="19.5" customHeight="1">
      <c r="C996" s="116"/>
      <c r="D996" s="109"/>
      <c r="E996" s="153"/>
      <c r="F996" s="153"/>
      <c r="G996" s="153"/>
      <c r="H996" s="36" t="s">
        <v>202</v>
      </c>
      <c r="I996" s="74">
        <v>0</v>
      </c>
      <c r="J996" s="74">
        <v>0</v>
      </c>
      <c r="K996" s="74">
        <v>0</v>
      </c>
    </row>
    <row r="997" spans="3:11" s="16" customFormat="1" ht="17.25" customHeight="1">
      <c r="C997" s="114" t="s">
        <v>802</v>
      </c>
      <c r="D997" s="107" t="s">
        <v>794</v>
      </c>
      <c r="E997" s="151" t="s">
        <v>332</v>
      </c>
      <c r="F997" s="151">
        <v>2021</v>
      </c>
      <c r="G997" s="151">
        <v>2023</v>
      </c>
      <c r="H997" s="36" t="s">
        <v>309</v>
      </c>
      <c r="I997" s="74">
        <f>I998+I999+I1000+I1001</f>
        <v>70</v>
      </c>
      <c r="J997" s="74">
        <f t="shared" ref="J997:K997" si="88">J998+J999+J1000+J1001</f>
        <v>70</v>
      </c>
      <c r="K997" s="74">
        <f t="shared" si="88"/>
        <v>70</v>
      </c>
    </row>
    <row r="998" spans="3:11" s="16" customFormat="1" ht="16.5" customHeight="1">
      <c r="C998" s="115"/>
      <c r="D998" s="108"/>
      <c r="E998" s="152"/>
      <c r="F998" s="152"/>
      <c r="G998" s="152"/>
      <c r="H998" s="36" t="s">
        <v>296</v>
      </c>
      <c r="I998" s="81">
        <v>70</v>
      </c>
      <c r="J998" s="74">
        <v>70</v>
      </c>
      <c r="K998" s="74">
        <v>70</v>
      </c>
    </row>
    <row r="999" spans="3:11" s="16" customFormat="1" ht="15" customHeight="1">
      <c r="C999" s="115"/>
      <c r="D999" s="108"/>
      <c r="E999" s="152"/>
      <c r="F999" s="152"/>
      <c r="G999" s="152"/>
      <c r="H999" s="36" t="s">
        <v>44</v>
      </c>
      <c r="I999" s="74">
        <v>0</v>
      </c>
      <c r="J999" s="74">
        <v>0</v>
      </c>
      <c r="K999" s="74">
        <v>0</v>
      </c>
    </row>
    <row r="1000" spans="3:11" s="16" customFormat="1" ht="15" customHeight="1">
      <c r="C1000" s="115"/>
      <c r="D1000" s="108"/>
      <c r="E1000" s="152"/>
      <c r="F1000" s="152"/>
      <c r="G1000" s="152"/>
      <c r="H1000" s="36" t="s">
        <v>200</v>
      </c>
      <c r="I1000" s="74">
        <v>0</v>
      </c>
      <c r="J1000" s="74">
        <v>0</v>
      </c>
      <c r="K1000" s="74">
        <v>0</v>
      </c>
    </row>
    <row r="1001" spans="3:11" s="16" customFormat="1" ht="16.5" customHeight="1">
      <c r="C1001" s="116"/>
      <c r="D1001" s="109"/>
      <c r="E1001" s="153"/>
      <c r="F1001" s="153"/>
      <c r="G1001" s="153"/>
      <c r="H1001" s="36" t="s">
        <v>202</v>
      </c>
      <c r="I1001" s="74">
        <v>0</v>
      </c>
      <c r="J1001" s="74">
        <v>0</v>
      </c>
      <c r="K1001" s="74">
        <v>0</v>
      </c>
    </row>
    <row r="1002" spans="3:11" s="10" customFormat="1" ht="21" customHeight="1">
      <c r="C1002" s="163" t="s">
        <v>69</v>
      </c>
      <c r="D1002" s="107" t="s">
        <v>795</v>
      </c>
      <c r="E1002" s="151" t="s">
        <v>806</v>
      </c>
      <c r="F1002" s="151">
        <v>2022</v>
      </c>
      <c r="G1002" s="151">
        <v>2022</v>
      </c>
      <c r="H1002" s="36" t="s">
        <v>309</v>
      </c>
      <c r="I1002" s="74">
        <f>I1003</f>
        <v>0</v>
      </c>
      <c r="J1002" s="74">
        <f t="shared" ref="J1002:K1002" si="89">J1003</f>
        <v>750</v>
      </c>
      <c r="K1002" s="74">
        <f t="shared" si="89"/>
        <v>0</v>
      </c>
    </row>
    <row r="1003" spans="3:11" s="10" customFormat="1" ht="22.5" customHeight="1">
      <c r="C1003" s="164"/>
      <c r="D1003" s="108"/>
      <c r="E1003" s="152"/>
      <c r="F1003" s="152"/>
      <c r="G1003" s="152"/>
      <c r="H1003" s="36" t="s">
        <v>296</v>
      </c>
      <c r="I1003" s="74">
        <v>0</v>
      </c>
      <c r="J1003" s="74">
        <v>750</v>
      </c>
      <c r="K1003" s="74">
        <v>0</v>
      </c>
    </row>
    <row r="1004" spans="3:11" s="10" customFormat="1" ht="18" customHeight="1">
      <c r="C1004" s="164"/>
      <c r="D1004" s="108"/>
      <c r="E1004" s="152"/>
      <c r="F1004" s="152"/>
      <c r="G1004" s="152"/>
      <c r="H1004" s="36" t="s">
        <v>44</v>
      </c>
      <c r="I1004" s="70">
        <v>0</v>
      </c>
      <c r="J1004" s="70">
        <v>0</v>
      </c>
      <c r="K1004" s="70">
        <v>0</v>
      </c>
    </row>
    <row r="1005" spans="3:11" s="10" customFormat="1" ht="15.75" customHeight="1">
      <c r="C1005" s="164"/>
      <c r="D1005" s="108"/>
      <c r="E1005" s="152"/>
      <c r="F1005" s="152"/>
      <c r="G1005" s="152"/>
      <c r="H1005" s="36" t="s">
        <v>200</v>
      </c>
      <c r="I1005" s="70">
        <v>0</v>
      </c>
      <c r="J1005" s="70">
        <v>0</v>
      </c>
      <c r="K1005" s="70">
        <v>0</v>
      </c>
    </row>
    <row r="1006" spans="3:11" s="10" customFormat="1" ht="19.5" customHeight="1">
      <c r="C1006" s="165"/>
      <c r="D1006" s="109"/>
      <c r="E1006" s="153"/>
      <c r="F1006" s="153"/>
      <c r="G1006" s="153"/>
      <c r="H1006" s="36" t="s">
        <v>202</v>
      </c>
      <c r="I1006" s="70">
        <v>0</v>
      </c>
      <c r="J1006" s="70">
        <v>0</v>
      </c>
      <c r="K1006" s="70">
        <v>0</v>
      </c>
    </row>
    <row r="1007" spans="3:11" s="38" customFormat="1" ht="20.25" customHeight="1">
      <c r="C1007" s="163" t="s">
        <v>803</v>
      </c>
      <c r="D1007" s="107" t="s">
        <v>796</v>
      </c>
      <c r="E1007" s="151" t="s">
        <v>502</v>
      </c>
      <c r="F1007" s="151">
        <v>2021</v>
      </c>
      <c r="G1007" s="151">
        <v>2023</v>
      </c>
      <c r="H1007" s="36" t="s">
        <v>309</v>
      </c>
      <c r="I1007" s="74">
        <f>I1008</f>
        <v>3250</v>
      </c>
      <c r="J1007" s="74">
        <f t="shared" ref="J1007:K1007" si="90">J1008</f>
        <v>3100</v>
      </c>
      <c r="K1007" s="74">
        <f t="shared" si="90"/>
        <v>3100</v>
      </c>
    </row>
    <row r="1008" spans="3:11" s="38" customFormat="1">
      <c r="C1008" s="164"/>
      <c r="D1008" s="108"/>
      <c r="E1008" s="152"/>
      <c r="F1008" s="152"/>
      <c r="G1008" s="152"/>
      <c r="H1008" s="36" t="s">
        <v>296</v>
      </c>
      <c r="I1008" s="74">
        <v>3250</v>
      </c>
      <c r="J1008" s="74">
        <v>3100</v>
      </c>
      <c r="K1008" s="74">
        <v>3100</v>
      </c>
    </row>
    <row r="1009" spans="3:11" s="38" customFormat="1" ht="18" customHeight="1">
      <c r="C1009" s="164"/>
      <c r="D1009" s="108"/>
      <c r="E1009" s="152"/>
      <c r="F1009" s="152"/>
      <c r="G1009" s="152"/>
      <c r="H1009" s="36" t="s">
        <v>44</v>
      </c>
      <c r="I1009" s="70">
        <v>0</v>
      </c>
      <c r="J1009" s="70">
        <v>0</v>
      </c>
      <c r="K1009" s="70">
        <v>0</v>
      </c>
    </row>
    <row r="1010" spans="3:11" s="38" customFormat="1" ht="15" customHeight="1">
      <c r="C1010" s="164"/>
      <c r="D1010" s="108"/>
      <c r="E1010" s="152"/>
      <c r="F1010" s="152"/>
      <c r="G1010" s="152"/>
      <c r="H1010" s="36" t="s">
        <v>200</v>
      </c>
      <c r="I1010" s="70">
        <v>0</v>
      </c>
      <c r="J1010" s="70">
        <v>0</v>
      </c>
      <c r="K1010" s="70">
        <v>0</v>
      </c>
    </row>
    <row r="1011" spans="3:11" s="38" customFormat="1" ht="19.5" customHeight="1">
      <c r="C1011" s="165"/>
      <c r="D1011" s="109"/>
      <c r="E1011" s="153"/>
      <c r="F1011" s="153"/>
      <c r="G1011" s="153"/>
      <c r="H1011" s="36" t="s">
        <v>202</v>
      </c>
      <c r="I1011" s="70">
        <v>0</v>
      </c>
      <c r="J1011" s="70">
        <v>0</v>
      </c>
      <c r="K1011" s="70">
        <v>0</v>
      </c>
    </row>
    <row r="1012" spans="3:11" s="10" customFormat="1" ht="18" customHeight="1">
      <c r="C1012" s="163" t="s">
        <v>70</v>
      </c>
      <c r="D1012" s="107" t="s">
        <v>797</v>
      </c>
      <c r="E1012" s="151" t="s">
        <v>502</v>
      </c>
      <c r="F1012" s="151">
        <v>2021</v>
      </c>
      <c r="G1012" s="151">
        <v>2023</v>
      </c>
      <c r="H1012" s="36" t="s">
        <v>309</v>
      </c>
      <c r="I1012" s="70">
        <f>I1013</f>
        <v>750</v>
      </c>
      <c r="J1012" s="70">
        <f t="shared" ref="J1012:K1012" si="91">J1013</f>
        <v>0</v>
      </c>
      <c r="K1012" s="70">
        <f t="shared" si="91"/>
        <v>750</v>
      </c>
    </row>
    <row r="1013" spans="3:11" s="10" customFormat="1" ht="15" customHeight="1">
      <c r="C1013" s="164"/>
      <c r="D1013" s="108"/>
      <c r="E1013" s="152"/>
      <c r="F1013" s="152"/>
      <c r="G1013" s="152"/>
      <c r="H1013" s="36" t="s">
        <v>296</v>
      </c>
      <c r="I1013" s="70">
        <v>750</v>
      </c>
      <c r="J1013" s="74">
        <v>0</v>
      </c>
      <c r="K1013" s="74">
        <v>750</v>
      </c>
    </row>
    <row r="1014" spans="3:11" s="10" customFormat="1" ht="18" customHeight="1">
      <c r="C1014" s="164"/>
      <c r="D1014" s="108"/>
      <c r="E1014" s="152"/>
      <c r="F1014" s="152"/>
      <c r="G1014" s="152"/>
      <c r="H1014" s="36" t="s">
        <v>44</v>
      </c>
      <c r="I1014" s="70">
        <v>0</v>
      </c>
      <c r="J1014" s="70">
        <v>0</v>
      </c>
      <c r="K1014" s="70">
        <v>0</v>
      </c>
    </row>
    <row r="1015" spans="3:11" s="10" customFormat="1" ht="17.25" customHeight="1">
      <c r="C1015" s="164"/>
      <c r="D1015" s="108"/>
      <c r="E1015" s="152"/>
      <c r="F1015" s="152"/>
      <c r="G1015" s="152"/>
      <c r="H1015" s="36" t="s">
        <v>200</v>
      </c>
      <c r="I1015" s="70">
        <v>0</v>
      </c>
      <c r="J1015" s="70">
        <v>0</v>
      </c>
      <c r="K1015" s="70">
        <v>0</v>
      </c>
    </row>
    <row r="1016" spans="3:11" s="10" customFormat="1" ht="19.5" customHeight="1">
      <c r="C1016" s="165"/>
      <c r="D1016" s="109"/>
      <c r="E1016" s="153"/>
      <c r="F1016" s="153"/>
      <c r="G1016" s="153"/>
      <c r="H1016" s="36" t="s">
        <v>202</v>
      </c>
      <c r="I1016" s="70">
        <v>0</v>
      </c>
      <c r="J1016" s="70">
        <v>0</v>
      </c>
      <c r="K1016" s="70">
        <v>0</v>
      </c>
    </row>
    <row r="1017" spans="3:11" s="10" customFormat="1" ht="18" customHeight="1">
      <c r="C1017" s="163" t="s">
        <v>804</v>
      </c>
      <c r="D1017" s="107" t="s">
        <v>798</v>
      </c>
      <c r="E1017" s="151" t="s">
        <v>502</v>
      </c>
      <c r="F1017" s="151">
        <v>2021</v>
      </c>
      <c r="G1017" s="151">
        <v>2023</v>
      </c>
      <c r="H1017" s="36" t="s">
        <v>309</v>
      </c>
      <c r="I1017" s="74">
        <f>I1018</f>
        <v>150</v>
      </c>
      <c r="J1017" s="74">
        <f t="shared" ref="J1017:K1017" si="92">J1018</f>
        <v>400</v>
      </c>
      <c r="K1017" s="74">
        <f t="shared" si="92"/>
        <v>400</v>
      </c>
    </row>
    <row r="1018" spans="3:11" s="10" customFormat="1" ht="16.5" customHeight="1">
      <c r="C1018" s="164"/>
      <c r="D1018" s="108"/>
      <c r="E1018" s="152"/>
      <c r="F1018" s="152"/>
      <c r="G1018" s="152"/>
      <c r="H1018" s="36" t="s">
        <v>296</v>
      </c>
      <c r="I1018" s="81">
        <v>150</v>
      </c>
      <c r="J1018" s="81">
        <v>400</v>
      </c>
      <c r="K1018" s="81">
        <v>400</v>
      </c>
    </row>
    <row r="1019" spans="3:11" s="10" customFormat="1" ht="15" customHeight="1">
      <c r="C1019" s="164"/>
      <c r="D1019" s="108"/>
      <c r="E1019" s="152"/>
      <c r="F1019" s="152"/>
      <c r="G1019" s="152"/>
      <c r="H1019" s="36" t="s">
        <v>44</v>
      </c>
      <c r="I1019" s="74">
        <v>0</v>
      </c>
      <c r="J1019" s="74">
        <v>0</v>
      </c>
      <c r="K1019" s="74">
        <v>0</v>
      </c>
    </row>
    <row r="1020" spans="3:11" s="10" customFormat="1" ht="18" customHeight="1">
      <c r="C1020" s="164"/>
      <c r="D1020" s="108"/>
      <c r="E1020" s="152"/>
      <c r="F1020" s="152"/>
      <c r="G1020" s="152"/>
      <c r="H1020" s="36" t="s">
        <v>200</v>
      </c>
      <c r="I1020" s="74">
        <v>0</v>
      </c>
      <c r="J1020" s="74">
        <v>0</v>
      </c>
      <c r="K1020" s="74">
        <v>0</v>
      </c>
    </row>
    <row r="1021" spans="3:11" s="10" customFormat="1" ht="16.5" customHeight="1">
      <c r="C1021" s="165"/>
      <c r="D1021" s="109"/>
      <c r="E1021" s="153"/>
      <c r="F1021" s="153"/>
      <c r="G1021" s="153"/>
      <c r="H1021" s="36" t="s">
        <v>202</v>
      </c>
      <c r="I1021" s="74">
        <v>0</v>
      </c>
      <c r="J1021" s="74">
        <v>0</v>
      </c>
      <c r="K1021" s="74">
        <v>0</v>
      </c>
    </row>
    <row r="1022" spans="3:11" s="10" customFormat="1" ht="16.5" customHeight="1">
      <c r="C1022" s="163" t="s">
        <v>578</v>
      </c>
      <c r="D1022" s="107" t="s">
        <v>805</v>
      </c>
      <c r="E1022" s="151" t="s">
        <v>502</v>
      </c>
      <c r="F1022" s="151">
        <v>2021</v>
      </c>
      <c r="G1022" s="151">
        <v>2021</v>
      </c>
      <c r="H1022" s="36" t="s">
        <v>309</v>
      </c>
      <c r="I1022" s="74">
        <f>I1023</f>
        <v>100</v>
      </c>
      <c r="J1022" s="74">
        <v>0</v>
      </c>
      <c r="K1022" s="74">
        <v>0</v>
      </c>
    </row>
    <row r="1023" spans="3:11" s="10" customFormat="1" ht="16.5" customHeight="1">
      <c r="C1023" s="164"/>
      <c r="D1023" s="108"/>
      <c r="E1023" s="152"/>
      <c r="F1023" s="152"/>
      <c r="G1023" s="152"/>
      <c r="H1023" s="36" t="s">
        <v>296</v>
      </c>
      <c r="I1023" s="81">
        <v>100</v>
      </c>
      <c r="J1023" s="81">
        <v>0</v>
      </c>
      <c r="K1023" s="81">
        <v>0</v>
      </c>
    </row>
    <row r="1024" spans="3:11" s="10" customFormat="1" ht="16.5" customHeight="1">
      <c r="C1024" s="164"/>
      <c r="D1024" s="108"/>
      <c r="E1024" s="152"/>
      <c r="F1024" s="152"/>
      <c r="G1024" s="152"/>
      <c r="H1024" s="36" t="s">
        <v>44</v>
      </c>
      <c r="I1024" s="74">
        <v>0</v>
      </c>
      <c r="J1024" s="74">
        <v>0</v>
      </c>
      <c r="K1024" s="74">
        <v>0</v>
      </c>
    </row>
    <row r="1025" spans="3:11" s="10" customFormat="1" ht="16.5" customHeight="1">
      <c r="C1025" s="164"/>
      <c r="D1025" s="108"/>
      <c r="E1025" s="152"/>
      <c r="F1025" s="152"/>
      <c r="G1025" s="152"/>
      <c r="H1025" s="36" t="s">
        <v>200</v>
      </c>
      <c r="I1025" s="74">
        <v>0</v>
      </c>
      <c r="J1025" s="74">
        <v>0</v>
      </c>
      <c r="K1025" s="74">
        <v>0</v>
      </c>
    </row>
    <row r="1026" spans="3:11" s="10" customFormat="1" ht="16.5" customHeight="1">
      <c r="C1026" s="165"/>
      <c r="D1026" s="109"/>
      <c r="E1026" s="153"/>
      <c r="F1026" s="153"/>
      <c r="G1026" s="153"/>
      <c r="H1026" s="36" t="s">
        <v>202</v>
      </c>
      <c r="I1026" s="74">
        <v>0</v>
      </c>
      <c r="J1026" s="74">
        <v>0</v>
      </c>
      <c r="K1026" s="74">
        <v>0</v>
      </c>
    </row>
    <row r="1027" spans="3:11" s="7" customFormat="1" ht="21" customHeight="1">
      <c r="C1027" s="156" t="s">
        <v>227</v>
      </c>
      <c r="D1027" s="137" t="s">
        <v>112</v>
      </c>
      <c r="E1027" s="110" t="s">
        <v>199</v>
      </c>
      <c r="F1027" s="177">
        <v>2021</v>
      </c>
      <c r="G1027" s="110">
        <v>2023</v>
      </c>
      <c r="H1027" s="50" t="s">
        <v>309</v>
      </c>
      <c r="I1027" s="70">
        <f>I1028+I1029+I1030+I1031</f>
        <v>200</v>
      </c>
      <c r="J1027" s="70">
        <f>J1028+J1029+J1030+J1031</f>
        <v>200</v>
      </c>
      <c r="K1027" s="70">
        <f>K1028+K1029+K1030+K1031</f>
        <v>200</v>
      </c>
    </row>
    <row r="1028" spans="3:11" s="7" customFormat="1" ht="18.75" customHeight="1">
      <c r="C1028" s="156"/>
      <c r="D1028" s="138"/>
      <c r="E1028" s="110"/>
      <c r="F1028" s="177"/>
      <c r="G1028" s="110"/>
      <c r="H1028" s="50" t="s">
        <v>296</v>
      </c>
      <c r="I1028" s="70">
        <f>I1033</f>
        <v>200</v>
      </c>
      <c r="J1028" s="70">
        <f>J1033</f>
        <v>200</v>
      </c>
      <c r="K1028" s="70">
        <f>K1033</f>
        <v>200</v>
      </c>
    </row>
    <row r="1029" spans="3:11" s="7" customFormat="1" ht="19.5" customHeight="1">
      <c r="C1029" s="156"/>
      <c r="D1029" s="138"/>
      <c r="E1029" s="110"/>
      <c r="F1029" s="177"/>
      <c r="G1029" s="110"/>
      <c r="H1029" s="50" t="s">
        <v>44</v>
      </c>
      <c r="I1029" s="70">
        <v>0</v>
      </c>
      <c r="J1029" s="70">
        <v>0</v>
      </c>
      <c r="K1029" s="70">
        <v>0</v>
      </c>
    </row>
    <row r="1030" spans="3:11" s="7" customFormat="1" ht="19.5" customHeight="1">
      <c r="C1030" s="156"/>
      <c r="D1030" s="138"/>
      <c r="E1030" s="110"/>
      <c r="F1030" s="177"/>
      <c r="G1030" s="110"/>
      <c r="H1030" s="50" t="s">
        <v>200</v>
      </c>
      <c r="I1030" s="70">
        <v>0</v>
      </c>
      <c r="J1030" s="70">
        <v>0</v>
      </c>
      <c r="K1030" s="70">
        <v>0</v>
      </c>
    </row>
    <row r="1031" spans="3:11" s="7" customFormat="1" ht="15.75" customHeight="1">
      <c r="C1031" s="156"/>
      <c r="D1031" s="139"/>
      <c r="E1031" s="110"/>
      <c r="F1031" s="177"/>
      <c r="G1031" s="110"/>
      <c r="H1031" s="50" t="s">
        <v>202</v>
      </c>
      <c r="I1031" s="70">
        <v>0</v>
      </c>
      <c r="J1031" s="70">
        <v>0</v>
      </c>
      <c r="K1031" s="70">
        <v>0</v>
      </c>
    </row>
    <row r="1032" spans="3:11" s="7" customFormat="1" ht="18" customHeight="1">
      <c r="C1032" s="114" t="s">
        <v>329</v>
      </c>
      <c r="D1032" s="178" t="s">
        <v>285</v>
      </c>
      <c r="E1032" s="110" t="s">
        <v>113</v>
      </c>
      <c r="F1032" s="101">
        <v>2021</v>
      </c>
      <c r="G1032" s="110">
        <v>2023</v>
      </c>
      <c r="H1032" s="50" t="s">
        <v>309</v>
      </c>
      <c r="I1032" s="70">
        <f>I1033+I1034+I1035+I1036</f>
        <v>200</v>
      </c>
      <c r="J1032" s="70">
        <f>J1033+J1034+J1035+J1036</f>
        <v>200</v>
      </c>
      <c r="K1032" s="70">
        <f>K1033+K1034+K1035+K1036</f>
        <v>200</v>
      </c>
    </row>
    <row r="1033" spans="3:11" s="7" customFormat="1" ht="18.75" customHeight="1">
      <c r="C1033" s="115"/>
      <c r="D1033" s="178"/>
      <c r="E1033" s="110"/>
      <c r="F1033" s="102"/>
      <c r="G1033" s="110"/>
      <c r="H1033" s="50" t="s">
        <v>310</v>
      </c>
      <c r="I1033" s="70">
        <v>200</v>
      </c>
      <c r="J1033" s="70">
        <v>200</v>
      </c>
      <c r="K1033" s="70">
        <v>200</v>
      </c>
    </row>
    <row r="1034" spans="3:11" s="7" customFormat="1" ht="19.5" customHeight="1">
      <c r="C1034" s="115"/>
      <c r="D1034" s="178"/>
      <c r="E1034" s="110"/>
      <c r="F1034" s="102"/>
      <c r="G1034" s="110"/>
      <c r="H1034" s="50" t="s">
        <v>311</v>
      </c>
      <c r="I1034" s="70">
        <v>0</v>
      </c>
      <c r="J1034" s="70">
        <v>0</v>
      </c>
      <c r="K1034" s="70">
        <v>0</v>
      </c>
    </row>
    <row r="1035" spans="3:11" s="7" customFormat="1" ht="19.5" customHeight="1">
      <c r="C1035" s="115"/>
      <c r="D1035" s="178"/>
      <c r="E1035" s="110"/>
      <c r="F1035" s="102"/>
      <c r="G1035" s="110"/>
      <c r="H1035" s="50" t="s">
        <v>312</v>
      </c>
      <c r="I1035" s="70">
        <v>0</v>
      </c>
      <c r="J1035" s="70">
        <v>0</v>
      </c>
      <c r="K1035" s="70">
        <v>0</v>
      </c>
    </row>
    <row r="1036" spans="3:11" s="7" customFormat="1" ht="22.5" customHeight="1">
      <c r="C1036" s="116"/>
      <c r="D1036" s="178"/>
      <c r="E1036" s="110"/>
      <c r="F1036" s="103"/>
      <c r="G1036" s="110"/>
      <c r="H1036" s="50" t="s">
        <v>202</v>
      </c>
      <c r="I1036" s="70">
        <v>0</v>
      </c>
      <c r="J1036" s="70">
        <v>0</v>
      </c>
      <c r="K1036" s="70">
        <v>0</v>
      </c>
    </row>
    <row r="1037" spans="3:11" s="7" customFormat="1" ht="16.5" hidden="1" customHeight="1">
      <c r="C1037" s="156" t="s">
        <v>228</v>
      </c>
      <c r="D1037" s="178" t="s">
        <v>240</v>
      </c>
      <c r="E1037" s="110" t="s">
        <v>199</v>
      </c>
      <c r="F1037" s="110">
        <v>2021</v>
      </c>
      <c r="G1037" s="110">
        <v>2022</v>
      </c>
      <c r="H1037" s="50" t="s">
        <v>309</v>
      </c>
      <c r="I1037" s="70">
        <f>I1038</f>
        <v>0</v>
      </c>
      <c r="J1037" s="70">
        <f>J1038</f>
        <v>0</v>
      </c>
      <c r="K1037" s="70">
        <f>K1038</f>
        <v>0</v>
      </c>
    </row>
    <row r="1038" spans="3:11" s="7" customFormat="1" hidden="1">
      <c r="C1038" s="156"/>
      <c r="D1038" s="178"/>
      <c r="E1038" s="110"/>
      <c r="F1038" s="110"/>
      <c r="G1038" s="110"/>
      <c r="H1038" s="50" t="s">
        <v>310</v>
      </c>
      <c r="I1038" s="70">
        <f>I1043</f>
        <v>0</v>
      </c>
      <c r="J1038" s="70">
        <f>J1043</f>
        <v>0</v>
      </c>
      <c r="K1038" s="70">
        <f>K1043</f>
        <v>0</v>
      </c>
    </row>
    <row r="1039" spans="3:11" s="7" customFormat="1" ht="20.25" hidden="1" customHeight="1">
      <c r="C1039" s="156"/>
      <c r="D1039" s="178"/>
      <c r="E1039" s="110"/>
      <c r="F1039" s="110"/>
      <c r="G1039" s="110"/>
      <c r="H1039" s="50" t="s">
        <v>311</v>
      </c>
      <c r="I1039" s="70">
        <v>0</v>
      </c>
      <c r="J1039" s="70">
        <v>0</v>
      </c>
      <c r="K1039" s="70">
        <v>0</v>
      </c>
    </row>
    <row r="1040" spans="3:11" s="7" customFormat="1" hidden="1">
      <c r="C1040" s="156"/>
      <c r="D1040" s="178"/>
      <c r="E1040" s="110"/>
      <c r="F1040" s="110"/>
      <c r="G1040" s="110"/>
      <c r="H1040" s="50" t="s">
        <v>312</v>
      </c>
      <c r="I1040" s="70">
        <v>0</v>
      </c>
      <c r="J1040" s="70">
        <v>0</v>
      </c>
      <c r="K1040" s="70">
        <v>0</v>
      </c>
    </row>
    <row r="1041" spans="3:11" s="7" customFormat="1" ht="16.5" hidden="1" customHeight="1">
      <c r="C1041" s="156"/>
      <c r="D1041" s="178"/>
      <c r="E1041" s="110"/>
      <c r="F1041" s="110"/>
      <c r="G1041" s="110"/>
      <c r="H1041" s="50" t="s">
        <v>202</v>
      </c>
      <c r="I1041" s="70">
        <v>0</v>
      </c>
      <c r="J1041" s="70">
        <v>0</v>
      </c>
      <c r="K1041" s="70">
        <v>0</v>
      </c>
    </row>
    <row r="1042" spans="3:11" s="7" customFormat="1" ht="22.5" hidden="1" customHeight="1">
      <c r="C1042" s="156" t="s">
        <v>229</v>
      </c>
      <c r="D1042" s="178" t="s">
        <v>292</v>
      </c>
      <c r="E1042" s="110" t="s">
        <v>241</v>
      </c>
      <c r="F1042" s="110">
        <v>2021</v>
      </c>
      <c r="G1042" s="110">
        <v>2022</v>
      </c>
      <c r="H1042" s="50" t="s">
        <v>309</v>
      </c>
      <c r="I1042" s="70">
        <f>I1043+I1044+I1045+I1046</f>
        <v>0</v>
      </c>
      <c r="J1042" s="70">
        <f>J1043+J1044+J1045+J1046</f>
        <v>0</v>
      </c>
      <c r="K1042" s="70">
        <f>K1043+K1044+K1045+K1046</f>
        <v>0</v>
      </c>
    </row>
    <row r="1043" spans="3:11" s="7" customFormat="1" ht="22.5" hidden="1" customHeight="1">
      <c r="C1043" s="156"/>
      <c r="D1043" s="178"/>
      <c r="E1043" s="110"/>
      <c r="F1043" s="110"/>
      <c r="G1043" s="110"/>
      <c r="H1043" s="50" t="s">
        <v>310</v>
      </c>
      <c r="I1043" s="70">
        <v>0</v>
      </c>
      <c r="J1043" s="70">
        <v>0</v>
      </c>
      <c r="K1043" s="70">
        <v>0</v>
      </c>
    </row>
    <row r="1044" spans="3:11" s="7" customFormat="1" hidden="1">
      <c r="C1044" s="156"/>
      <c r="D1044" s="178"/>
      <c r="E1044" s="110"/>
      <c r="F1044" s="110"/>
      <c r="G1044" s="110"/>
      <c r="H1044" s="50" t="s">
        <v>311</v>
      </c>
      <c r="I1044" s="70">
        <v>0</v>
      </c>
      <c r="J1044" s="70">
        <v>0</v>
      </c>
      <c r="K1044" s="70">
        <v>0</v>
      </c>
    </row>
    <row r="1045" spans="3:11" s="7" customFormat="1" ht="18" hidden="1" customHeight="1">
      <c r="C1045" s="156"/>
      <c r="D1045" s="178"/>
      <c r="E1045" s="110"/>
      <c r="F1045" s="110"/>
      <c r="G1045" s="110"/>
      <c r="H1045" s="50" t="s">
        <v>312</v>
      </c>
      <c r="I1045" s="70">
        <v>0</v>
      </c>
      <c r="J1045" s="70">
        <v>0</v>
      </c>
      <c r="K1045" s="70">
        <v>0</v>
      </c>
    </row>
    <row r="1046" spans="3:11" s="7" customFormat="1" ht="14.25" hidden="1" customHeight="1">
      <c r="C1046" s="156"/>
      <c r="D1046" s="178"/>
      <c r="E1046" s="110"/>
      <c r="F1046" s="110"/>
      <c r="G1046" s="110"/>
      <c r="H1046" s="50" t="s">
        <v>202</v>
      </c>
      <c r="I1046" s="70">
        <v>0</v>
      </c>
      <c r="J1046" s="70">
        <v>0</v>
      </c>
      <c r="K1046" s="70">
        <v>0</v>
      </c>
    </row>
    <row r="1047" spans="3:11" s="7" customFormat="1">
      <c r="C1047" s="156" t="s">
        <v>230</v>
      </c>
      <c r="D1047" s="178" t="s">
        <v>114</v>
      </c>
      <c r="E1047" s="110" t="s">
        <v>199</v>
      </c>
      <c r="F1047" s="110">
        <v>2021</v>
      </c>
      <c r="G1047" s="110">
        <v>2023</v>
      </c>
      <c r="H1047" s="50" t="s">
        <v>309</v>
      </c>
      <c r="I1047" s="70">
        <f>I1052+I1057+I1062</f>
        <v>1700</v>
      </c>
      <c r="J1047" s="70">
        <f>J1048+J1049+J1050+J1051</f>
        <v>1700</v>
      </c>
      <c r="K1047" s="70">
        <f>K1048+K1049+K1050+K1051</f>
        <v>1700</v>
      </c>
    </row>
    <row r="1048" spans="3:11" s="7" customFormat="1" ht="17.25" customHeight="1">
      <c r="C1048" s="156"/>
      <c r="D1048" s="178"/>
      <c r="E1048" s="110"/>
      <c r="F1048" s="110"/>
      <c r="G1048" s="110"/>
      <c r="H1048" s="50" t="s">
        <v>310</v>
      </c>
      <c r="I1048" s="70">
        <f>I1053+I1058+I1063</f>
        <v>1700</v>
      </c>
      <c r="J1048" s="70">
        <f t="shared" ref="J1048:K1048" si="93">J1053+J1058+J1063</f>
        <v>1700</v>
      </c>
      <c r="K1048" s="70">
        <f t="shared" si="93"/>
        <v>1700</v>
      </c>
    </row>
    <row r="1049" spans="3:11" s="7" customFormat="1">
      <c r="C1049" s="156"/>
      <c r="D1049" s="178"/>
      <c r="E1049" s="110"/>
      <c r="F1049" s="110"/>
      <c r="G1049" s="110"/>
      <c r="H1049" s="50" t="s">
        <v>311</v>
      </c>
      <c r="I1049" s="70">
        <v>0</v>
      </c>
      <c r="J1049" s="70">
        <v>0</v>
      </c>
      <c r="K1049" s="70">
        <v>0</v>
      </c>
    </row>
    <row r="1050" spans="3:11" s="7" customFormat="1" ht="18.75" customHeight="1">
      <c r="C1050" s="156"/>
      <c r="D1050" s="178"/>
      <c r="E1050" s="110"/>
      <c r="F1050" s="110"/>
      <c r="G1050" s="110"/>
      <c r="H1050" s="50" t="s">
        <v>312</v>
      </c>
      <c r="I1050" s="70">
        <v>0</v>
      </c>
      <c r="J1050" s="70">
        <v>0</v>
      </c>
      <c r="K1050" s="70">
        <v>0</v>
      </c>
    </row>
    <row r="1051" spans="3:11" s="7" customFormat="1" ht="21" customHeight="1">
      <c r="C1051" s="156"/>
      <c r="D1051" s="178"/>
      <c r="E1051" s="110"/>
      <c r="F1051" s="110"/>
      <c r="G1051" s="110"/>
      <c r="H1051" s="50" t="s">
        <v>202</v>
      </c>
      <c r="I1051" s="70">
        <v>0</v>
      </c>
      <c r="J1051" s="70">
        <v>0</v>
      </c>
      <c r="K1051" s="70">
        <v>0</v>
      </c>
    </row>
    <row r="1052" spans="3:11" s="7" customFormat="1" ht="19.5" customHeight="1">
      <c r="C1052" s="156" t="s">
        <v>289</v>
      </c>
      <c r="D1052" s="178" t="s">
        <v>807</v>
      </c>
      <c r="E1052" s="110" t="s">
        <v>241</v>
      </c>
      <c r="F1052" s="110">
        <v>2021</v>
      </c>
      <c r="G1052" s="110">
        <v>2023</v>
      </c>
      <c r="H1052" s="50" t="s">
        <v>309</v>
      </c>
      <c r="I1052" s="70">
        <f>I1053</f>
        <v>600</v>
      </c>
      <c r="J1052" s="70">
        <f>J1053+J1054+J1055+J1056</f>
        <v>600</v>
      </c>
      <c r="K1052" s="70">
        <f>K1053+K1054+K1055+K1056</f>
        <v>600</v>
      </c>
    </row>
    <row r="1053" spans="3:11" s="7" customFormat="1" ht="15" customHeight="1">
      <c r="C1053" s="156"/>
      <c r="D1053" s="178"/>
      <c r="E1053" s="110"/>
      <c r="F1053" s="110"/>
      <c r="G1053" s="110"/>
      <c r="H1053" s="50" t="s">
        <v>310</v>
      </c>
      <c r="I1053" s="70">
        <v>600</v>
      </c>
      <c r="J1053" s="70">
        <v>600</v>
      </c>
      <c r="K1053" s="70">
        <v>600</v>
      </c>
    </row>
    <row r="1054" spans="3:11" s="7" customFormat="1" ht="17.25" customHeight="1">
      <c r="C1054" s="156"/>
      <c r="D1054" s="178"/>
      <c r="E1054" s="110"/>
      <c r="F1054" s="110"/>
      <c r="G1054" s="110"/>
      <c r="H1054" s="50" t="s">
        <v>311</v>
      </c>
      <c r="I1054" s="70">
        <v>0</v>
      </c>
      <c r="J1054" s="70">
        <v>0</v>
      </c>
      <c r="K1054" s="70">
        <v>0</v>
      </c>
    </row>
    <row r="1055" spans="3:11" s="7" customFormat="1" ht="16.5" customHeight="1">
      <c r="C1055" s="156"/>
      <c r="D1055" s="178"/>
      <c r="E1055" s="110"/>
      <c r="F1055" s="110"/>
      <c r="G1055" s="110"/>
      <c r="H1055" s="50" t="s">
        <v>312</v>
      </c>
      <c r="I1055" s="70">
        <v>0</v>
      </c>
      <c r="J1055" s="70">
        <v>0</v>
      </c>
      <c r="K1055" s="70">
        <v>0</v>
      </c>
    </row>
    <row r="1056" spans="3:11" s="7" customFormat="1" ht="17.25" customHeight="1">
      <c r="C1056" s="156"/>
      <c r="D1056" s="178"/>
      <c r="E1056" s="110"/>
      <c r="F1056" s="110"/>
      <c r="G1056" s="110"/>
      <c r="H1056" s="50" t="s">
        <v>202</v>
      </c>
      <c r="I1056" s="70">
        <v>0</v>
      </c>
      <c r="J1056" s="70">
        <v>0</v>
      </c>
      <c r="K1056" s="70">
        <v>0</v>
      </c>
    </row>
    <row r="1057" spans="3:11" s="7" customFormat="1" ht="16.5" customHeight="1">
      <c r="C1057" s="156" t="s">
        <v>231</v>
      </c>
      <c r="D1057" s="255" t="s">
        <v>808</v>
      </c>
      <c r="E1057" s="110" t="s">
        <v>241</v>
      </c>
      <c r="F1057" s="110">
        <v>2020</v>
      </c>
      <c r="G1057" s="110">
        <v>2022</v>
      </c>
      <c r="H1057" s="50" t="s">
        <v>309</v>
      </c>
      <c r="I1057" s="70">
        <f>I1058+I1059+I1060+I1061</f>
        <v>200</v>
      </c>
      <c r="J1057" s="70">
        <f>J1058+J1059+J1060+J1061</f>
        <v>200</v>
      </c>
      <c r="K1057" s="70">
        <f>K1058+K1059+K1060+K1061</f>
        <v>200</v>
      </c>
    </row>
    <row r="1058" spans="3:11" s="7" customFormat="1" ht="18" customHeight="1">
      <c r="C1058" s="156"/>
      <c r="D1058" s="255"/>
      <c r="E1058" s="110"/>
      <c r="F1058" s="110"/>
      <c r="G1058" s="110"/>
      <c r="H1058" s="50" t="s">
        <v>310</v>
      </c>
      <c r="I1058" s="70">
        <v>200</v>
      </c>
      <c r="J1058" s="70">
        <v>200</v>
      </c>
      <c r="K1058" s="70">
        <v>200</v>
      </c>
    </row>
    <row r="1059" spans="3:11" s="7" customFormat="1" ht="16.5" customHeight="1">
      <c r="C1059" s="156"/>
      <c r="D1059" s="255"/>
      <c r="E1059" s="110"/>
      <c r="F1059" s="110"/>
      <c r="G1059" s="110"/>
      <c r="H1059" s="50" t="s">
        <v>311</v>
      </c>
      <c r="I1059" s="70">
        <v>0</v>
      </c>
      <c r="J1059" s="70">
        <v>0</v>
      </c>
      <c r="K1059" s="70">
        <v>0</v>
      </c>
    </row>
    <row r="1060" spans="3:11" s="7" customFormat="1" ht="16.5" customHeight="1">
      <c r="C1060" s="156"/>
      <c r="D1060" s="255"/>
      <c r="E1060" s="110"/>
      <c r="F1060" s="110"/>
      <c r="G1060" s="110"/>
      <c r="H1060" s="50" t="s">
        <v>312</v>
      </c>
      <c r="I1060" s="70">
        <v>0</v>
      </c>
      <c r="J1060" s="70">
        <v>0</v>
      </c>
      <c r="K1060" s="70">
        <v>0</v>
      </c>
    </row>
    <row r="1061" spans="3:11" s="7" customFormat="1" ht="17.25" customHeight="1">
      <c r="C1061" s="156"/>
      <c r="D1061" s="255"/>
      <c r="E1061" s="110"/>
      <c r="F1061" s="110"/>
      <c r="G1061" s="110"/>
      <c r="H1061" s="50" t="s">
        <v>202</v>
      </c>
      <c r="I1061" s="70">
        <v>0</v>
      </c>
      <c r="J1061" s="70">
        <v>0</v>
      </c>
      <c r="K1061" s="70">
        <v>0</v>
      </c>
    </row>
    <row r="1062" spans="3:11" s="7" customFormat="1" ht="18" customHeight="1">
      <c r="C1062" s="156" t="s">
        <v>232</v>
      </c>
      <c r="D1062" s="183" t="s">
        <v>809</v>
      </c>
      <c r="E1062" s="110" t="s">
        <v>76</v>
      </c>
      <c r="F1062" s="101">
        <v>2021</v>
      </c>
      <c r="G1062" s="101">
        <v>2023</v>
      </c>
      <c r="H1062" s="50" t="s">
        <v>309</v>
      </c>
      <c r="I1062" s="70">
        <f>I1063+I1064+I1065+I1066</f>
        <v>900</v>
      </c>
      <c r="J1062" s="70">
        <f>J1063+J1064+J1065+J1066</f>
        <v>900</v>
      </c>
      <c r="K1062" s="70">
        <f>K1063+K1064+K1065+K1066</f>
        <v>900</v>
      </c>
    </row>
    <row r="1063" spans="3:11" s="7" customFormat="1" ht="16.5" customHeight="1">
      <c r="C1063" s="156"/>
      <c r="D1063" s="183"/>
      <c r="E1063" s="110"/>
      <c r="F1063" s="102"/>
      <c r="G1063" s="102"/>
      <c r="H1063" s="50" t="s">
        <v>310</v>
      </c>
      <c r="I1063" s="70">
        <v>900</v>
      </c>
      <c r="J1063" s="70">
        <v>900</v>
      </c>
      <c r="K1063" s="70">
        <v>900</v>
      </c>
    </row>
    <row r="1064" spans="3:11" s="7" customFormat="1" ht="17.25" customHeight="1">
      <c r="C1064" s="156"/>
      <c r="D1064" s="183"/>
      <c r="E1064" s="110"/>
      <c r="F1064" s="102"/>
      <c r="G1064" s="102"/>
      <c r="H1064" s="50" t="s">
        <v>311</v>
      </c>
      <c r="I1064" s="70">
        <v>0</v>
      </c>
      <c r="J1064" s="70">
        <v>0</v>
      </c>
      <c r="K1064" s="70">
        <v>0</v>
      </c>
    </row>
    <row r="1065" spans="3:11" s="7" customFormat="1" ht="17.25" customHeight="1">
      <c r="C1065" s="156"/>
      <c r="D1065" s="183"/>
      <c r="E1065" s="110"/>
      <c r="F1065" s="102"/>
      <c r="G1065" s="102"/>
      <c r="H1065" s="50" t="s">
        <v>312</v>
      </c>
      <c r="I1065" s="70">
        <v>0</v>
      </c>
      <c r="J1065" s="70">
        <v>0</v>
      </c>
      <c r="K1065" s="70">
        <v>0</v>
      </c>
    </row>
    <row r="1066" spans="3:11" s="7" customFormat="1" ht="17.25" customHeight="1">
      <c r="C1066" s="156"/>
      <c r="D1066" s="183"/>
      <c r="E1066" s="110"/>
      <c r="F1066" s="103"/>
      <c r="G1066" s="103"/>
      <c r="H1066" s="50" t="s">
        <v>202</v>
      </c>
      <c r="I1066" s="70">
        <v>0</v>
      </c>
      <c r="J1066" s="70">
        <v>0</v>
      </c>
      <c r="K1066" s="70">
        <v>0</v>
      </c>
    </row>
    <row r="1067" spans="3:11" s="7" customFormat="1" ht="18.75" customHeight="1">
      <c r="C1067" s="156" t="s">
        <v>233</v>
      </c>
      <c r="D1067" s="137" t="s">
        <v>242</v>
      </c>
      <c r="E1067" s="101" t="s">
        <v>199</v>
      </c>
      <c r="F1067" s="101">
        <v>2021</v>
      </c>
      <c r="G1067" s="101">
        <v>2023</v>
      </c>
      <c r="H1067" s="50" t="s">
        <v>309</v>
      </c>
      <c r="I1067" s="70">
        <f>I1072+I1077+I1082+I1087+I1092+I1097+I1102</f>
        <v>1200</v>
      </c>
      <c r="J1067" s="70">
        <f t="shared" ref="J1067:K1067" si="94">J1072+J1077+J1082+J1087+J1092+J1097+J1102</f>
        <v>1200</v>
      </c>
      <c r="K1067" s="70">
        <f t="shared" si="94"/>
        <v>1200</v>
      </c>
    </row>
    <row r="1068" spans="3:11" s="7" customFormat="1" ht="15.75" customHeight="1">
      <c r="C1068" s="156"/>
      <c r="D1068" s="138"/>
      <c r="E1068" s="102"/>
      <c r="F1068" s="102"/>
      <c r="G1068" s="102"/>
      <c r="H1068" s="50" t="s">
        <v>310</v>
      </c>
      <c r="I1068" s="70">
        <f>I1073+I1078+I1083+I1088+I1093+I1098+I1103</f>
        <v>1200</v>
      </c>
      <c r="J1068" s="70">
        <f t="shared" ref="J1068:K1070" si="95">J1073+J1083+J1088+J1093+J1098+J1103</f>
        <v>1200</v>
      </c>
      <c r="K1068" s="70">
        <f t="shared" si="95"/>
        <v>1200</v>
      </c>
    </row>
    <row r="1069" spans="3:11" s="7" customFormat="1">
      <c r="C1069" s="156"/>
      <c r="D1069" s="138"/>
      <c r="E1069" s="102"/>
      <c r="F1069" s="102"/>
      <c r="G1069" s="102"/>
      <c r="H1069" s="50" t="s">
        <v>311</v>
      </c>
      <c r="I1069" s="70">
        <f>SUM(I1074,I1084,I1089,I1094,I1099,I1104)</f>
        <v>0</v>
      </c>
      <c r="J1069" s="70">
        <f t="shared" si="95"/>
        <v>0</v>
      </c>
      <c r="K1069" s="70">
        <f t="shared" si="95"/>
        <v>0</v>
      </c>
    </row>
    <row r="1070" spans="3:11" s="7" customFormat="1" ht="17.25" customHeight="1">
      <c r="C1070" s="156"/>
      <c r="D1070" s="138"/>
      <c r="E1070" s="102"/>
      <c r="F1070" s="102"/>
      <c r="G1070" s="102"/>
      <c r="H1070" s="50" t="s">
        <v>312</v>
      </c>
      <c r="I1070" s="70">
        <f>I1075+I1085+I1090+I1095+I1100+I1105</f>
        <v>0</v>
      </c>
      <c r="J1070" s="70">
        <f t="shared" si="95"/>
        <v>0</v>
      </c>
      <c r="K1070" s="70">
        <f t="shared" si="95"/>
        <v>0</v>
      </c>
    </row>
    <row r="1071" spans="3:11" s="7" customFormat="1" ht="16.5" customHeight="1">
      <c r="C1071" s="156"/>
      <c r="D1071" s="139"/>
      <c r="E1071" s="103"/>
      <c r="F1071" s="103"/>
      <c r="G1071" s="103"/>
      <c r="H1071" s="50" t="s">
        <v>202</v>
      </c>
      <c r="I1071" s="70">
        <f>I1076+I1106</f>
        <v>0</v>
      </c>
      <c r="J1071" s="70">
        <f>J1076+J1106</f>
        <v>0</v>
      </c>
      <c r="K1071" s="70">
        <f>K1076+K1106</f>
        <v>0</v>
      </c>
    </row>
    <row r="1072" spans="3:11" s="7" customFormat="1" ht="16.5" customHeight="1">
      <c r="C1072" s="156" t="s">
        <v>234</v>
      </c>
      <c r="D1072" s="128" t="s">
        <v>579</v>
      </c>
      <c r="E1072" s="110" t="s">
        <v>328</v>
      </c>
      <c r="F1072" s="101">
        <v>2021</v>
      </c>
      <c r="G1072" s="110">
        <v>2023</v>
      </c>
      <c r="H1072" s="50" t="s">
        <v>309</v>
      </c>
      <c r="I1072" s="70">
        <f>I1073+I1074+I1075+I1076</f>
        <v>700</v>
      </c>
      <c r="J1072" s="70">
        <f>J1073+J1074+J1075+J1076</f>
        <v>800</v>
      </c>
      <c r="K1072" s="70">
        <f>K1073+K1074+K1075+K1076</f>
        <v>800</v>
      </c>
    </row>
    <row r="1073" spans="3:11" s="7" customFormat="1" ht="16.5" customHeight="1">
      <c r="C1073" s="156"/>
      <c r="D1073" s="129"/>
      <c r="E1073" s="110"/>
      <c r="F1073" s="102"/>
      <c r="G1073" s="110"/>
      <c r="H1073" s="50" t="s">
        <v>310</v>
      </c>
      <c r="I1073" s="70">
        <v>700</v>
      </c>
      <c r="J1073" s="70">
        <v>800</v>
      </c>
      <c r="K1073" s="70">
        <v>800</v>
      </c>
    </row>
    <row r="1074" spans="3:11" s="7" customFormat="1" ht="20.25" customHeight="1">
      <c r="C1074" s="156"/>
      <c r="D1074" s="129"/>
      <c r="E1074" s="110"/>
      <c r="F1074" s="102"/>
      <c r="G1074" s="110"/>
      <c r="H1074" s="50" t="s">
        <v>311</v>
      </c>
      <c r="I1074" s="70">
        <v>0</v>
      </c>
      <c r="J1074" s="70">
        <v>0</v>
      </c>
      <c r="K1074" s="70">
        <v>0</v>
      </c>
    </row>
    <row r="1075" spans="3:11" s="7" customFormat="1" ht="17.25" customHeight="1">
      <c r="C1075" s="156"/>
      <c r="D1075" s="129"/>
      <c r="E1075" s="110"/>
      <c r="F1075" s="102"/>
      <c r="G1075" s="110"/>
      <c r="H1075" s="50" t="s">
        <v>312</v>
      </c>
      <c r="I1075" s="70">
        <v>0</v>
      </c>
      <c r="J1075" s="70">
        <v>0</v>
      </c>
      <c r="K1075" s="70">
        <v>0</v>
      </c>
    </row>
    <row r="1076" spans="3:11" s="7" customFormat="1" ht="16.5" customHeight="1">
      <c r="C1076" s="156"/>
      <c r="D1076" s="130"/>
      <c r="E1076" s="110"/>
      <c r="F1076" s="103"/>
      <c r="G1076" s="110"/>
      <c r="H1076" s="50" t="s">
        <v>202</v>
      </c>
      <c r="I1076" s="70">
        <v>0</v>
      </c>
      <c r="J1076" s="70">
        <v>0</v>
      </c>
      <c r="K1076" s="70">
        <v>0</v>
      </c>
    </row>
    <row r="1077" spans="3:11" s="7" customFormat="1" ht="16.5" customHeight="1">
      <c r="C1077" s="156" t="s">
        <v>580</v>
      </c>
      <c r="D1077" s="128" t="s">
        <v>810</v>
      </c>
      <c r="E1077" s="110" t="s">
        <v>328</v>
      </c>
      <c r="F1077" s="101">
        <v>2021</v>
      </c>
      <c r="G1077" s="110">
        <v>2021</v>
      </c>
      <c r="H1077" s="50" t="s">
        <v>309</v>
      </c>
      <c r="I1077" s="70">
        <f>I1078+I1079+I1080+I1081</f>
        <v>100</v>
      </c>
      <c r="J1077" s="70">
        <f>J1078+J1079+J1080+J1081</f>
        <v>0</v>
      </c>
      <c r="K1077" s="70">
        <f>K1078+K1079+K1080+K1081</f>
        <v>0</v>
      </c>
    </row>
    <row r="1078" spans="3:11" s="7" customFormat="1" ht="16.5" customHeight="1">
      <c r="C1078" s="156"/>
      <c r="D1078" s="129"/>
      <c r="E1078" s="110"/>
      <c r="F1078" s="102"/>
      <c r="G1078" s="110"/>
      <c r="H1078" s="50" t="s">
        <v>310</v>
      </c>
      <c r="I1078" s="70">
        <v>100</v>
      </c>
      <c r="J1078" s="70">
        <v>0</v>
      </c>
      <c r="K1078" s="70">
        <v>0</v>
      </c>
    </row>
    <row r="1079" spans="3:11" s="7" customFormat="1" ht="20.25" customHeight="1">
      <c r="C1079" s="156"/>
      <c r="D1079" s="129"/>
      <c r="E1079" s="110"/>
      <c r="F1079" s="102"/>
      <c r="G1079" s="110"/>
      <c r="H1079" s="50" t="s">
        <v>311</v>
      </c>
      <c r="I1079" s="70">
        <v>0</v>
      </c>
      <c r="J1079" s="70">
        <v>0</v>
      </c>
      <c r="K1079" s="70">
        <v>0</v>
      </c>
    </row>
    <row r="1080" spans="3:11" s="7" customFormat="1" ht="17.25" customHeight="1">
      <c r="C1080" s="156"/>
      <c r="D1080" s="129"/>
      <c r="E1080" s="110"/>
      <c r="F1080" s="102"/>
      <c r="G1080" s="110"/>
      <c r="H1080" s="50" t="s">
        <v>312</v>
      </c>
      <c r="I1080" s="70">
        <v>0</v>
      </c>
      <c r="J1080" s="70">
        <v>0</v>
      </c>
      <c r="K1080" s="70">
        <v>0</v>
      </c>
    </row>
    <row r="1081" spans="3:11" s="7" customFormat="1" ht="16.5" customHeight="1">
      <c r="C1081" s="156"/>
      <c r="D1081" s="130"/>
      <c r="E1081" s="110"/>
      <c r="F1081" s="103"/>
      <c r="G1081" s="110"/>
      <c r="H1081" s="50" t="s">
        <v>202</v>
      </c>
      <c r="I1081" s="70">
        <v>0</v>
      </c>
      <c r="J1081" s="70">
        <v>0</v>
      </c>
      <c r="K1081" s="70">
        <v>0</v>
      </c>
    </row>
    <row r="1082" spans="3:11" s="10" customFormat="1" ht="15.75" customHeight="1">
      <c r="C1082" s="89" t="s">
        <v>13</v>
      </c>
      <c r="D1082" s="128" t="s">
        <v>581</v>
      </c>
      <c r="E1082" s="101" t="s">
        <v>244</v>
      </c>
      <c r="F1082" s="174">
        <v>2021</v>
      </c>
      <c r="G1082" s="174">
        <v>2023</v>
      </c>
      <c r="H1082" s="50" t="s">
        <v>309</v>
      </c>
      <c r="I1082" s="71">
        <f>I1083</f>
        <v>113.2</v>
      </c>
      <c r="J1082" s="71">
        <f t="shared" ref="J1082:K1082" si="96">J1083</f>
        <v>113.2</v>
      </c>
      <c r="K1082" s="71">
        <f t="shared" si="96"/>
        <v>113.2</v>
      </c>
    </row>
    <row r="1083" spans="3:11" s="10" customFormat="1" ht="17.25" customHeight="1">
      <c r="C1083" s="90"/>
      <c r="D1083" s="129"/>
      <c r="E1083" s="102"/>
      <c r="F1083" s="175"/>
      <c r="G1083" s="175"/>
      <c r="H1083" s="50" t="s">
        <v>310</v>
      </c>
      <c r="I1083" s="71">
        <v>113.2</v>
      </c>
      <c r="J1083" s="71">
        <v>113.2</v>
      </c>
      <c r="K1083" s="71">
        <v>113.2</v>
      </c>
    </row>
    <row r="1084" spans="3:11" s="10" customFormat="1">
      <c r="C1084" s="90"/>
      <c r="D1084" s="129"/>
      <c r="E1084" s="102"/>
      <c r="F1084" s="175"/>
      <c r="G1084" s="175"/>
      <c r="H1084" s="50" t="s">
        <v>311</v>
      </c>
      <c r="I1084" s="71">
        <v>0</v>
      </c>
      <c r="J1084" s="71">
        <v>0</v>
      </c>
      <c r="K1084" s="71">
        <v>0</v>
      </c>
    </row>
    <row r="1085" spans="3:11" s="10" customFormat="1" ht="18.75" customHeight="1">
      <c r="C1085" s="90"/>
      <c r="D1085" s="129"/>
      <c r="E1085" s="102"/>
      <c r="F1085" s="175"/>
      <c r="G1085" s="175"/>
      <c r="H1085" s="50" t="s">
        <v>312</v>
      </c>
      <c r="I1085" s="71">
        <v>0</v>
      </c>
      <c r="J1085" s="71">
        <v>0</v>
      </c>
      <c r="K1085" s="71">
        <v>0</v>
      </c>
    </row>
    <row r="1086" spans="3:11" s="10" customFormat="1" ht="16.5" customHeight="1">
      <c r="C1086" s="91"/>
      <c r="D1086" s="130"/>
      <c r="E1086" s="103"/>
      <c r="F1086" s="176"/>
      <c r="G1086" s="176"/>
      <c r="H1086" s="50" t="s">
        <v>202</v>
      </c>
      <c r="I1086" s="71">
        <v>0</v>
      </c>
      <c r="J1086" s="71">
        <v>0</v>
      </c>
      <c r="K1086" s="71">
        <v>0</v>
      </c>
    </row>
    <row r="1087" spans="3:11" s="10" customFormat="1" ht="15" customHeight="1">
      <c r="C1087" s="89" t="s">
        <v>14</v>
      </c>
      <c r="D1087" s="128" t="s">
        <v>582</v>
      </c>
      <c r="E1087" s="110" t="s">
        <v>244</v>
      </c>
      <c r="F1087" s="174">
        <v>2021</v>
      </c>
      <c r="G1087" s="174">
        <v>2023</v>
      </c>
      <c r="H1087" s="50" t="s">
        <v>309</v>
      </c>
      <c r="I1087" s="71">
        <f>I1088</f>
        <v>70</v>
      </c>
      <c r="J1087" s="71">
        <f t="shared" ref="J1087:K1087" si="97">J1088</f>
        <v>70</v>
      </c>
      <c r="K1087" s="71">
        <f t="shared" si="97"/>
        <v>70</v>
      </c>
    </row>
    <row r="1088" spans="3:11" s="10" customFormat="1">
      <c r="C1088" s="90"/>
      <c r="D1088" s="129"/>
      <c r="E1088" s="110"/>
      <c r="F1088" s="175"/>
      <c r="G1088" s="175"/>
      <c r="H1088" s="50" t="s">
        <v>310</v>
      </c>
      <c r="I1088" s="71">
        <v>70</v>
      </c>
      <c r="J1088" s="71">
        <v>70</v>
      </c>
      <c r="K1088" s="71">
        <v>70</v>
      </c>
    </row>
    <row r="1089" spans="3:11" s="10" customFormat="1">
      <c r="C1089" s="90"/>
      <c r="D1089" s="129"/>
      <c r="E1089" s="110"/>
      <c r="F1089" s="175"/>
      <c r="G1089" s="175"/>
      <c r="H1089" s="50" t="s">
        <v>311</v>
      </c>
      <c r="I1089" s="71">
        <v>0</v>
      </c>
      <c r="J1089" s="71">
        <v>0</v>
      </c>
      <c r="K1089" s="71">
        <v>0</v>
      </c>
    </row>
    <row r="1090" spans="3:11" s="10" customFormat="1" ht="17.25" customHeight="1">
      <c r="C1090" s="90"/>
      <c r="D1090" s="129"/>
      <c r="E1090" s="110"/>
      <c r="F1090" s="175"/>
      <c r="G1090" s="175"/>
      <c r="H1090" s="50" t="s">
        <v>312</v>
      </c>
      <c r="I1090" s="71">
        <v>0</v>
      </c>
      <c r="J1090" s="71">
        <v>0</v>
      </c>
      <c r="K1090" s="71">
        <v>0</v>
      </c>
    </row>
    <row r="1091" spans="3:11" s="10" customFormat="1" ht="18" customHeight="1">
      <c r="C1091" s="91"/>
      <c r="D1091" s="130"/>
      <c r="E1091" s="110"/>
      <c r="F1091" s="176"/>
      <c r="G1091" s="176"/>
      <c r="H1091" s="50" t="s">
        <v>202</v>
      </c>
      <c r="I1091" s="71">
        <v>0</v>
      </c>
      <c r="J1091" s="71">
        <v>0</v>
      </c>
      <c r="K1091" s="71">
        <v>0</v>
      </c>
    </row>
    <row r="1092" spans="3:11" s="10" customFormat="1" ht="18" customHeight="1">
      <c r="C1092" s="114" t="s">
        <v>15</v>
      </c>
      <c r="D1092" s="128" t="s">
        <v>583</v>
      </c>
      <c r="E1092" s="110" t="s">
        <v>244</v>
      </c>
      <c r="F1092" s="174">
        <v>2021</v>
      </c>
      <c r="G1092" s="174">
        <v>2023</v>
      </c>
      <c r="H1092" s="50" t="s">
        <v>309</v>
      </c>
      <c r="I1092" s="71">
        <f>I1093</f>
        <v>67.3</v>
      </c>
      <c r="J1092" s="71">
        <f t="shared" ref="J1092:K1092" si="98">J1093</f>
        <v>67.3</v>
      </c>
      <c r="K1092" s="71">
        <f t="shared" si="98"/>
        <v>67.3</v>
      </c>
    </row>
    <row r="1093" spans="3:11" s="10" customFormat="1">
      <c r="C1093" s="115"/>
      <c r="D1093" s="129"/>
      <c r="E1093" s="110"/>
      <c r="F1093" s="175"/>
      <c r="G1093" s="175"/>
      <c r="H1093" s="50" t="s">
        <v>310</v>
      </c>
      <c r="I1093" s="71">
        <v>67.3</v>
      </c>
      <c r="J1093" s="71">
        <v>67.3</v>
      </c>
      <c r="K1093" s="71">
        <v>67.3</v>
      </c>
    </row>
    <row r="1094" spans="3:11" s="10" customFormat="1" ht="20.25" customHeight="1">
      <c r="C1094" s="115"/>
      <c r="D1094" s="129"/>
      <c r="E1094" s="110"/>
      <c r="F1094" s="175"/>
      <c r="G1094" s="175"/>
      <c r="H1094" s="50" t="s">
        <v>311</v>
      </c>
      <c r="I1094" s="71">
        <v>0</v>
      </c>
      <c r="J1094" s="71">
        <v>0</v>
      </c>
      <c r="K1094" s="71">
        <v>0</v>
      </c>
    </row>
    <row r="1095" spans="3:11" s="10" customFormat="1" ht="16.5" customHeight="1">
      <c r="C1095" s="115"/>
      <c r="D1095" s="129"/>
      <c r="E1095" s="110"/>
      <c r="F1095" s="175"/>
      <c r="G1095" s="175"/>
      <c r="H1095" s="50" t="s">
        <v>312</v>
      </c>
      <c r="I1095" s="71">
        <v>0</v>
      </c>
      <c r="J1095" s="71">
        <v>0</v>
      </c>
      <c r="K1095" s="71">
        <v>0</v>
      </c>
    </row>
    <row r="1096" spans="3:11" s="10" customFormat="1">
      <c r="C1096" s="116"/>
      <c r="D1096" s="130"/>
      <c r="E1096" s="110"/>
      <c r="F1096" s="176"/>
      <c r="G1096" s="176"/>
      <c r="H1096" s="50" t="s">
        <v>202</v>
      </c>
      <c r="I1096" s="71">
        <v>0</v>
      </c>
      <c r="J1096" s="71">
        <v>0</v>
      </c>
      <c r="K1096" s="71">
        <v>0</v>
      </c>
    </row>
    <row r="1097" spans="3:11" s="10" customFormat="1" ht="30.75" customHeight="1">
      <c r="C1097" s="89" t="s">
        <v>16</v>
      </c>
      <c r="D1097" s="128" t="s">
        <v>584</v>
      </c>
      <c r="E1097" s="110" t="s">
        <v>244</v>
      </c>
      <c r="F1097" s="174">
        <v>2021</v>
      </c>
      <c r="G1097" s="174">
        <v>2023</v>
      </c>
      <c r="H1097" s="50" t="s">
        <v>309</v>
      </c>
      <c r="I1097" s="71">
        <f>I1098</f>
        <v>51</v>
      </c>
      <c r="J1097" s="71">
        <f t="shared" ref="J1097:K1097" si="99">J1098</f>
        <v>51</v>
      </c>
      <c r="K1097" s="71">
        <f t="shared" si="99"/>
        <v>51</v>
      </c>
    </row>
    <row r="1098" spans="3:11" s="10" customFormat="1" ht="21" customHeight="1">
      <c r="C1098" s="90"/>
      <c r="D1098" s="129"/>
      <c r="E1098" s="110"/>
      <c r="F1098" s="175"/>
      <c r="G1098" s="175"/>
      <c r="H1098" s="50" t="s">
        <v>310</v>
      </c>
      <c r="I1098" s="71">
        <v>51</v>
      </c>
      <c r="J1098" s="71">
        <v>51</v>
      </c>
      <c r="K1098" s="71">
        <v>51</v>
      </c>
    </row>
    <row r="1099" spans="3:11" s="10" customFormat="1" ht="17.25" customHeight="1">
      <c r="C1099" s="90"/>
      <c r="D1099" s="129"/>
      <c r="E1099" s="110"/>
      <c r="F1099" s="175"/>
      <c r="G1099" s="175"/>
      <c r="H1099" s="50" t="s">
        <v>311</v>
      </c>
      <c r="I1099" s="71">
        <v>0</v>
      </c>
      <c r="J1099" s="71">
        <v>0</v>
      </c>
      <c r="K1099" s="71">
        <v>0</v>
      </c>
    </row>
    <row r="1100" spans="3:11" s="10" customFormat="1" ht="17.25" customHeight="1">
      <c r="C1100" s="90"/>
      <c r="D1100" s="129"/>
      <c r="E1100" s="110"/>
      <c r="F1100" s="175"/>
      <c r="G1100" s="175"/>
      <c r="H1100" s="50" t="s">
        <v>312</v>
      </c>
      <c r="I1100" s="71">
        <v>0</v>
      </c>
      <c r="J1100" s="71">
        <v>0</v>
      </c>
      <c r="K1100" s="71">
        <v>0</v>
      </c>
    </row>
    <row r="1101" spans="3:11" s="10" customFormat="1" ht="27.75" customHeight="1">
      <c r="C1101" s="91"/>
      <c r="D1101" s="130"/>
      <c r="E1101" s="110"/>
      <c r="F1101" s="176"/>
      <c r="G1101" s="176"/>
      <c r="H1101" s="50" t="s">
        <v>202</v>
      </c>
      <c r="I1101" s="71">
        <v>0</v>
      </c>
      <c r="J1101" s="71">
        <v>0</v>
      </c>
      <c r="K1101" s="71">
        <v>0</v>
      </c>
    </row>
    <row r="1102" spans="3:11" s="10" customFormat="1" ht="15" customHeight="1">
      <c r="C1102" s="89" t="s">
        <v>585</v>
      </c>
      <c r="D1102" s="128" t="s">
        <v>586</v>
      </c>
      <c r="E1102" s="110" t="s">
        <v>244</v>
      </c>
      <c r="F1102" s="174">
        <v>2021</v>
      </c>
      <c r="G1102" s="174">
        <v>2022</v>
      </c>
      <c r="H1102" s="50" t="s">
        <v>309</v>
      </c>
      <c r="I1102" s="71">
        <f>I1103</f>
        <v>98.5</v>
      </c>
      <c r="J1102" s="71">
        <f>J1103+J1104+J1105+J1106</f>
        <v>98.5</v>
      </c>
      <c r="K1102" s="71">
        <f>K1103+K1104+K1105+K1106</f>
        <v>98.5</v>
      </c>
    </row>
    <row r="1103" spans="3:11" s="10" customFormat="1">
      <c r="C1103" s="90"/>
      <c r="D1103" s="129"/>
      <c r="E1103" s="110"/>
      <c r="F1103" s="175"/>
      <c r="G1103" s="175"/>
      <c r="H1103" s="50" t="s">
        <v>310</v>
      </c>
      <c r="I1103" s="71">
        <v>98.5</v>
      </c>
      <c r="J1103" s="71">
        <v>98.5</v>
      </c>
      <c r="K1103" s="71">
        <v>98.5</v>
      </c>
    </row>
    <row r="1104" spans="3:11" s="10" customFormat="1" ht="17.25" customHeight="1">
      <c r="C1104" s="90"/>
      <c r="D1104" s="129"/>
      <c r="E1104" s="110"/>
      <c r="F1104" s="175"/>
      <c r="G1104" s="175"/>
      <c r="H1104" s="50" t="s">
        <v>311</v>
      </c>
      <c r="I1104" s="71">
        <v>0</v>
      </c>
      <c r="J1104" s="71"/>
      <c r="K1104" s="71"/>
    </row>
    <row r="1105" spans="3:11" s="10" customFormat="1" ht="21.75" customHeight="1">
      <c r="C1105" s="90"/>
      <c r="D1105" s="129"/>
      <c r="E1105" s="110"/>
      <c r="F1105" s="175"/>
      <c r="G1105" s="175"/>
      <c r="H1105" s="50" t="s">
        <v>312</v>
      </c>
      <c r="I1105" s="71">
        <v>0</v>
      </c>
      <c r="J1105" s="71">
        <v>0</v>
      </c>
      <c r="K1105" s="71">
        <v>0</v>
      </c>
    </row>
    <row r="1106" spans="3:11" s="10" customFormat="1" ht="17.25" customHeight="1">
      <c r="C1106" s="91"/>
      <c r="D1106" s="130"/>
      <c r="E1106" s="110"/>
      <c r="F1106" s="176"/>
      <c r="G1106" s="176"/>
      <c r="H1106" s="50" t="s">
        <v>202</v>
      </c>
      <c r="I1106" s="71">
        <v>0</v>
      </c>
      <c r="J1106" s="71">
        <v>0</v>
      </c>
      <c r="K1106" s="71">
        <v>0</v>
      </c>
    </row>
    <row r="1107" spans="3:11" s="5" customFormat="1" ht="16.5" customHeight="1">
      <c r="C1107" s="241" t="s">
        <v>392</v>
      </c>
      <c r="D1107" s="158" t="s">
        <v>393</v>
      </c>
      <c r="E1107" s="120" t="s">
        <v>286</v>
      </c>
      <c r="F1107" s="249">
        <v>2021</v>
      </c>
      <c r="G1107" s="249">
        <v>2023</v>
      </c>
      <c r="H1107" s="49" t="s">
        <v>309</v>
      </c>
      <c r="I1107" s="66">
        <f>I1108+I1109+I1110+I1111</f>
        <v>44813.2</v>
      </c>
      <c r="J1107" s="66">
        <f>J1108+J1109+J1110+J1111</f>
        <v>44813.2</v>
      </c>
      <c r="K1107" s="66">
        <f>K1108+K1109+K1110+K1111</f>
        <v>44813.2</v>
      </c>
    </row>
    <row r="1108" spans="3:11" s="5" customFormat="1" ht="15" customHeight="1">
      <c r="C1108" s="242"/>
      <c r="D1108" s="159"/>
      <c r="E1108" s="121"/>
      <c r="F1108" s="250"/>
      <c r="G1108" s="250"/>
      <c r="H1108" s="49" t="s">
        <v>310</v>
      </c>
      <c r="I1108" s="66">
        <f t="shared" ref="I1108:K1111" si="100">I1113+I1118+I1123+I1133+I1138+I1148</f>
        <v>38713.199999999997</v>
      </c>
      <c r="J1108" s="66">
        <f t="shared" si="100"/>
        <v>38713.199999999997</v>
      </c>
      <c r="K1108" s="66">
        <f t="shared" si="100"/>
        <v>38713.199999999997</v>
      </c>
    </row>
    <row r="1109" spans="3:11" s="5" customFormat="1" ht="17.25" customHeight="1">
      <c r="C1109" s="242"/>
      <c r="D1109" s="159"/>
      <c r="E1109" s="121"/>
      <c r="F1109" s="250"/>
      <c r="G1109" s="250"/>
      <c r="H1109" s="49" t="s">
        <v>311</v>
      </c>
      <c r="I1109" s="66">
        <f t="shared" si="100"/>
        <v>0</v>
      </c>
      <c r="J1109" s="66">
        <f t="shared" si="100"/>
        <v>0</v>
      </c>
      <c r="K1109" s="66">
        <f t="shared" si="100"/>
        <v>0</v>
      </c>
    </row>
    <row r="1110" spans="3:11" s="5" customFormat="1" ht="17.25" customHeight="1">
      <c r="C1110" s="242"/>
      <c r="D1110" s="159"/>
      <c r="E1110" s="121"/>
      <c r="F1110" s="250"/>
      <c r="G1110" s="250"/>
      <c r="H1110" s="49" t="s">
        <v>312</v>
      </c>
      <c r="I1110" s="66">
        <f t="shared" si="100"/>
        <v>0</v>
      </c>
      <c r="J1110" s="66">
        <f t="shared" si="100"/>
        <v>0</v>
      </c>
      <c r="K1110" s="66">
        <f t="shared" si="100"/>
        <v>0</v>
      </c>
    </row>
    <row r="1111" spans="3:11" s="5" customFormat="1" ht="21" customHeight="1">
      <c r="C1111" s="242"/>
      <c r="D1111" s="159"/>
      <c r="E1111" s="121"/>
      <c r="F1111" s="250"/>
      <c r="G1111" s="250"/>
      <c r="H1111" s="49" t="s">
        <v>202</v>
      </c>
      <c r="I1111" s="66">
        <f t="shared" si="100"/>
        <v>6100</v>
      </c>
      <c r="J1111" s="66">
        <f t="shared" si="100"/>
        <v>6100</v>
      </c>
      <c r="K1111" s="66">
        <f t="shared" si="100"/>
        <v>6100</v>
      </c>
    </row>
    <row r="1112" spans="3:11" s="7" customFormat="1" ht="18.75" customHeight="1">
      <c r="C1112" s="114" t="s">
        <v>394</v>
      </c>
      <c r="D1112" s="184" t="s">
        <v>97</v>
      </c>
      <c r="E1112" s="131" t="s">
        <v>286</v>
      </c>
      <c r="F1112" s="246">
        <v>2021</v>
      </c>
      <c r="G1112" s="246">
        <v>2023</v>
      </c>
      <c r="H1112" s="50" t="s">
        <v>309</v>
      </c>
      <c r="I1112" s="70">
        <f>I1113+I1114+I1115+I1116</f>
        <v>44813.2</v>
      </c>
      <c r="J1112" s="70">
        <f>J1113+J1114+J1115+J1116</f>
        <v>44813.2</v>
      </c>
      <c r="K1112" s="70">
        <f>K1113+K1114+K1115+K1116</f>
        <v>44813.2</v>
      </c>
    </row>
    <row r="1113" spans="3:11" s="7" customFormat="1">
      <c r="C1113" s="251"/>
      <c r="D1113" s="253"/>
      <c r="E1113" s="154"/>
      <c r="F1113" s="247"/>
      <c r="G1113" s="247"/>
      <c r="H1113" s="50" t="s">
        <v>310</v>
      </c>
      <c r="I1113" s="70">
        <v>38713.199999999997</v>
      </c>
      <c r="J1113" s="70">
        <v>38713.199999999997</v>
      </c>
      <c r="K1113" s="70">
        <v>38713.199999999997</v>
      </c>
    </row>
    <row r="1114" spans="3:11" s="7" customFormat="1" ht="18.75" customHeight="1">
      <c r="C1114" s="251"/>
      <c r="D1114" s="253"/>
      <c r="E1114" s="154"/>
      <c r="F1114" s="247"/>
      <c r="G1114" s="247"/>
      <c r="H1114" s="50" t="s">
        <v>311</v>
      </c>
      <c r="I1114" s="70">
        <v>0</v>
      </c>
      <c r="J1114" s="70">
        <v>0</v>
      </c>
      <c r="K1114" s="70">
        <v>0</v>
      </c>
    </row>
    <row r="1115" spans="3:11" s="7" customFormat="1">
      <c r="C1115" s="251"/>
      <c r="D1115" s="253"/>
      <c r="E1115" s="154"/>
      <c r="F1115" s="247"/>
      <c r="G1115" s="247"/>
      <c r="H1115" s="50" t="s">
        <v>312</v>
      </c>
      <c r="I1115" s="70">
        <v>0</v>
      </c>
      <c r="J1115" s="70">
        <v>0</v>
      </c>
      <c r="K1115" s="70">
        <v>0</v>
      </c>
    </row>
    <row r="1116" spans="3:11" s="7" customFormat="1">
      <c r="C1116" s="252"/>
      <c r="D1116" s="254"/>
      <c r="E1116" s="155"/>
      <c r="F1116" s="248"/>
      <c r="G1116" s="248"/>
      <c r="H1116" s="88" t="s">
        <v>202</v>
      </c>
      <c r="I1116" s="70">
        <v>6100</v>
      </c>
      <c r="J1116" s="70">
        <v>6100</v>
      </c>
      <c r="K1116" s="70">
        <v>6100</v>
      </c>
    </row>
    <row r="1117" spans="3:11" s="7" customFormat="1" ht="20.25" hidden="1" customHeight="1">
      <c r="C1117" s="156" t="s">
        <v>395</v>
      </c>
      <c r="D1117" s="137" t="s">
        <v>396</v>
      </c>
      <c r="E1117" s="131" t="s">
        <v>286</v>
      </c>
      <c r="F1117" s="194"/>
      <c r="G1117" s="194"/>
      <c r="H1117" s="50" t="s">
        <v>309</v>
      </c>
      <c r="I1117" s="70">
        <f>I1118+I1119+I1120+I1121</f>
        <v>0</v>
      </c>
      <c r="J1117" s="70">
        <f>J1118+J1119+J1120+J1121</f>
        <v>0</v>
      </c>
      <c r="K1117" s="70">
        <f>K1118+K1119+K1120+K1121</f>
        <v>0</v>
      </c>
    </row>
    <row r="1118" spans="3:11" s="7" customFormat="1" hidden="1">
      <c r="C1118" s="156"/>
      <c r="D1118" s="138"/>
      <c r="E1118" s="154"/>
      <c r="F1118" s="194"/>
      <c r="G1118" s="194"/>
      <c r="H1118" s="50" t="s">
        <v>310</v>
      </c>
      <c r="I1118" s="70">
        <v>0</v>
      </c>
      <c r="J1118" s="70">
        <v>0</v>
      </c>
      <c r="K1118" s="70">
        <v>0</v>
      </c>
    </row>
    <row r="1119" spans="3:11" s="7" customFormat="1" hidden="1">
      <c r="C1119" s="156"/>
      <c r="D1119" s="138"/>
      <c r="E1119" s="154"/>
      <c r="F1119" s="194"/>
      <c r="G1119" s="194"/>
      <c r="H1119" s="50" t="s">
        <v>311</v>
      </c>
      <c r="I1119" s="70">
        <v>0</v>
      </c>
      <c r="J1119" s="70">
        <v>0</v>
      </c>
      <c r="K1119" s="70">
        <v>0</v>
      </c>
    </row>
    <row r="1120" spans="3:11" s="7" customFormat="1" hidden="1">
      <c r="C1120" s="156"/>
      <c r="D1120" s="138"/>
      <c r="E1120" s="154"/>
      <c r="F1120" s="194"/>
      <c r="G1120" s="194"/>
      <c r="H1120" s="50" t="s">
        <v>312</v>
      </c>
      <c r="I1120" s="70">
        <v>0</v>
      </c>
      <c r="J1120" s="70">
        <v>0</v>
      </c>
      <c r="K1120" s="70">
        <v>0</v>
      </c>
    </row>
    <row r="1121" spans="3:11" s="7" customFormat="1" hidden="1">
      <c r="C1121" s="156"/>
      <c r="D1121" s="139"/>
      <c r="E1121" s="155"/>
      <c r="F1121" s="194"/>
      <c r="G1121" s="194"/>
      <c r="H1121" s="55" t="s">
        <v>202</v>
      </c>
      <c r="I1121" s="70">
        <v>0</v>
      </c>
      <c r="J1121" s="70">
        <v>0</v>
      </c>
      <c r="K1121" s="70">
        <v>0</v>
      </c>
    </row>
    <row r="1122" spans="3:11" s="7" customFormat="1" ht="20.25" hidden="1" customHeight="1">
      <c r="C1122" s="156" t="s">
        <v>397</v>
      </c>
      <c r="D1122" s="178" t="s">
        <v>398</v>
      </c>
      <c r="E1122" s="131" t="s">
        <v>286</v>
      </c>
      <c r="F1122" s="194"/>
      <c r="G1122" s="194"/>
      <c r="H1122" s="50" t="s">
        <v>309</v>
      </c>
      <c r="I1122" s="70">
        <f>I1123+I1124+I1125+I1126</f>
        <v>0</v>
      </c>
      <c r="J1122" s="70">
        <f>J1123+J1124+J1125+J1126</f>
        <v>0</v>
      </c>
      <c r="K1122" s="70">
        <f>K1123+K1124+K1125+K1126</f>
        <v>0</v>
      </c>
    </row>
    <row r="1123" spans="3:11" s="7" customFormat="1" hidden="1">
      <c r="C1123" s="156"/>
      <c r="D1123" s="178"/>
      <c r="E1123" s="132"/>
      <c r="F1123" s="194"/>
      <c r="G1123" s="194"/>
      <c r="H1123" s="50" t="s">
        <v>310</v>
      </c>
      <c r="I1123" s="70">
        <f>I1128</f>
        <v>0</v>
      </c>
      <c r="J1123" s="70">
        <f>J1128</f>
        <v>0</v>
      </c>
      <c r="K1123" s="70">
        <f>K1128</f>
        <v>0</v>
      </c>
    </row>
    <row r="1124" spans="3:11" s="7" customFormat="1" hidden="1">
      <c r="C1124" s="156"/>
      <c r="D1124" s="178"/>
      <c r="E1124" s="132"/>
      <c r="F1124" s="194"/>
      <c r="G1124" s="194"/>
      <c r="H1124" s="50" t="s">
        <v>311</v>
      </c>
      <c r="I1124" s="70">
        <v>0</v>
      </c>
      <c r="J1124" s="70">
        <v>0</v>
      </c>
      <c r="K1124" s="70">
        <v>0</v>
      </c>
    </row>
    <row r="1125" spans="3:11" s="7" customFormat="1" hidden="1">
      <c r="C1125" s="156"/>
      <c r="D1125" s="178"/>
      <c r="E1125" s="132"/>
      <c r="F1125" s="194"/>
      <c r="G1125" s="194"/>
      <c r="H1125" s="50" t="s">
        <v>312</v>
      </c>
      <c r="I1125" s="70">
        <v>0</v>
      </c>
      <c r="J1125" s="70">
        <v>0</v>
      </c>
      <c r="K1125" s="70">
        <v>0</v>
      </c>
    </row>
    <row r="1126" spans="3:11" s="7" customFormat="1" hidden="1">
      <c r="C1126" s="156"/>
      <c r="D1126" s="178"/>
      <c r="E1126" s="133"/>
      <c r="F1126" s="194"/>
      <c r="G1126" s="194"/>
      <c r="H1126" s="50" t="s">
        <v>202</v>
      </c>
      <c r="I1126" s="70">
        <v>0</v>
      </c>
      <c r="J1126" s="70">
        <v>0</v>
      </c>
      <c r="K1126" s="70">
        <v>0</v>
      </c>
    </row>
    <row r="1127" spans="3:11" s="7" customFormat="1" ht="20.25" hidden="1" customHeight="1">
      <c r="C1127" s="156" t="s">
        <v>401</v>
      </c>
      <c r="D1127" s="178" t="s">
        <v>273</v>
      </c>
      <c r="E1127" s="131" t="s">
        <v>286</v>
      </c>
      <c r="F1127" s="194"/>
      <c r="G1127" s="194"/>
      <c r="H1127" s="50" t="s">
        <v>309</v>
      </c>
      <c r="I1127" s="70">
        <f>I1128+I1129+I1131+I1130</f>
        <v>0</v>
      </c>
      <c r="J1127" s="70">
        <f>J1128+J1129+J1131+J1130</f>
        <v>0</v>
      </c>
      <c r="K1127" s="70">
        <f>K1128+K1129+K1131+K1130</f>
        <v>0</v>
      </c>
    </row>
    <row r="1128" spans="3:11" s="7" customFormat="1" ht="15.75" hidden="1" customHeight="1">
      <c r="C1128" s="156"/>
      <c r="D1128" s="178"/>
      <c r="E1128" s="132"/>
      <c r="F1128" s="194"/>
      <c r="G1128" s="194"/>
      <c r="H1128" s="50" t="s">
        <v>310</v>
      </c>
      <c r="I1128" s="70">
        <v>0</v>
      </c>
      <c r="J1128" s="70">
        <v>0</v>
      </c>
      <c r="K1128" s="70">
        <v>0</v>
      </c>
    </row>
    <row r="1129" spans="3:11" s="7" customFormat="1" ht="15" hidden="1" customHeight="1">
      <c r="C1129" s="156"/>
      <c r="D1129" s="178"/>
      <c r="E1129" s="132"/>
      <c r="F1129" s="194"/>
      <c r="G1129" s="194"/>
      <c r="H1129" s="50" t="s">
        <v>311</v>
      </c>
      <c r="I1129" s="70">
        <v>0</v>
      </c>
      <c r="J1129" s="70">
        <v>0</v>
      </c>
      <c r="K1129" s="70">
        <v>0</v>
      </c>
    </row>
    <row r="1130" spans="3:11" s="7" customFormat="1" ht="15" hidden="1" customHeight="1">
      <c r="C1130" s="156"/>
      <c r="D1130" s="178"/>
      <c r="E1130" s="132"/>
      <c r="F1130" s="194"/>
      <c r="G1130" s="194"/>
      <c r="H1130" s="50" t="s">
        <v>312</v>
      </c>
      <c r="I1130" s="70">
        <v>0</v>
      </c>
      <c r="J1130" s="70">
        <v>0</v>
      </c>
      <c r="K1130" s="70">
        <v>0</v>
      </c>
    </row>
    <row r="1131" spans="3:11" s="7" customFormat="1" ht="15" hidden="1" customHeight="1">
      <c r="C1131" s="156"/>
      <c r="D1131" s="178"/>
      <c r="E1131" s="133"/>
      <c r="F1131" s="194"/>
      <c r="G1131" s="194"/>
      <c r="H1131" s="50" t="s">
        <v>202</v>
      </c>
      <c r="I1131" s="70">
        <v>0</v>
      </c>
      <c r="J1131" s="70">
        <v>0</v>
      </c>
      <c r="K1131" s="70">
        <v>0</v>
      </c>
    </row>
    <row r="1132" spans="3:11" s="7" customFormat="1" hidden="1">
      <c r="C1132" s="156" t="s">
        <v>399</v>
      </c>
      <c r="D1132" s="178" t="s">
        <v>400</v>
      </c>
      <c r="E1132" s="131" t="s">
        <v>286</v>
      </c>
      <c r="F1132" s="194"/>
      <c r="G1132" s="194"/>
      <c r="H1132" s="50" t="s">
        <v>309</v>
      </c>
      <c r="I1132" s="70">
        <f>I1133+I1134+I1135+I1136</f>
        <v>0</v>
      </c>
      <c r="J1132" s="70">
        <f>J1133+J1134+J1135+J1136</f>
        <v>0</v>
      </c>
      <c r="K1132" s="70">
        <f>K1133+K1134+K1135+K1136</f>
        <v>0</v>
      </c>
    </row>
    <row r="1133" spans="3:11" s="7" customFormat="1" ht="15.75" hidden="1" customHeight="1">
      <c r="C1133" s="156"/>
      <c r="D1133" s="178"/>
      <c r="E1133" s="132"/>
      <c r="F1133" s="194"/>
      <c r="G1133" s="194"/>
      <c r="H1133" s="50" t="s">
        <v>310</v>
      </c>
      <c r="I1133" s="70">
        <v>0</v>
      </c>
      <c r="J1133" s="70">
        <v>0</v>
      </c>
      <c r="K1133" s="70">
        <v>0</v>
      </c>
    </row>
    <row r="1134" spans="3:11" s="7" customFormat="1" hidden="1">
      <c r="C1134" s="156"/>
      <c r="D1134" s="178"/>
      <c r="E1134" s="132"/>
      <c r="F1134" s="194"/>
      <c r="G1134" s="194"/>
      <c r="H1134" s="50" t="s">
        <v>311</v>
      </c>
      <c r="I1134" s="70">
        <v>0</v>
      </c>
      <c r="J1134" s="70">
        <v>0</v>
      </c>
      <c r="K1134" s="70">
        <v>0</v>
      </c>
    </row>
    <row r="1135" spans="3:11" s="7" customFormat="1" hidden="1">
      <c r="C1135" s="156"/>
      <c r="D1135" s="178"/>
      <c r="E1135" s="132"/>
      <c r="F1135" s="194"/>
      <c r="G1135" s="194"/>
      <c r="H1135" s="50" t="s">
        <v>312</v>
      </c>
      <c r="I1135" s="70">
        <v>0</v>
      </c>
      <c r="J1135" s="70">
        <v>0</v>
      </c>
      <c r="K1135" s="70">
        <v>0</v>
      </c>
    </row>
    <row r="1136" spans="3:11" s="7" customFormat="1" hidden="1">
      <c r="C1136" s="156"/>
      <c r="D1136" s="178"/>
      <c r="E1136" s="133"/>
      <c r="F1136" s="194"/>
      <c r="G1136" s="194"/>
      <c r="H1136" s="50" t="s">
        <v>202</v>
      </c>
      <c r="I1136" s="70">
        <v>0</v>
      </c>
      <c r="J1136" s="70">
        <v>0</v>
      </c>
      <c r="K1136" s="70">
        <v>0</v>
      </c>
    </row>
    <row r="1137" spans="3:11" s="7" customFormat="1" hidden="1">
      <c r="C1137" s="156" t="s">
        <v>402</v>
      </c>
      <c r="D1137" s="178" t="s">
        <v>403</v>
      </c>
      <c r="E1137" s="131" t="s">
        <v>286</v>
      </c>
      <c r="F1137" s="194"/>
      <c r="G1137" s="194"/>
      <c r="H1137" s="50" t="s">
        <v>309</v>
      </c>
      <c r="I1137" s="70">
        <f>I1138+I1139+I1140+I1141</f>
        <v>0</v>
      </c>
      <c r="J1137" s="70">
        <f>J1138+J1139+J1140+J1141</f>
        <v>0</v>
      </c>
      <c r="K1137" s="70">
        <f>K1138+K1139+K1140+K1141</f>
        <v>0</v>
      </c>
    </row>
    <row r="1138" spans="3:11" s="7" customFormat="1" ht="14.25" hidden="1" customHeight="1">
      <c r="C1138" s="156"/>
      <c r="D1138" s="178"/>
      <c r="E1138" s="132"/>
      <c r="F1138" s="194"/>
      <c r="G1138" s="194"/>
      <c r="H1138" s="50" t="s">
        <v>310</v>
      </c>
      <c r="I1138" s="70">
        <f t="shared" ref="I1138:K1141" si="101">I1143</f>
        <v>0</v>
      </c>
      <c r="J1138" s="70">
        <f t="shared" si="101"/>
        <v>0</v>
      </c>
      <c r="K1138" s="70">
        <f t="shared" si="101"/>
        <v>0</v>
      </c>
    </row>
    <row r="1139" spans="3:11" s="7" customFormat="1" hidden="1">
      <c r="C1139" s="156"/>
      <c r="D1139" s="178"/>
      <c r="E1139" s="132"/>
      <c r="F1139" s="194"/>
      <c r="G1139" s="194"/>
      <c r="H1139" s="50" t="s">
        <v>311</v>
      </c>
      <c r="I1139" s="70">
        <f t="shared" si="101"/>
        <v>0</v>
      </c>
      <c r="J1139" s="70">
        <f t="shared" si="101"/>
        <v>0</v>
      </c>
      <c r="K1139" s="70">
        <f t="shared" si="101"/>
        <v>0</v>
      </c>
    </row>
    <row r="1140" spans="3:11" s="7" customFormat="1" hidden="1">
      <c r="C1140" s="156"/>
      <c r="D1140" s="178"/>
      <c r="E1140" s="132"/>
      <c r="F1140" s="194"/>
      <c r="G1140" s="194"/>
      <c r="H1140" s="50" t="s">
        <v>312</v>
      </c>
      <c r="I1140" s="70">
        <f t="shared" si="101"/>
        <v>0</v>
      </c>
      <c r="J1140" s="70">
        <f t="shared" si="101"/>
        <v>0</v>
      </c>
      <c r="K1140" s="70">
        <f t="shared" si="101"/>
        <v>0</v>
      </c>
    </row>
    <row r="1141" spans="3:11" s="7" customFormat="1" hidden="1">
      <c r="C1141" s="156"/>
      <c r="D1141" s="178"/>
      <c r="E1141" s="133"/>
      <c r="F1141" s="194"/>
      <c r="G1141" s="194"/>
      <c r="H1141" s="50" t="s">
        <v>202</v>
      </c>
      <c r="I1141" s="70">
        <f t="shared" si="101"/>
        <v>0</v>
      </c>
      <c r="J1141" s="70">
        <f t="shared" si="101"/>
        <v>0</v>
      </c>
      <c r="K1141" s="70">
        <f t="shared" si="101"/>
        <v>0</v>
      </c>
    </row>
    <row r="1142" spans="3:11" s="7" customFormat="1" ht="15" hidden="1" customHeight="1">
      <c r="C1142" s="156" t="s">
        <v>406</v>
      </c>
      <c r="D1142" s="178" t="s">
        <v>325</v>
      </c>
      <c r="E1142" s="131" t="s">
        <v>286</v>
      </c>
      <c r="F1142" s="194"/>
      <c r="G1142" s="194"/>
      <c r="H1142" s="50" t="s">
        <v>309</v>
      </c>
      <c r="I1142" s="70">
        <f>I1143+I1144+I1145+I1146</f>
        <v>0</v>
      </c>
      <c r="J1142" s="70">
        <f>J1143+J1144+J1145+J1146</f>
        <v>0</v>
      </c>
      <c r="K1142" s="70">
        <f>K1143+K1144+K1145+K1146</f>
        <v>0</v>
      </c>
    </row>
    <row r="1143" spans="3:11" s="7" customFormat="1" ht="15" hidden="1" customHeight="1">
      <c r="C1143" s="156"/>
      <c r="D1143" s="178"/>
      <c r="E1143" s="132"/>
      <c r="F1143" s="194"/>
      <c r="G1143" s="194"/>
      <c r="H1143" s="50" t="s">
        <v>310</v>
      </c>
      <c r="I1143" s="70">
        <v>0</v>
      </c>
      <c r="J1143" s="70">
        <v>0</v>
      </c>
      <c r="K1143" s="70">
        <v>0</v>
      </c>
    </row>
    <row r="1144" spans="3:11" s="7" customFormat="1" ht="15" hidden="1" customHeight="1">
      <c r="C1144" s="156"/>
      <c r="D1144" s="178"/>
      <c r="E1144" s="132"/>
      <c r="F1144" s="194"/>
      <c r="G1144" s="194"/>
      <c r="H1144" s="50" t="s">
        <v>311</v>
      </c>
      <c r="I1144" s="70">
        <v>0</v>
      </c>
      <c r="J1144" s="70">
        <v>0</v>
      </c>
      <c r="K1144" s="70">
        <v>0</v>
      </c>
    </row>
    <row r="1145" spans="3:11" s="7" customFormat="1" ht="15" hidden="1" customHeight="1">
      <c r="C1145" s="156"/>
      <c r="D1145" s="178"/>
      <c r="E1145" s="132"/>
      <c r="F1145" s="194"/>
      <c r="G1145" s="194"/>
      <c r="H1145" s="50" t="s">
        <v>312</v>
      </c>
      <c r="I1145" s="70">
        <v>0</v>
      </c>
      <c r="J1145" s="70">
        <v>0</v>
      </c>
      <c r="K1145" s="70">
        <v>0</v>
      </c>
    </row>
    <row r="1146" spans="3:11" s="7" customFormat="1" ht="15" hidden="1" customHeight="1">
      <c r="C1146" s="156"/>
      <c r="D1146" s="178"/>
      <c r="E1146" s="133"/>
      <c r="F1146" s="194"/>
      <c r="G1146" s="194"/>
      <c r="H1146" s="50" t="s">
        <v>202</v>
      </c>
      <c r="I1146" s="70">
        <v>0</v>
      </c>
      <c r="J1146" s="70">
        <v>0</v>
      </c>
      <c r="K1146" s="70">
        <v>0</v>
      </c>
    </row>
    <row r="1147" spans="3:11" s="7" customFormat="1" ht="15" hidden="1" customHeight="1">
      <c r="C1147" s="114" t="s">
        <v>404</v>
      </c>
      <c r="D1147" s="137" t="s">
        <v>405</v>
      </c>
      <c r="E1147" s="131" t="s">
        <v>286</v>
      </c>
      <c r="F1147" s="246"/>
      <c r="G1147" s="246"/>
      <c r="H1147" s="50" t="s">
        <v>309</v>
      </c>
      <c r="I1147" s="70">
        <f>I1148+I1149+I1150+I1151</f>
        <v>0</v>
      </c>
      <c r="J1147" s="70">
        <f>J1148+J1149+J1150+J1151</f>
        <v>0</v>
      </c>
      <c r="K1147" s="70">
        <f>K1148+K1149+K1150+K1151</f>
        <v>0</v>
      </c>
    </row>
    <row r="1148" spans="3:11" s="7" customFormat="1" ht="15" hidden="1" customHeight="1">
      <c r="C1148" s="115"/>
      <c r="D1148" s="138"/>
      <c r="E1148" s="154"/>
      <c r="F1148" s="247"/>
      <c r="G1148" s="247"/>
      <c r="H1148" s="50" t="s">
        <v>310</v>
      </c>
      <c r="I1148" s="70">
        <f t="shared" ref="I1148:K1151" si="102">I1153</f>
        <v>0</v>
      </c>
      <c r="J1148" s="70">
        <f t="shared" si="102"/>
        <v>0</v>
      </c>
      <c r="K1148" s="70">
        <f t="shared" si="102"/>
        <v>0</v>
      </c>
    </row>
    <row r="1149" spans="3:11" s="7" customFormat="1" hidden="1">
      <c r="C1149" s="115"/>
      <c r="D1149" s="138"/>
      <c r="E1149" s="154"/>
      <c r="F1149" s="247"/>
      <c r="G1149" s="247"/>
      <c r="H1149" s="50" t="s">
        <v>311</v>
      </c>
      <c r="I1149" s="70">
        <f t="shared" si="102"/>
        <v>0</v>
      </c>
      <c r="J1149" s="70">
        <f t="shared" si="102"/>
        <v>0</v>
      </c>
      <c r="K1149" s="70">
        <f t="shared" si="102"/>
        <v>0</v>
      </c>
    </row>
    <row r="1150" spans="3:11" s="7" customFormat="1" hidden="1">
      <c r="C1150" s="115"/>
      <c r="D1150" s="138"/>
      <c r="E1150" s="154"/>
      <c r="F1150" s="247"/>
      <c r="G1150" s="247"/>
      <c r="H1150" s="50" t="s">
        <v>312</v>
      </c>
      <c r="I1150" s="70">
        <f t="shared" si="102"/>
        <v>0</v>
      </c>
      <c r="J1150" s="70">
        <f t="shared" si="102"/>
        <v>0</v>
      </c>
      <c r="K1150" s="70">
        <f t="shared" si="102"/>
        <v>0</v>
      </c>
    </row>
    <row r="1151" spans="3:11" s="7" customFormat="1" hidden="1">
      <c r="C1151" s="116"/>
      <c r="D1151" s="139"/>
      <c r="E1151" s="155"/>
      <c r="F1151" s="248"/>
      <c r="G1151" s="248"/>
      <c r="H1151" s="50" t="s">
        <v>202</v>
      </c>
      <c r="I1151" s="70">
        <f t="shared" si="102"/>
        <v>0</v>
      </c>
      <c r="J1151" s="70">
        <f t="shared" si="102"/>
        <v>0</v>
      </c>
      <c r="K1151" s="70">
        <f t="shared" si="102"/>
        <v>0</v>
      </c>
    </row>
    <row r="1152" spans="3:11" s="7" customFormat="1" hidden="1">
      <c r="C1152" s="156" t="s">
        <v>326</v>
      </c>
      <c r="D1152" s="178" t="s">
        <v>327</v>
      </c>
      <c r="E1152" s="157" t="s">
        <v>236</v>
      </c>
      <c r="F1152" s="245"/>
      <c r="G1152" s="245"/>
      <c r="H1152" s="50" t="s">
        <v>309</v>
      </c>
      <c r="I1152" s="70">
        <f>I1153+I1154+I1155+I1156</f>
        <v>0</v>
      </c>
      <c r="J1152" s="70">
        <f>J1153+J1154+J1155+J1156</f>
        <v>0</v>
      </c>
      <c r="K1152" s="70">
        <f>K1153+K1154+K1155+K1156</f>
        <v>0</v>
      </c>
    </row>
    <row r="1153" spans="3:11" s="7" customFormat="1" ht="15" hidden="1" customHeight="1">
      <c r="C1153" s="156"/>
      <c r="D1153" s="178"/>
      <c r="E1153" s="157"/>
      <c r="F1153" s="245"/>
      <c r="G1153" s="245"/>
      <c r="H1153" s="50" t="s">
        <v>310</v>
      </c>
      <c r="I1153" s="70">
        <v>0</v>
      </c>
      <c r="J1153" s="70">
        <v>0</v>
      </c>
      <c r="K1153" s="70">
        <v>0</v>
      </c>
    </row>
    <row r="1154" spans="3:11" s="7" customFormat="1" ht="21" hidden="1" customHeight="1">
      <c r="C1154" s="156"/>
      <c r="D1154" s="178"/>
      <c r="E1154" s="157"/>
      <c r="F1154" s="245"/>
      <c r="G1154" s="245"/>
      <c r="H1154" s="50" t="s">
        <v>311</v>
      </c>
      <c r="I1154" s="70">
        <v>0</v>
      </c>
      <c r="J1154" s="70">
        <v>0</v>
      </c>
      <c r="K1154" s="70">
        <v>0</v>
      </c>
    </row>
    <row r="1155" spans="3:11" s="7" customFormat="1" ht="14.25" hidden="1" customHeight="1">
      <c r="C1155" s="156"/>
      <c r="D1155" s="178"/>
      <c r="E1155" s="157"/>
      <c r="F1155" s="245"/>
      <c r="G1155" s="245"/>
      <c r="H1155" s="50" t="s">
        <v>312</v>
      </c>
      <c r="I1155" s="70">
        <v>0</v>
      </c>
      <c r="J1155" s="70">
        <v>0</v>
      </c>
      <c r="K1155" s="70">
        <v>0</v>
      </c>
    </row>
    <row r="1156" spans="3:11" s="7" customFormat="1" ht="29.25" hidden="1" customHeight="1">
      <c r="C1156" s="156"/>
      <c r="D1156" s="178"/>
      <c r="E1156" s="157"/>
      <c r="F1156" s="245"/>
      <c r="G1156" s="245"/>
      <c r="H1156" s="50" t="s">
        <v>202</v>
      </c>
      <c r="I1156" s="70">
        <v>0</v>
      </c>
      <c r="J1156" s="70">
        <v>0</v>
      </c>
      <c r="K1156" s="70">
        <v>0</v>
      </c>
    </row>
    <row r="1157" spans="3:11" s="5" customFormat="1" ht="21" customHeight="1">
      <c r="C1157" s="218">
        <v>8</v>
      </c>
      <c r="D1157" s="173" t="s">
        <v>407</v>
      </c>
      <c r="E1157" s="161" t="s">
        <v>291</v>
      </c>
      <c r="F1157" s="244">
        <v>2021</v>
      </c>
      <c r="G1157" s="244">
        <v>2023</v>
      </c>
      <c r="H1157" s="49" t="s">
        <v>309</v>
      </c>
      <c r="I1157" s="66">
        <f>I1158+I1159+I1160+I1161</f>
        <v>103376</v>
      </c>
      <c r="J1157" s="66">
        <f>J1158+J1159+J1160+J1161</f>
        <v>103592.90000000001</v>
      </c>
      <c r="K1157" s="66">
        <f>K1158+K1159+K1160+K1161</f>
        <v>103596.3</v>
      </c>
    </row>
    <row r="1158" spans="3:11" s="5" customFormat="1" ht="15" customHeight="1">
      <c r="C1158" s="218"/>
      <c r="D1158" s="173"/>
      <c r="E1158" s="161"/>
      <c r="F1158" s="244"/>
      <c r="G1158" s="244"/>
      <c r="H1158" s="49" t="s">
        <v>310</v>
      </c>
      <c r="I1158" s="66">
        <f t="shared" ref="I1158:K1161" si="103">I1163</f>
        <v>93408.3</v>
      </c>
      <c r="J1158" s="66">
        <f t="shared" si="103"/>
        <v>93402.8</v>
      </c>
      <c r="K1158" s="66">
        <f t="shared" si="103"/>
        <v>93406.2</v>
      </c>
    </row>
    <row r="1159" spans="3:11" s="5" customFormat="1">
      <c r="C1159" s="218"/>
      <c r="D1159" s="173"/>
      <c r="E1159" s="161"/>
      <c r="F1159" s="244"/>
      <c r="G1159" s="244"/>
      <c r="H1159" s="49" t="s">
        <v>311</v>
      </c>
      <c r="I1159" s="66">
        <f t="shared" si="103"/>
        <v>0</v>
      </c>
      <c r="J1159" s="66">
        <f t="shared" si="103"/>
        <v>0</v>
      </c>
      <c r="K1159" s="66">
        <f t="shared" si="103"/>
        <v>0</v>
      </c>
    </row>
    <row r="1160" spans="3:11" s="5" customFormat="1">
      <c r="C1160" s="218"/>
      <c r="D1160" s="173"/>
      <c r="E1160" s="161"/>
      <c r="F1160" s="244"/>
      <c r="G1160" s="244"/>
      <c r="H1160" s="49" t="s">
        <v>312</v>
      </c>
      <c r="I1160" s="66">
        <f t="shared" si="103"/>
        <v>9967.7000000000007</v>
      </c>
      <c r="J1160" s="66">
        <f t="shared" si="103"/>
        <v>10190.1</v>
      </c>
      <c r="K1160" s="66">
        <f t="shared" si="103"/>
        <v>10190.1</v>
      </c>
    </row>
    <row r="1161" spans="3:11" s="5" customFormat="1" ht="28.5">
      <c r="C1161" s="218"/>
      <c r="D1161" s="173"/>
      <c r="E1161" s="161"/>
      <c r="F1161" s="244"/>
      <c r="G1161" s="244"/>
      <c r="H1161" s="49" t="s">
        <v>202</v>
      </c>
      <c r="I1161" s="66">
        <f t="shared" si="103"/>
        <v>0</v>
      </c>
      <c r="J1161" s="66">
        <f t="shared" si="103"/>
        <v>0</v>
      </c>
      <c r="K1161" s="66">
        <f t="shared" si="103"/>
        <v>0</v>
      </c>
    </row>
    <row r="1162" spans="3:11" s="7" customFormat="1">
      <c r="C1162" s="156" t="s">
        <v>408</v>
      </c>
      <c r="D1162" s="178" t="s">
        <v>90</v>
      </c>
      <c r="E1162" s="157" t="s">
        <v>291</v>
      </c>
      <c r="F1162" s="245">
        <v>2021</v>
      </c>
      <c r="G1162" s="245">
        <v>2023</v>
      </c>
      <c r="H1162" s="50" t="s">
        <v>309</v>
      </c>
      <c r="I1162" s="70">
        <f>I1163+I1164+I1165+I1166</f>
        <v>103376</v>
      </c>
      <c r="J1162" s="70">
        <f>J1163+J1164+J1165+J1166</f>
        <v>103592.90000000001</v>
      </c>
      <c r="K1162" s="70">
        <f>K1163+K1164+K1165+K1166</f>
        <v>103596.3</v>
      </c>
    </row>
    <row r="1163" spans="3:11" s="7" customFormat="1" ht="16.5" customHeight="1">
      <c r="C1163" s="156"/>
      <c r="D1163" s="178"/>
      <c r="E1163" s="157"/>
      <c r="F1163" s="245"/>
      <c r="G1163" s="245"/>
      <c r="H1163" s="50" t="s">
        <v>310</v>
      </c>
      <c r="I1163" s="70">
        <v>93408.3</v>
      </c>
      <c r="J1163" s="70">
        <v>93402.8</v>
      </c>
      <c r="K1163" s="70">
        <v>93406.2</v>
      </c>
    </row>
    <row r="1164" spans="3:11" s="7" customFormat="1" ht="18" customHeight="1">
      <c r="C1164" s="156"/>
      <c r="D1164" s="178"/>
      <c r="E1164" s="157"/>
      <c r="F1164" s="245"/>
      <c r="G1164" s="245"/>
      <c r="H1164" s="50" t="s">
        <v>311</v>
      </c>
      <c r="I1164" s="70">
        <v>0</v>
      </c>
      <c r="J1164" s="70">
        <v>0</v>
      </c>
      <c r="K1164" s="70">
        <v>0</v>
      </c>
    </row>
    <row r="1165" spans="3:11" s="7" customFormat="1">
      <c r="C1165" s="156"/>
      <c r="D1165" s="178"/>
      <c r="E1165" s="157"/>
      <c r="F1165" s="245"/>
      <c r="G1165" s="245"/>
      <c r="H1165" s="50" t="s">
        <v>312</v>
      </c>
      <c r="I1165" s="70">
        <v>9967.7000000000007</v>
      </c>
      <c r="J1165" s="70">
        <v>10190.1</v>
      </c>
      <c r="K1165" s="70">
        <v>10190.1</v>
      </c>
    </row>
    <row r="1166" spans="3:11" s="7" customFormat="1">
      <c r="C1166" s="156"/>
      <c r="D1166" s="178"/>
      <c r="E1166" s="157"/>
      <c r="F1166" s="245"/>
      <c r="G1166" s="245"/>
      <c r="H1166" s="50" t="s">
        <v>202</v>
      </c>
      <c r="I1166" s="70">
        <v>0</v>
      </c>
      <c r="J1166" s="70">
        <v>0</v>
      </c>
      <c r="K1166" s="70">
        <v>0</v>
      </c>
    </row>
    <row r="1167" spans="3:11" s="5" customFormat="1" ht="16.5" customHeight="1">
      <c r="C1167" s="241" t="s">
        <v>249</v>
      </c>
      <c r="D1167" s="173" t="s">
        <v>383</v>
      </c>
      <c r="E1167" s="161" t="s">
        <v>236</v>
      </c>
      <c r="F1167" s="244">
        <v>2021</v>
      </c>
      <c r="G1167" s="244">
        <v>2023</v>
      </c>
      <c r="H1167" s="49" t="s">
        <v>309</v>
      </c>
      <c r="I1167" s="66">
        <f>I1168+I1169+I1170+I1171</f>
        <v>6450</v>
      </c>
      <c r="J1167" s="66">
        <f>J1168+J1169+J1170+J1171</f>
        <v>5550</v>
      </c>
      <c r="K1167" s="66">
        <f>K1168+K1169+K1170+K1171</f>
        <v>5970</v>
      </c>
    </row>
    <row r="1168" spans="3:11" s="5" customFormat="1" ht="16.5" customHeight="1">
      <c r="C1168" s="242"/>
      <c r="D1168" s="173"/>
      <c r="E1168" s="161"/>
      <c r="F1168" s="244"/>
      <c r="G1168" s="244"/>
      <c r="H1168" s="49" t="s">
        <v>310</v>
      </c>
      <c r="I1168" s="82">
        <f t="shared" ref="I1168:K1171" si="104">I1173+I1178+I1213</f>
        <v>6450</v>
      </c>
      <c r="J1168" s="82">
        <f t="shared" si="104"/>
        <v>5550</v>
      </c>
      <c r="K1168" s="82">
        <f t="shared" si="104"/>
        <v>5970</v>
      </c>
    </row>
    <row r="1169" spans="3:11" s="5" customFormat="1" ht="16.5" customHeight="1">
      <c r="C1169" s="242"/>
      <c r="D1169" s="173"/>
      <c r="E1169" s="161"/>
      <c r="F1169" s="244"/>
      <c r="G1169" s="244"/>
      <c r="H1169" s="49" t="s">
        <v>311</v>
      </c>
      <c r="I1169" s="82">
        <f t="shared" si="104"/>
        <v>0</v>
      </c>
      <c r="J1169" s="82">
        <f t="shared" si="104"/>
        <v>0</v>
      </c>
      <c r="K1169" s="82">
        <f t="shared" si="104"/>
        <v>0</v>
      </c>
    </row>
    <row r="1170" spans="3:11" s="5" customFormat="1" ht="15.75" customHeight="1">
      <c r="C1170" s="242"/>
      <c r="D1170" s="173"/>
      <c r="E1170" s="161"/>
      <c r="F1170" s="244"/>
      <c r="G1170" s="244"/>
      <c r="H1170" s="49" t="s">
        <v>312</v>
      </c>
      <c r="I1170" s="82">
        <f t="shared" si="104"/>
        <v>0</v>
      </c>
      <c r="J1170" s="82">
        <f t="shared" si="104"/>
        <v>0</v>
      </c>
      <c r="K1170" s="82">
        <f t="shared" si="104"/>
        <v>0</v>
      </c>
    </row>
    <row r="1171" spans="3:11" s="5" customFormat="1" ht="16.5" customHeight="1">
      <c r="C1171" s="243"/>
      <c r="D1171" s="173"/>
      <c r="E1171" s="161"/>
      <c r="F1171" s="244"/>
      <c r="G1171" s="244"/>
      <c r="H1171" s="49" t="s">
        <v>202</v>
      </c>
      <c r="I1171" s="82">
        <f t="shared" si="104"/>
        <v>0</v>
      </c>
      <c r="J1171" s="82">
        <f t="shared" si="104"/>
        <v>0</v>
      </c>
      <c r="K1171" s="82">
        <f t="shared" si="104"/>
        <v>0</v>
      </c>
    </row>
    <row r="1172" spans="3:11" s="7" customFormat="1" ht="18.75" hidden="1" customHeight="1">
      <c r="C1172" s="114" t="s">
        <v>131</v>
      </c>
      <c r="D1172" s="178" t="s">
        <v>384</v>
      </c>
      <c r="E1172" s="110" t="s">
        <v>236</v>
      </c>
      <c r="F1172" s="177"/>
      <c r="G1172" s="177"/>
      <c r="H1172" s="50" t="s">
        <v>309</v>
      </c>
      <c r="I1172" s="70">
        <f>I1173+I1174+I1175+I1176</f>
        <v>0</v>
      </c>
      <c r="J1172" s="70">
        <f>J1173+J1174+J1175+J1176</f>
        <v>0</v>
      </c>
      <c r="K1172" s="70">
        <f>K1173+K1174+K1175+K1176</f>
        <v>0</v>
      </c>
    </row>
    <row r="1173" spans="3:11" s="7" customFormat="1" ht="16.5" hidden="1" customHeight="1">
      <c r="C1173" s="115"/>
      <c r="D1173" s="178"/>
      <c r="E1173" s="110"/>
      <c r="F1173" s="177"/>
      <c r="G1173" s="177"/>
      <c r="H1173" s="50" t="s">
        <v>310</v>
      </c>
      <c r="I1173" s="70">
        <v>0</v>
      </c>
      <c r="J1173" s="70">
        <v>0</v>
      </c>
      <c r="K1173" s="70">
        <v>0</v>
      </c>
    </row>
    <row r="1174" spans="3:11" s="7" customFormat="1" ht="16.5" hidden="1" customHeight="1">
      <c r="C1174" s="115"/>
      <c r="D1174" s="178"/>
      <c r="E1174" s="110"/>
      <c r="F1174" s="177"/>
      <c r="G1174" s="177"/>
      <c r="H1174" s="50" t="s">
        <v>311</v>
      </c>
      <c r="I1174" s="70">
        <v>0</v>
      </c>
      <c r="J1174" s="70">
        <v>0</v>
      </c>
      <c r="K1174" s="70">
        <v>0</v>
      </c>
    </row>
    <row r="1175" spans="3:11" s="7" customFormat="1" ht="16.5" hidden="1" customHeight="1">
      <c r="C1175" s="115"/>
      <c r="D1175" s="178"/>
      <c r="E1175" s="110"/>
      <c r="F1175" s="177"/>
      <c r="G1175" s="177"/>
      <c r="H1175" s="50" t="s">
        <v>312</v>
      </c>
      <c r="I1175" s="70">
        <v>0</v>
      </c>
      <c r="J1175" s="70">
        <v>0</v>
      </c>
      <c r="K1175" s="70">
        <v>0</v>
      </c>
    </row>
    <row r="1176" spans="3:11" s="7" customFormat="1" ht="16.5" hidden="1" customHeight="1">
      <c r="C1176" s="116"/>
      <c r="D1176" s="178"/>
      <c r="E1176" s="110"/>
      <c r="F1176" s="177"/>
      <c r="G1176" s="177"/>
      <c r="H1176" s="50" t="s">
        <v>202</v>
      </c>
      <c r="I1176" s="70">
        <v>0</v>
      </c>
      <c r="J1176" s="70">
        <v>0</v>
      </c>
      <c r="K1176" s="70">
        <v>0</v>
      </c>
    </row>
    <row r="1177" spans="3:11" s="7" customFormat="1" ht="16.5" customHeight="1">
      <c r="C1177" s="114" t="s">
        <v>250</v>
      </c>
      <c r="D1177" s="178" t="s">
        <v>385</v>
      </c>
      <c r="E1177" s="110" t="s">
        <v>498</v>
      </c>
      <c r="F1177" s="177">
        <v>2021</v>
      </c>
      <c r="G1177" s="177">
        <v>2023</v>
      </c>
      <c r="H1177" s="50" t="s">
        <v>309</v>
      </c>
      <c r="I1177" s="71">
        <f>SUM(I1179+I1178)</f>
        <v>1884</v>
      </c>
      <c r="J1177" s="71">
        <f>SUM(J1179+J1178)</f>
        <v>1884</v>
      </c>
      <c r="K1177" s="71">
        <f>SUM(K1179+K1178)</f>
        <v>1884</v>
      </c>
    </row>
    <row r="1178" spans="3:11" s="7" customFormat="1" ht="16.5" customHeight="1">
      <c r="C1178" s="115"/>
      <c r="D1178" s="178"/>
      <c r="E1178" s="110"/>
      <c r="F1178" s="177"/>
      <c r="G1178" s="177"/>
      <c r="H1178" s="50" t="s">
        <v>310</v>
      </c>
      <c r="I1178" s="71">
        <f>I1183+I1188+I1193+I1198+I1203+I1208</f>
        <v>1884</v>
      </c>
      <c r="J1178" s="71">
        <f>J1183+J1188+J1193+J1198+J1203+J1208</f>
        <v>1884</v>
      </c>
      <c r="K1178" s="71">
        <f>K1183+K1188+K1193+K1198+K1203+K1208</f>
        <v>1884</v>
      </c>
    </row>
    <row r="1179" spans="3:11" s="7" customFormat="1" ht="16.5" customHeight="1">
      <c r="C1179" s="115"/>
      <c r="D1179" s="178"/>
      <c r="E1179" s="110"/>
      <c r="F1179" s="177"/>
      <c r="G1179" s="177"/>
      <c r="H1179" s="50" t="s">
        <v>311</v>
      </c>
      <c r="I1179" s="71">
        <v>0</v>
      </c>
      <c r="J1179" s="71">
        <v>0</v>
      </c>
      <c r="K1179" s="71">
        <v>0</v>
      </c>
    </row>
    <row r="1180" spans="3:11" s="7" customFormat="1" ht="21.75" customHeight="1">
      <c r="C1180" s="115"/>
      <c r="D1180" s="178"/>
      <c r="E1180" s="110"/>
      <c r="F1180" s="177"/>
      <c r="G1180" s="177"/>
      <c r="H1180" s="50" t="s">
        <v>312</v>
      </c>
      <c r="I1180" s="71">
        <v>0</v>
      </c>
      <c r="J1180" s="71">
        <v>0</v>
      </c>
      <c r="K1180" s="71">
        <v>0</v>
      </c>
    </row>
    <row r="1181" spans="3:11" s="7" customFormat="1" ht="20.25" customHeight="1">
      <c r="C1181" s="115"/>
      <c r="D1181" s="178"/>
      <c r="E1181" s="110"/>
      <c r="F1181" s="177"/>
      <c r="G1181" s="177"/>
      <c r="H1181" s="50" t="s">
        <v>202</v>
      </c>
      <c r="I1181" s="71">
        <v>0</v>
      </c>
      <c r="J1181" s="71">
        <v>0</v>
      </c>
      <c r="K1181" s="71">
        <v>0</v>
      </c>
    </row>
    <row r="1182" spans="3:11" s="16" customFormat="1" ht="15" customHeight="1">
      <c r="C1182" s="114" t="s">
        <v>251</v>
      </c>
      <c r="D1182" s="183" t="s">
        <v>503</v>
      </c>
      <c r="E1182" s="110" t="s">
        <v>499</v>
      </c>
      <c r="F1182" s="177">
        <v>2021</v>
      </c>
      <c r="G1182" s="177">
        <v>2023</v>
      </c>
      <c r="H1182" s="50" t="s">
        <v>309</v>
      </c>
      <c r="I1182" s="71">
        <f>I1183</f>
        <v>550</v>
      </c>
      <c r="J1182" s="71">
        <f t="shared" ref="J1182:K1182" si="105">J1183</f>
        <v>550</v>
      </c>
      <c r="K1182" s="71">
        <f t="shared" si="105"/>
        <v>550</v>
      </c>
    </row>
    <row r="1183" spans="3:11" s="16" customFormat="1" ht="18" customHeight="1">
      <c r="C1183" s="115"/>
      <c r="D1183" s="183"/>
      <c r="E1183" s="110"/>
      <c r="F1183" s="177"/>
      <c r="G1183" s="177"/>
      <c r="H1183" s="50" t="s">
        <v>310</v>
      </c>
      <c r="I1183" s="71">
        <v>550</v>
      </c>
      <c r="J1183" s="71">
        <v>550</v>
      </c>
      <c r="K1183" s="71">
        <v>550</v>
      </c>
    </row>
    <row r="1184" spans="3:11" s="16" customFormat="1" ht="16.5" customHeight="1">
      <c r="C1184" s="115"/>
      <c r="D1184" s="183"/>
      <c r="E1184" s="110"/>
      <c r="F1184" s="177"/>
      <c r="G1184" s="177"/>
      <c r="H1184" s="50" t="s">
        <v>311</v>
      </c>
      <c r="I1184" s="71">
        <v>0</v>
      </c>
      <c r="J1184" s="71">
        <v>0</v>
      </c>
      <c r="K1184" s="71">
        <v>0</v>
      </c>
    </row>
    <row r="1185" spans="3:11" s="16" customFormat="1" ht="17.25" customHeight="1">
      <c r="C1185" s="115"/>
      <c r="D1185" s="183"/>
      <c r="E1185" s="110"/>
      <c r="F1185" s="177"/>
      <c r="G1185" s="177"/>
      <c r="H1185" s="50" t="s">
        <v>312</v>
      </c>
      <c r="I1185" s="71">
        <v>0</v>
      </c>
      <c r="J1185" s="71">
        <v>0</v>
      </c>
      <c r="K1185" s="71">
        <v>0</v>
      </c>
    </row>
    <row r="1186" spans="3:11" s="16" customFormat="1" ht="18" customHeight="1">
      <c r="C1186" s="116"/>
      <c r="D1186" s="183"/>
      <c r="E1186" s="110"/>
      <c r="F1186" s="177"/>
      <c r="G1186" s="177"/>
      <c r="H1186" s="50" t="s">
        <v>202</v>
      </c>
      <c r="I1186" s="71">
        <v>0</v>
      </c>
      <c r="J1186" s="71">
        <v>0</v>
      </c>
      <c r="K1186" s="71">
        <v>0</v>
      </c>
    </row>
    <row r="1187" spans="3:11" s="16" customFormat="1" ht="15" customHeight="1">
      <c r="C1187" s="114" t="s">
        <v>252</v>
      </c>
      <c r="D1187" s="128" t="s">
        <v>386</v>
      </c>
      <c r="E1187" s="101" t="s">
        <v>499</v>
      </c>
      <c r="F1187" s="174">
        <v>2021</v>
      </c>
      <c r="G1187" s="174">
        <v>2023</v>
      </c>
      <c r="H1187" s="50" t="s">
        <v>309</v>
      </c>
      <c r="I1187" s="71">
        <f>I1188</f>
        <v>310</v>
      </c>
      <c r="J1187" s="71">
        <f t="shared" ref="J1187:K1187" si="106">J1188</f>
        <v>310</v>
      </c>
      <c r="K1187" s="71">
        <f t="shared" si="106"/>
        <v>310</v>
      </c>
    </row>
    <row r="1188" spans="3:11" s="16" customFormat="1" ht="16.5" customHeight="1">
      <c r="C1188" s="115"/>
      <c r="D1188" s="129"/>
      <c r="E1188" s="102"/>
      <c r="F1188" s="175"/>
      <c r="G1188" s="175"/>
      <c r="H1188" s="50" t="s">
        <v>310</v>
      </c>
      <c r="I1188" s="71">
        <v>310</v>
      </c>
      <c r="J1188" s="71">
        <v>310</v>
      </c>
      <c r="K1188" s="71">
        <v>310</v>
      </c>
    </row>
    <row r="1189" spans="3:11" s="16" customFormat="1" ht="16.5" customHeight="1">
      <c r="C1189" s="115"/>
      <c r="D1189" s="129"/>
      <c r="E1189" s="102"/>
      <c r="F1189" s="175"/>
      <c r="G1189" s="175"/>
      <c r="H1189" s="50" t="s">
        <v>311</v>
      </c>
      <c r="I1189" s="71">
        <v>0</v>
      </c>
      <c r="J1189" s="71">
        <v>0</v>
      </c>
      <c r="K1189" s="71">
        <v>0</v>
      </c>
    </row>
    <row r="1190" spans="3:11" s="16" customFormat="1" ht="16.5" customHeight="1">
      <c r="C1190" s="115"/>
      <c r="D1190" s="129"/>
      <c r="E1190" s="102"/>
      <c r="F1190" s="175"/>
      <c r="G1190" s="175"/>
      <c r="H1190" s="50" t="s">
        <v>312</v>
      </c>
      <c r="I1190" s="71">
        <v>0</v>
      </c>
      <c r="J1190" s="71">
        <v>0</v>
      </c>
      <c r="K1190" s="71">
        <v>0</v>
      </c>
    </row>
    <row r="1191" spans="3:11" s="16" customFormat="1" ht="15" customHeight="1">
      <c r="C1191" s="116"/>
      <c r="D1191" s="130"/>
      <c r="E1191" s="103"/>
      <c r="F1191" s="176"/>
      <c r="G1191" s="176"/>
      <c r="H1191" s="50" t="s">
        <v>202</v>
      </c>
      <c r="I1191" s="71">
        <v>0</v>
      </c>
      <c r="J1191" s="71">
        <v>0</v>
      </c>
      <c r="K1191" s="71">
        <v>0</v>
      </c>
    </row>
    <row r="1192" spans="3:11" s="16" customFormat="1" ht="15" customHeight="1">
      <c r="C1192" s="114" t="s">
        <v>247</v>
      </c>
      <c r="D1192" s="183" t="s">
        <v>500</v>
      </c>
      <c r="E1192" s="110" t="s">
        <v>499</v>
      </c>
      <c r="F1192" s="101">
        <v>2021</v>
      </c>
      <c r="G1192" s="101">
        <v>2023</v>
      </c>
      <c r="H1192" s="50" t="s">
        <v>309</v>
      </c>
      <c r="I1192" s="71">
        <f>I1193</f>
        <v>250</v>
      </c>
      <c r="J1192" s="71">
        <f t="shared" ref="J1192:K1192" si="107">J1193</f>
        <v>250</v>
      </c>
      <c r="K1192" s="71">
        <f t="shared" si="107"/>
        <v>250</v>
      </c>
    </row>
    <row r="1193" spans="3:11" s="16" customFormat="1" ht="16.5" customHeight="1">
      <c r="C1193" s="115"/>
      <c r="D1193" s="183"/>
      <c r="E1193" s="110"/>
      <c r="F1193" s="102"/>
      <c r="G1193" s="102"/>
      <c r="H1193" s="50" t="s">
        <v>310</v>
      </c>
      <c r="I1193" s="71">
        <v>250</v>
      </c>
      <c r="J1193" s="71">
        <v>250</v>
      </c>
      <c r="K1193" s="71">
        <v>250</v>
      </c>
    </row>
    <row r="1194" spans="3:11" s="16" customFormat="1" ht="16.5" customHeight="1">
      <c r="C1194" s="115"/>
      <c r="D1194" s="183"/>
      <c r="E1194" s="110"/>
      <c r="F1194" s="102"/>
      <c r="G1194" s="102"/>
      <c r="H1194" s="50" t="s">
        <v>311</v>
      </c>
      <c r="I1194" s="71">
        <v>0</v>
      </c>
      <c r="J1194" s="71">
        <v>0</v>
      </c>
      <c r="K1194" s="71">
        <v>0</v>
      </c>
    </row>
    <row r="1195" spans="3:11" s="16" customFormat="1" ht="16.5" customHeight="1">
      <c r="C1195" s="115"/>
      <c r="D1195" s="183"/>
      <c r="E1195" s="110"/>
      <c r="F1195" s="102"/>
      <c r="G1195" s="102"/>
      <c r="H1195" s="50" t="s">
        <v>312</v>
      </c>
      <c r="I1195" s="71">
        <v>0</v>
      </c>
      <c r="J1195" s="71">
        <v>0</v>
      </c>
      <c r="K1195" s="71">
        <v>0</v>
      </c>
    </row>
    <row r="1196" spans="3:11" s="16" customFormat="1" ht="16.5" customHeight="1">
      <c r="C1196" s="116"/>
      <c r="D1196" s="183"/>
      <c r="E1196" s="110"/>
      <c r="F1196" s="103"/>
      <c r="G1196" s="103"/>
      <c r="H1196" s="50" t="s">
        <v>202</v>
      </c>
      <c r="I1196" s="71">
        <v>0</v>
      </c>
      <c r="J1196" s="71">
        <v>0</v>
      </c>
      <c r="K1196" s="71">
        <v>0</v>
      </c>
    </row>
    <row r="1197" spans="3:11" s="16" customFormat="1" ht="15" customHeight="1">
      <c r="C1197" s="114" t="s">
        <v>248</v>
      </c>
      <c r="D1197" s="183" t="s">
        <v>85</v>
      </c>
      <c r="E1197" s="110" t="s">
        <v>499</v>
      </c>
      <c r="F1197" s="177">
        <v>2021</v>
      </c>
      <c r="G1197" s="177">
        <v>2023</v>
      </c>
      <c r="H1197" s="50" t="s">
        <v>309</v>
      </c>
      <c r="I1197" s="71">
        <f>I1198</f>
        <v>220</v>
      </c>
      <c r="J1197" s="71">
        <f t="shared" ref="J1197:K1197" si="108">J1198</f>
        <v>220</v>
      </c>
      <c r="K1197" s="71">
        <f t="shared" si="108"/>
        <v>220</v>
      </c>
    </row>
    <row r="1198" spans="3:11" s="16" customFormat="1">
      <c r="C1198" s="115"/>
      <c r="D1198" s="183"/>
      <c r="E1198" s="110"/>
      <c r="F1198" s="177"/>
      <c r="G1198" s="177"/>
      <c r="H1198" s="50" t="s">
        <v>310</v>
      </c>
      <c r="I1198" s="71">
        <v>220</v>
      </c>
      <c r="J1198" s="71">
        <v>220</v>
      </c>
      <c r="K1198" s="71">
        <v>220</v>
      </c>
    </row>
    <row r="1199" spans="3:11" s="16" customFormat="1" ht="22.5" customHeight="1">
      <c r="C1199" s="115"/>
      <c r="D1199" s="183"/>
      <c r="E1199" s="110"/>
      <c r="F1199" s="177"/>
      <c r="G1199" s="177"/>
      <c r="H1199" s="50" t="s">
        <v>311</v>
      </c>
      <c r="I1199" s="71">
        <v>0</v>
      </c>
      <c r="J1199" s="71">
        <v>0</v>
      </c>
      <c r="K1199" s="71">
        <v>0</v>
      </c>
    </row>
    <row r="1200" spans="3:11" s="16" customFormat="1">
      <c r="C1200" s="115"/>
      <c r="D1200" s="183"/>
      <c r="E1200" s="110"/>
      <c r="F1200" s="177"/>
      <c r="G1200" s="177"/>
      <c r="H1200" s="50" t="s">
        <v>312</v>
      </c>
      <c r="I1200" s="71">
        <v>0</v>
      </c>
      <c r="J1200" s="71">
        <v>0</v>
      </c>
      <c r="K1200" s="71">
        <v>0</v>
      </c>
    </row>
    <row r="1201" spans="3:11" s="16" customFormat="1" ht="14.25" customHeight="1">
      <c r="C1201" s="116"/>
      <c r="D1201" s="183"/>
      <c r="E1201" s="110"/>
      <c r="F1201" s="177"/>
      <c r="G1201" s="177"/>
      <c r="H1201" s="50" t="s">
        <v>202</v>
      </c>
      <c r="I1201" s="71">
        <v>0</v>
      </c>
      <c r="J1201" s="71">
        <v>0</v>
      </c>
      <c r="K1201" s="71">
        <v>0</v>
      </c>
    </row>
    <row r="1202" spans="3:11" s="16" customFormat="1" ht="15" customHeight="1">
      <c r="C1202" s="114" t="s">
        <v>423</v>
      </c>
      <c r="D1202" s="183" t="s">
        <v>538</v>
      </c>
      <c r="E1202" s="110" t="s">
        <v>501</v>
      </c>
      <c r="F1202" s="177">
        <v>2021</v>
      </c>
      <c r="G1202" s="177">
        <v>2023</v>
      </c>
      <c r="H1202" s="50" t="s">
        <v>309</v>
      </c>
      <c r="I1202" s="71">
        <f>I1203</f>
        <v>454</v>
      </c>
      <c r="J1202" s="71">
        <f t="shared" ref="J1202:K1202" si="109">J1203</f>
        <v>454</v>
      </c>
      <c r="K1202" s="71">
        <f t="shared" si="109"/>
        <v>454</v>
      </c>
    </row>
    <row r="1203" spans="3:11" s="16" customFormat="1" ht="13.5" customHeight="1">
      <c r="C1203" s="115"/>
      <c r="D1203" s="183"/>
      <c r="E1203" s="110"/>
      <c r="F1203" s="177"/>
      <c r="G1203" s="177"/>
      <c r="H1203" s="50" t="s">
        <v>310</v>
      </c>
      <c r="I1203" s="71">
        <v>454</v>
      </c>
      <c r="J1203" s="71">
        <v>454</v>
      </c>
      <c r="K1203" s="71">
        <v>454</v>
      </c>
    </row>
    <row r="1204" spans="3:11" s="16" customFormat="1">
      <c r="C1204" s="115"/>
      <c r="D1204" s="183"/>
      <c r="E1204" s="110"/>
      <c r="F1204" s="177"/>
      <c r="G1204" s="177"/>
      <c r="H1204" s="50" t="s">
        <v>311</v>
      </c>
      <c r="I1204" s="71">
        <v>0</v>
      </c>
      <c r="J1204" s="71">
        <v>0</v>
      </c>
      <c r="K1204" s="71">
        <v>0</v>
      </c>
    </row>
    <row r="1205" spans="3:11" s="16" customFormat="1" ht="18" customHeight="1">
      <c r="C1205" s="115"/>
      <c r="D1205" s="183"/>
      <c r="E1205" s="110"/>
      <c r="F1205" s="177"/>
      <c r="G1205" s="177"/>
      <c r="H1205" s="50" t="s">
        <v>312</v>
      </c>
      <c r="I1205" s="71">
        <v>0</v>
      </c>
      <c r="J1205" s="71">
        <v>0</v>
      </c>
      <c r="K1205" s="71">
        <v>0</v>
      </c>
    </row>
    <row r="1206" spans="3:11" s="16" customFormat="1" ht="15" customHeight="1">
      <c r="C1206" s="116"/>
      <c r="D1206" s="183"/>
      <c r="E1206" s="110"/>
      <c r="F1206" s="177"/>
      <c r="G1206" s="177"/>
      <c r="H1206" s="50" t="s">
        <v>202</v>
      </c>
      <c r="I1206" s="71">
        <v>0</v>
      </c>
      <c r="J1206" s="71">
        <v>0</v>
      </c>
      <c r="K1206" s="71">
        <v>0</v>
      </c>
    </row>
    <row r="1207" spans="3:11" s="16" customFormat="1" ht="15" customHeight="1">
      <c r="C1207" s="114" t="s">
        <v>253</v>
      </c>
      <c r="D1207" s="128" t="s">
        <v>504</v>
      </c>
      <c r="E1207" s="101" t="s">
        <v>501</v>
      </c>
      <c r="F1207" s="174">
        <v>2021</v>
      </c>
      <c r="G1207" s="174">
        <v>2023</v>
      </c>
      <c r="H1207" s="50" t="s">
        <v>309</v>
      </c>
      <c r="I1207" s="71">
        <f>I1208</f>
        <v>100</v>
      </c>
      <c r="J1207" s="71">
        <f t="shared" ref="J1207:K1207" si="110">J1208</f>
        <v>100</v>
      </c>
      <c r="K1207" s="71">
        <f t="shared" si="110"/>
        <v>100</v>
      </c>
    </row>
    <row r="1208" spans="3:11" s="16" customFormat="1" ht="13.5" customHeight="1">
      <c r="C1208" s="115"/>
      <c r="D1208" s="129"/>
      <c r="E1208" s="102"/>
      <c r="F1208" s="175"/>
      <c r="G1208" s="175"/>
      <c r="H1208" s="50" t="s">
        <v>310</v>
      </c>
      <c r="I1208" s="71">
        <v>100</v>
      </c>
      <c r="J1208" s="71">
        <v>100</v>
      </c>
      <c r="K1208" s="71">
        <v>100</v>
      </c>
    </row>
    <row r="1209" spans="3:11" s="16" customFormat="1">
      <c r="C1209" s="115"/>
      <c r="D1209" s="129"/>
      <c r="E1209" s="102"/>
      <c r="F1209" s="175"/>
      <c r="G1209" s="175"/>
      <c r="H1209" s="50" t="s">
        <v>311</v>
      </c>
      <c r="I1209" s="71">
        <v>0</v>
      </c>
      <c r="J1209" s="71">
        <v>0</v>
      </c>
      <c r="K1209" s="71">
        <v>0</v>
      </c>
    </row>
    <row r="1210" spans="3:11" s="16" customFormat="1" ht="18" customHeight="1">
      <c r="C1210" s="115"/>
      <c r="D1210" s="129"/>
      <c r="E1210" s="102"/>
      <c r="F1210" s="175"/>
      <c r="G1210" s="175"/>
      <c r="H1210" s="50" t="s">
        <v>312</v>
      </c>
      <c r="I1210" s="71">
        <v>0</v>
      </c>
      <c r="J1210" s="71">
        <v>0</v>
      </c>
      <c r="K1210" s="71">
        <v>0</v>
      </c>
    </row>
    <row r="1211" spans="3:11" s="16" customFormat="1" ht="16.5" customHeight="1">
      <c r="C1211" s="116"/>
      <c r="D1211" s="130"/>
      <c r="E1211" s="103"/>
      <c r="F1211" s="176"/>
      <c r="G1211" s="176"/>
      <c r="H1211" s="50" t="s">
        <v>202</v>
      </c>
      <c r="I1211" s="71">
        <v>0</v>
      </c>
      <c r="J1211" s="71">
        <v>0</v>
      </c>
      <c r="K1211" s="71">
        <v>0</v>
      </c>
    </row>
    <row r="1212" spans="3:11" s="7" customFormat="1" ht="21" customHeight="1">
      <c r="C1212" s="114" t="s">
        <v>413</v>
      </c>
      <c r="D1212" s="178" t="s">
        <v>98</v>
      </c>
      <c r="E1212" s="157" t="s">
        <v>811</v>
      </c>
      <c r="F1212" s="177">
        <v>2021</v>
      </c>
      <c r="G1212" s="177">
        <v>2023</v>
      </c>
      <c r="H1212" s="50" t="s">
        <v>309</v>
      </c>
      <c r="I1212" s="71">
        <v>3516</v>
      </c>
      <c r="J1212" s="71">
        <v>3516</v>
      </c>
      <c r="K1212" s="71">
        <v>3516</v>
      </c>
    </row>
    <row r="1213" spans="3:11" s="7" customFormat="1" ht="21.75" customHeight="1">
      <c r="C1213" s="115"/>
      <c r="D1213" s="178"/>
      <c r="E1213" s="157"/>
      <c r="F1213" s="177"/>
      <c r="G1213" s="177"/>
      <c r="H1213" s="50" t="s">
        <v>310</v>
      </c>
      <c r="I1213" s="71">
        <f>I1218+I1223+I1228+I1233</f>
        <v>4566</v>
      </c>
      <c r="J1213" s="71">
        <f t="shared" ref="J1213:K1213" si="111">J1218+J1223+J1228+J1233</f>
        <v>3666</v>
      </c>
      <c r="K1213" s="71">
        <f t="shared" si="111"/>
        <v>4086</v>
      </c>
    </row>
    <row r="1214" spans="3:11" s="7" customFormat="1">
      <c r="C1214" s="115"/>
      <c r="D1214" s="178"/>
      <c r="E1214" s="157"/>
      <c r="F1214" s="177"/>
      <c r="G1214" s="177"/>
      <c r="H1214" s="50" t="s">
        <v>311</v>
      </c>
      <c r="I1214" s="71">
        <v>0</v>
      </c>
      <c r="J1214" s="71">
        <v>0</v>
      </c>
      <c r="K1214" s="71">
        <v>0</v>
      </c>
    </row>
    <row r="1215" spans="3:11" s="7" customFormat="1" ht="21" customHeight="1">
      <c r="C1215" s="115"/>
      <c r="D1215" s="178"/>
      <c r="E1215" s="157"/>
      <c r="F1215" s="177"/>
      <c r="G1215" s="177"/>
      <c r="H1215" s="50" t="s">
        <v>312</v>
      </c>
      <c r="I1215" s="71">
        <v>0</v>
      </c>
      <c r="J1215" s="71">
        <v>0</v>
      </c>
      <c r="K1215" s="71">
        <v>0</v>
      </c>
    </row>
    <row r="1216" spans="3:11" s="7" customFormat="1" ht="17.25" customHeight="1">
      <c r="C1216" s="116"/>
      <c r="D1216" s="178"/>
      <c r="E1216" s="157"/>
      <c r="F1216" s="177"/>
      <c r="G1216" s="177"/>
      <c r="H1216" s="50" t="s">
        <v>202</v>
      </c>
      <c r="I1216" s="71">
        <v>0</v>
      </c>
      <c r="J1216" s="71">
        <v>0</v>
      </c>
      <c r="K1216" s="71">
        <v>0</v>
      </c>
    </row>
    <row r="1217" spans="3:11" s="7" customFormat="1" ht="17.25" customHeight="1">
      <c r="C1217" s="114" t="s">
        <v>254</v>
      </c>
      <c r="D1217" s="183" t="s">
        <v>271</v>
      </c>
      <c r="E1217" s="110" t="s">
        <v>236</v>
      </c>
      <c r="F1217" s="177">
        <v>2021</v>
      </c>
      <c r="G1217" s="177">
        <v>2023</v>
      </c>
      <c r="H1217" s="50" t="s">
        <v>309</v>
      </c>
      <c r="I1217" s="71">
        <f>I1218+I1219+I1220+I1221</f>
        <v>2250</v>
      </c>
      <c r="J1217" s="71">
        <f>J1218+J1219+J1220+J1221</f>
        <v>2250</v>
      </c>
      <c r="K1217" s="71">
        <f>K1218+K1219+K1220+K1221</f>
        <v>2250</v>
      </c>
    </row>
    <row r="1218" spans="3:11" s="7" customFormat="1" ht="15" customHeight="1">
      <c r="C1218" s="115"/>
      <c r="D1218" s="183"/>
      <c r="E1218" s="110"/>
      <c r="F1218" s="177"/>
      <c r="G1218" s="177"/>
      <c r="H1218" s="50" t="s">
        <v>310</v>
      </c>
      <c r="I1218" s="71">
        <v>2250</v>
      </c>
      <c r="J1218" s="71">
        <v>2250</v>
      </c>
      <c r="K1218" s="71">
        <v>2250</v>
      </c>
    </row>
    <row r="1219" spans="3:11" s="7" customFormat="1" ht="17.25" customHeight="1">
      <c r="C1219" s="115"/>
      <c r="D1219" s="183"/>
      <c r="E1219" s="110"/>
      <c r="F1219" s="177"/>
      <c r="G1219" s="177"/>
      <c r="H1219" s="50" t="s">
        <v>311</v>
      </c>
      <c r="I1219" s="71">
        <v>0</v>
      </c>
      <c r="J1219" s="71">
        <v>0</v>
      </c>
      <c r="K1219" s="71">
        <v>0</v>
      </c>
    </row>
    <row r="1220" spans="3:11" s="7" customFormat="1" ht="16.5" customHeight="1">
      <c r="C1220" s="115"/>
      <c r="D1220" s="183"/>
      <c r="E1220" s="110"/>
      <c r="F1220" s="177"/>
      <c r="G1220" s="177"/>
      <c r="H1220" s="50" t="s">
        <v>312</v>
      </c>
      <c r="I1220" s="71">
        <v>0</v>
      </c>
      <c r="J1220" s="71">
        <v>0</v>
      </c>
      <c r="K1220" s="71">
        <v>0</v>
      </c>
    </row>
    <row r="1221" spans="3:11" s="7" customFormat="1" ht="17.25" customHeight="1">
      <c r="C1221" s="116"/>
      <c r="D1221" s="183"/>
      <c r="E1221" s="110"/>
      <c r="F1221" s="177"/>
      <c r="G1221" s="177"/>
      <c r="H1221" s="50" t="s">
        <v>202</v>
      </c>
      <c r="I1221" s="71">
        <v>0</v>
      </c>
      <c r="J1221" s="71">
        <v>0</v>
      </c>
      <c r="K1221" s="71">
        <v>0</v>
      </c>
    </row>
    <row r="1222" spans="3:11" s="7" customFormat="1" ht="16.5" customHeight="1">
      <c r="C1222" s="114" t="s">
        <v>255</v>
      </c>
      <c r="D1222" s="128" t="s">
        <v>505</v>
      </c>
      <c r="E1222" s="101" t="s">
        <v>236</v>
      </c>
      <c r="F1222" s="174">
        <v>2021</v>
      </c>
      <c r="G1222" s="174">
        <v>2023</v>
      </c>
      <c r="H1222" s="50" t="s">
        <v>309</v>
      </c>
      <c r="I1222" s="71">
        <f>I1223</f>
        <v>1416</v>
      </c>
      <c r="J1222" s="71">
        <f t="shared" ref="J1222:K1222" si="112">J1223</f>
        <v>1416</v>
      </c>
      <c r="K1222" s="71">
        <f t="shared" si="112"/>
        <v>1416</v>
      </c>
    </row>
    <row r="1223" spans="3:11" s="7" customFormat="1" ht="18" customHeight="1">
      <c r="C1223" s="115"/>
      <c r="D1223" s="129"/>
      <c r="E1223" s="102"/>
      <c r="F1223" s="175"/>
      <c r="G1223" s="175"/>
      <c r="H1223" s="50" t="s">
        <v>310</v>
      </c>
      <c r="I1223" s="71">
        <v>1416</v>
      </c>
      <c r="J1223" s="71">
        <v>1416</v>
      </c>
      <c r="K1223" s="71">
        <v>1416</v>
      </c>
    </row>
    <row r="1224" spans="3:11" s="7" customFormat="1" ht="16.5" customHeight="1">
      <c r="C1224" s="115"/>
      <c r="D1224" s="129"/>
      <c r="E1224" s="102"/>
      <c r="F1224" s="175"/>
      <c r="G1224" s="175"/>
      <c r="H1224" s="50" t="s">
        <v>311</v>
      </c>
      <c r="I1224" s="71">
        <v>0</v>
      </c>
      <c r="J1224" s="71">
        <v>0</v>
      </c>
      <c r="K1224" s="71">
        <v>0</v>
      </c>
    </row>
    <row r="1225" spans="3:11" s="7" customFormat="1" ht="16.5" customHeight="1">
      <c r="C1225" s="115"/>
      <c r="D1225" s="129"/>
      <c r="E1225" s="102"/>
      <c r="F1225" s="175"/>
      <c r="G1225" s="175"/>
      <c r="H1225" s="50" t="s">
        <v>312</v>
      </c>
      <c r="I1225" s="71">
        <v>0</v>
      </c>
      <c r="J1225" s="71">
        <v>0</v>
      </c>
      <c r="K1225" s="71">
        <v>0</v>
      </c>
    </row>
    <row r="1226" spans="3:11" s="7" customFormat="1" ht="17.25" customHeight="1">
      <c r="C1226" s="116"/>
      <c r="D1226" s="130"/>
      <c r="E1226" s="103"/>
      <c r="F1226" s="176"/>
      <c r="G1226" s="176"/>
      <c r="H1226" s="50" t="s">
        <v>202</v>
      </c>
      <c r="I1226" s="71">
        <v>0</v>
      </c>
      <c r="J1226" s="71">
        <v>0</v>
      </c>
      <c r="K1226" s="71">
        <v>0</v>
      </c>
    </row>
    <row r="1227" spans="3:11" s="7" customFormat="1" ht="17.25" customHeight="1">
      <c r="C1227" s="89" t="s">
        <v>422</v>
      </c>
      <c r="D1227" s="128" t="s">
        <v>506</v>
      </c>
      <c r="E1227" s="110" t="s">
        <v>501</v>
      </c>
      <c r="F1227" s="174">
        <v>2023</v>
      </c>
      <c r="G1227" s="174">
        <v>2023</v>
      </c>
      <c r="H1227" s="50" t="s">
        <v>309</v>
      </c>
      <c r="I1227" s="71">
        <v>0</v>
      </c>
      <c r="J1227" s="71">
        <v>0</v>
      </c>
      <c r="K1227" s="71">
        <f>K1228</f>
        <v>420</v>
      </c>
    </row>
    <row r="1228" spans="3:11" s="7" customFormat="1" ht="17.25" customHeight="1">
      <c r="C1228" s="90"/>
      <c r="D1228" s="129"/>
      <c r="E1228" s="110"/>
      <c r="F1228" s="175"/>
      <c r="G1228" s="175"/>
      <c r="H1228" s="50" t="s">
        <v>310</v>
      </c>
      <c r="I1228" s="71">
        <v>0</v>
      </c>
      <c r="J1228" s="71">
        <v>0</v>
      </c>
      <c r="K1228" s="71">
        <v>420</v>
      </c>
    </row>
    <row r="1229" spans="3:11" s="7" customFormat="1" ht="17.25" customHeight="1">
      <c r="C1229" s="90"/>
      <c r="D1229" s="129"/>
      <c r="E1229" s="110"/>
      <c r="F1229" s="175"/>
      <c r="G1229" s="175"/>
      <c r="H1229" s="50" t="s">
        <v>311</v>
      </c>
      <c r="I1229" s="71">
        <v>0</v>
      </c>
      <c r="J1229" s="71">
        <v>0</v>
      </c>
      <c r="K1229" s="71">
        <v>0</v>
      </c>
    </row>
    <row r="1230" spans="3:11" s="7" customFormat="1" ht="17.25" customHeight="1">
      <c r="C1230" s="90"/>
      <c r="D1230" s="129"/>
      <c r="E1230" s="110"/>
      <c r="F1230" s="175"/>
      <c r="G1230" s="175"/>
      <c r="H1230" s="50" t="s">
        <v>312</v>
      </c>
      <c r="I1230" s="71">
        <v>0</v>
      </c>
      <c r="J1230" s="71">
        <v>0</v>
      </c>
      <c r="K1230" s="71">
        <v>0</v>
      </c>
    </row>
    <row r="1231" spans="3:11" s="7" customFormat="1" ht="17.25" customHeight="1">
      <c r="C1231" s="91"/>
      <c r="D1231" s="130"/>
      <c r="E1231" s="110"/>
      <c r="F1231" s="176"/>
      <c r="G1231" s="176"/>
      <c r="H1231" s="50" t="s">
        <v>202</v>
      </c>
      <c r="I1231" s="71">
        <v>0</v>
      </c>
      <c r="J1231" s="71">
        <v>0</v>
      </c>
      <c r="K1231" s="71">
        <v>0</v>
      </c>
    </row>
    <row r="1232" spans="3:11" s="7" customFormat="1" ht="15" customHeight="1">
      <c r="C1232" s="89" t="s">
        <v>507</v>
      </c>
      <c r="D1232" s="128" t="s">
        <v>526</v>
      </c>
      <c r="E1232" s="101" t="s">
        <v>159</v>
      </c>
      <c r="F1232" s="174">
        <v>2021</v>
      </c>
      <c r="G1232" s="174">
        <v>2021</v>
      </c>
      <c r="H1232" s="50" t="s">
        <v>309</v>
      </c>
      <c r="I1232" s="71">
        <f t="shared" ref="I1232:J1232" si="113">I1233+I1234+I1235+I1236</f>
        <v>900</v>
      </c>
      <c r="J1232" s="71">
        <f t="shared" si="113"/>
        <v>0</v>
      </c>
      <c r="K1232" s="71">
        <v>0</v>
      </c>
    </row>
    <row r="1233" spans="3:11" s="7" customFormat="1" ht="15.75" customHeight="1">
      <c r="C1233" s="90"/>
      <c r="D1233" s="129"/>
      <c r="E1233" s="102"/>
      <c r="F1233" s="175"/>
      <c r="G1233" s="175"/>
      <c r="H1233" s="50" t="s">
        <v>310</v>
      </c>
      <c r="I1233" s="71">
        <v>900</v>
      </c>
      <c r="J1233" s="71">
        <v>0</v>
      </c>
      <c r="K1233" s="71">
        <v>0</v>
      </c>
    </row>
    <row r="1234" spans="3:11" s="7" customFormat="1" ht="17.25" customHeight="1">
      <c r="C1234" s="90"/>
      <c r="D1234" s="129"/>
      <c r="E1234" s="102"/>
      <c r="F1234" s="175"/>
      <c r="G1234" s="175"/>
      <c r="H1234" s="50" t="s">
        <v>311</v>
      </c>
      <c r="I1234" s="71">
        <v>0</v>
      </c>
      <c r="J1234" s="71">
        <v>0</v>
      </c>
      <c r="K1234" s="71">
        <v>0</v>
      </c>
    </row>
    <row r="1235" spans="3:11" s="7" customFormat="1" ht="18" customHeight="1">
      <c r="C1235" s="90"/>
      <c r="D1235" s="129"/>
      <c r="E1235" s="102"/>
      <c r="F1235" s="175"/>
      <c r="G1235" s="175"/>
      <c r="H1235" s="50" t="s">
        <v>312</v>
      </c>
      <c r="I1235" s="71">
        <v>0</v>
      </c>
      <c r="J1235" s="71">
        <v>0</v>
      </c>
      <c r="K1235" s="71">
        <v>0</v>
      </c>
    </row>
    <row r="1236" spans="3:11" s="7" customFormat="1" ht="18" customHeight="1">
      <c r="C1236" s="91"/>
      <c r="D1236" s="130"/>
      <c r="E1236" s="103"/>
      <c r="F1236" s="176"/>
      <c r="G1236" s="176"/>
      <c r="H1236" s="50" t="s">
        <v>202</v>
      </c>
      <c r="I1236" s="71">
        <v>0</v>
      </c>
      <c r="J1236" s="71">
        <v>0</v>
      </c>
      <c r="K1236" s="71">
        <v>0</v>
      </c>
    </row>
    <row r="1237" spans="3:11" s="5" customFormat="1" ht="24.75" customHeight="1">
      <c r="C1237" s="179" t="s">
        <v>162</v>
      </c>
      <c r="D1237" s="158" t="s">
        <v>372</v>
      </c>
      <c r="E1237" s="182" t="s">
        <v>539</v>
      </c>
      <c r="F1237" s="120">
        <v>2020</v>
      </c>
      <c r="G1237" s="120">
        <v>2022</v>
      </c>
      <c r="H1237" s="49" t="s">
        <v>309</v>
      </c>
      <c r="I1237" s="76">
        <f>I1238+I1239+I1240+I1241</f>
        <v>834608.89999999991</v>
      </c>
      <c r="J1237" s="76">
        <f>J1238+J1239+J1240+J1241</f>
        <v>1125042.3</v>
      </c>
      <c r="K1237" s="76">
        <f>K1238+K1239+K1240+K1241</f>
        <v>269748.09999999998</v>
      </c>
    </row>
    <row r="1238" spans="3:11" s="5" customFormat="1" ht="18" customHeight="1">
      <c r="C1238" s="180"/>
      <c r="D1238" s="159"/>
      <c r="E1238" s="182"/>
      <c r="F1238" s="121"/>
      <c r="G1238" s="121"/>
      <c r="H1238" s="49" t="s">
        <v>310</v>
      </c>
      <c r="I1238" s="76">
        <f t="shared" ref="I1238:I1239" si="114">I1244+I1249</f>
        <v>122185.70000000001</v>
      </c>
      <c r="J1238" s="76">
        <f t="shared" ref="J1238:K1238" si="115">J1244+J1249</f>
        <v>183708.7</v>
      </c>
      <c r="K1238" s="76">
        <f t="shared" si="115"/>
        <v>68700.000000000015</v>
      </c>
    </row>
    <row r="1239" spans="3:11" s="5" customFormat="1" ht="24.75" customHeight="1">
      <c r="C1239" s="180"/>
      <c r="D1239" s="159"/>
      <c r="E1239" s="182"/>
      <c r="F1239" s="121"/>
      <c r="G1239" s="121"/>
      <c r="H1239" s="49" t="s">
        <v>311</v>
      </c>
      <c r="I1239" s="76">
        <f t="shared" si="114"/>
        <v>712423.2</v>
      </c>
      <c r="J1239" s="76">
        <f t="shared" ref="J1239:K1239" si="116">J1245+J1250</f>
        <v>941333.6</v>
      </c>
      <c r="K1239" s="76">
        <f t="shared" si="116"/>
        <v>201048.09999999998</v>
      </c>
    </row>
    <row r="1240" spans="3:11" s="5" customFormat="1" ht="15" customHeight="1">
      <c r="C1240" s="180"/>
      <c r="D1240" s="159"/>
      <c r="E1240" s="182"/>
      <c r="F1240" s="121"/>
      <c r="G1240" s="121"/>
      <c r="H1240" s="49" t="s">
        <v>312</v>
      </c>
      <c r="I1240" s="76">
        <f>I1247+I1251</f>
        <v>0</v>
      </c>
      <c r="J1240" s="76">
        <f>J1247+J1251</f>
        <v>0</v>
      </c>
      <c r="K1240" s="76">
        <f>K1247+K1251</f>
        <v>0</v>
      </c>
    </row>
    <row r="1241" spans="3:11" s="5" customFormat="1" ht="60" customHeight="1">
      <c r="C1241" s="181"/>
      <c r="D1241" s="160"/>
      <c r="E1241" s="182"/>
      <c r="F1241" s="122"/>
      <c r="G1241" s="122"/>
      <c r="H1241" s="49" t="s">
        <v>202</v>
      </c>
      <c r="I1241" s="76">
        <v>0</v>
      </c>
      <c r="J1241" s="76">
        <v>0</v>
      </c>
      <c r="K1241" s="76">
        <v>0</v>
      </c>
    </row>
    <row r="1242" spans="3:11" s="5" customFormat="1" ht="48" customHeight="1">
      <c r="C1242" s="40"/>
      <c r="D1242" s="39"/>
      <c r="E1242" s="34" t="s">
        <v>235</v>
      </c>
      <c r="F1242" s="42"/>
      <c r="G1242" s="42"/>
      <c r="H1242" s="49"/>
      <c r="I1242" s="76"/>
      <c r="J1242" s="76"/>
      <c r="K1242" s="76"/>
    </row>
    <row r="1243" spans="3:11" s="7" customFormat="1" ht="15" customHeight="1">
      <c r="C1243" s="89"/>
      <c r="D1243" s="128"/>
      <c r="E1243" s="188" t="s">
        <v>277</v>
      </c>
      <c r="F1243" s="134">
        <v>2020</v>
      </c>
      <c r="G1243" s="134">
        <v>2022</v>
      </c>
      <c r="H1243" s="49" t="s">
        <v>309</v>
      </c>
      <c r="I1243" s="76">
        <f>I1244+I1245</f>
        <v>234608.90000000002</v>
      </c>
      <c r="J1243" s="76">
        <f>J1244+J1245</f>
        <v>254426.2</v>
      </c>
      <c r="K1243" s="76">
        <f>K1244+K1245</f>
        <v>269748.09999999998</v>
      </c>
    </row>
    <row r="1244" spans="3:11" s="7" customFormat="1" ht="15" customHeight="1">
      <c r="C1244" s="90"/>
      <c r="D1244" s="129"/>
      <c r="E1244" s="188"/>
      <c r="F1244" s="135"/>
      <c r="G1244" s="135"/>
      <c r="H1244" s="49" t="s">
        <v>310</v>
      </c>
      <c r="I1244" s="76">
        <f>I1254+I1309+I1339+I1349+I1379+I1539+I1574+I1584+I1594+I1604+I1615+I1634+I1644+I1674++I1679+I1684+I1694+I1699+I1709+I1704</f>
        <v>56185.700000000004</v>
      </c>
      <c r="J1244" s="76">
        <f t="shared" ref="J1244:K1244" si="117">J1254+J1309+J1339+J1349+J1379+J1539+J1574+J1584+J1594+J1604+J1615+J1634+J1644+J1674++J1679+J1684+J1694+J1699+J1709+J1704</f>
        <v>66904.600000000006</v>
      </c>
      <c r="K1244" s="76">
        <f t="shared" si="117"/>
        <v>68700.000000000015</v>
      </c>
    </row>
    <row r="1245" spans="3:11" s="7" customFormat="1" ht="15" customHeight="1">
      <c r="C1245" s="90"/>
      <c r="D1245" s="129"/>
      <c r="E1245" s="188"/>
      <c r="F1245" s="135"/>
      <c r="G1245" s="135"/>
      <c r="H1245" s="49" t="s">
        <v>311</v>
      </c>
      <c r="I1245" s="76">
        <f>I1255+I1310+I1340+I1350+I1380+I1540+I1575+I1585+I1595+I1605+I1616+I1635+I1645+I1675++I1680+I1685+I1695+I1700+I1710+I1705</f>
        <v>178423.2</v>
      </c>
      <c r="J1245" s="76">
        <f t="shared" ref="J1245:K1245" si="118">J1255+J1310+J1340+J1350+J1380+J1540+J1575+J1585+J1595+J1605+J1616+J1635+J1645+J1675++J1680+J1685+J1695+J1700+J1710+J1705</f>
        <v>187521.6</v>
      </c>
      <c r="K1245" s="76">
        <f t="shared" si="118"/>
        <v>201048.09999999998</v>
      </c>
    </row>
    <row r="1246" spans="3:11" s="7" customFormat="1" ht="18" customHeight="1">
      <c r="C1246" s="90"/>
      <c r="D1246" s="129"/>
      <c r="E1246" s="188"/>
      <c r="F1246" s="135"/>
      <c r="G1246" s="135"/>
      <c r="H1246" s="49" t="s">
        <v>312</v>
      </c>
      <c r="I1246" s="76">
        <f t="shared" ref="I1246:K1247" si="119">I1256+I1311+I1341+I1351+I1381+I1541+I1576+I1586+I1606+I1616+I1636+I1671</f>
        <v>0</v>
      </c>
      <c r="J1246" s="76">
        <f t="shared" si="119"/>
        <v>0</v>
      </c>
      <c r="K1246" s="76">
        <f t="shared" si="119"/>
        <v>0</v>
      </c>
    </row>
    <row r="1247" spans="3:11" s="7" customFormat="1" ht="17.25" customHeight="1">
      <c r="C1247" s="91"/>
      <c r="D1247" s="130"/>
      <c r="E1247" s="188"/>
      <c r="F1247" s="136"/>
      <c r="G1247" s="136"/>
      <c r="H1247" s="49" t="s">
        <v>202</v>
      </c>
      <c r="I1247" s="76">
        <f t="shared" si="119"/>
        <v>0</v>
      </c>
      <c r="J1247" s="76">
        <f t="shared" si="119"/>
        <v>0</v>
      </c>
      <c r="K1247" s="76">
        <f t="shared" si="119"/>
        <v>0</v>
      </c>
    </row>
    <row r="1248" spans="3:11" s="7" customFormat="1" ht="15" customHeight="1">
      <c r="C1248" s="89"/>
      <c r="D1248" s="128"/>
      <c r="E1248" s="187" t="s">
        <v>540</v>
      </c>
      <c r="F1248" s="134">
        <v>2020</v>
      </c>
      <c r="G1248" s="134">
        <v>2022</v>
      </c>
      <c r="H1248" s="49" t="s">
        <v>309</v>
      </c>
      <c r="I1248" s="76">
        <f>I1249+I1250</f>
        <v>600000</v>
      </c>
      <c r="J1248" s="76">
        <f t="shared" ref="J1248:K1248" si="120">J1249+J1250</f>
        <v>870616.1</v>
      </c>
      <c r="K1248" s="76">
        <f t="shared" si="120"/>
        <v>0</v>
      </c>
    </row>
    <row r="1249" spans="3:11" s="7" customFormat="1" ht="15" customHeight="1">
      <c r="C1249" s="90"/>
      <c r="D1249" s="129"/>
      <c r="E1249" s="187"/>
      <c r="F1249" s="135"/>
      <c r="G1249" s="135"/>
      <c r="H1249" s="49" t="s">
        <v>310</v>
      </c>
      <c r="I1249" s="76">
        <f>I1624+I1659+I1664+I1689</f>
        <v>66000</v>
      </c>
      <c r="J1249" s="76">
        <f t="shared" ref="J1249:K1249" si="121">J1624+J1659+J1664+J1689</f>
        <v>116804.1</v>
      </c>
      <c r="K1249" s="76">
        <f t="shared" si="121"/>
        <v>0</v>
      </c>
    </row>
    <row r="1250" spans="3:11" s="7" customFormat="1" ht="15" customHeight="1">
      <c r="C1250" s="90"/>
      <c r="D1250" s="129"/>
      <c r="E1250" s="187"/>
      <c r="F1250" s="135"/>
      <c r="G1250" s="135"/>
      <c r="H1250" s="49" t="s">
        <v>311</v>
      </c>
      <c r="I1250" s="76">
        <f>I1625+I1660+I1665+I1690</f>
        <v>534000</v>
      </c>
      <c r="J1250" s="76">
        <f t="shared" ref="J1250:K1250" si="122">J1625+J1660+J1665+J1690</f>
        <v>753812</v>
      </c>
      <c r="K1250" s="76">
        <f t="shared" si="122"/>
        <v>0</v>
      </c>
    </row>
    <row r="1251" spans="3:11" s="7" customFormat="1" ht="14.25" customHeight="1">
      <c r="C1251" s="90"/>
      <c r="D1251" s="129"/>
      <c r="E1251" s="187"/>
      <c r="F1251" s="135"/>
      <c r="G1251" s="135"/>
      <c r="H1251" s="49" t="s">
        <v>312</v>
      </c>
      <c r="I1251" s="76"/>
      <c r="J1251" s="76"/>
      <c r="K1251" s="76"/>
    </row>
    <row r="1252" spans="3:11" s="7" customFormat="1" ht="30" customHeight="1">
      <c r="C1252" s="91"/>
      <c r="D1252" s="130"/>
      <c r="E1252" s="187"/>
      <c r="F1252" s="136"/>
      <c r="G1252" s="136"/>
      <c r="H1252" s="49" t="s">
        <v>202</v>
      </c>
      <c r="I1252" s="76"/>
      <c r="J1252" s="76"/>
      <c r="K1252" s="76"/>
    </row>
    <row r="1253" spans="3:11" s="7" customFormat="1" ht="15" customHeight="1">
      <c r="C1253" s="89" t="s">
        <v>163</v>
      </c>
      <c r="D1253" s="137" t="s">
        <v>164</v>
      </c>
      <c r="E1253" s="110" t="s">
        <v>236</v>
      </c>
      <c r="F1253" s="101">
        <v>2020</v>
      </c>
      <c r="G1253" s="101">
        <v>2022</v>
      </c>
      <c r="H1253" s="50" t="s">
        <v>309</v>
      </c>
      <c r="I1253" s="71">
        <f>I1254+I1255</f>
        <v>3000</v>
      </c>
      <c r="J1253" s="71">
        <f>J1254+J1255+J1256+J1257</f>
        <v>2000</v>
      </c>
      <c r="K1253" s="71">
        <f>K1254+K1255+K1256+K1257</f>
        <v>2000</v>
      </c>
    </row>
    <row r="1254" spans="3:11" s="7" customFormat="1" ht="15" customHeight="1">
      <c r="C1254" s="90"/>
      <c r="D1254" s="138"/>
      <c r="E1254" s="110"/>
      <c r="F1254" s="102"/>
      <c r="G1254" s="102"/>
      <c r="H1254" s="50" t="s">
        <v>310</v>
      </c>
      <c r="I1254" s="71">
        <f>SUM(I1259+I1264+I1269+I1274+I1279+I1284+I1289+I1294+I1299+I1304)</f>
        <v>3000</v>
      </c>
      <c r="J1254" s="71">
        <f>SUM(J1259+J1264+J1269+J1274+J1279+J1284+J1289+J1294+J1299+J1304)</f>
        <v>2000</v>
      </c>
      <c r="K1254" s="71">
        <f>SUM(K1259+K1264+K1269+K1274+K1279+K1284+K1289+K1294+K1299+K1304)</f>
        <v>2000</v>
      </c>
    </row>
    <row r="1255" spans="3:11" s="7" customFormat="1" ht="15" customHeight="1">
      <c r="C1255" s="90"/>
      <c r="D1255" s="138"/>
      <c r="E1255" s="110"/>
      <c r="F1255" s="102"/>
      <c r="G1255" s="102"/>
      <c r="H1255" s="50" t="s">
        <v>311</v>
      </c>
      <c r="I1255" s="71">
        <f>I1260+I1270</f>
        <v>0</v>
      </c>
      <c r="J1255" s="71">
        <f t="shared" ref="J1255:K1257" si="123">J1260+J1270</f>
        <v>0</v>
      </c>
      <c r="K1255" s="71">
        <f t="shared" si="123"/>
        <v>0</v>
      </c>
    </row>
    <row r="1256" spans="3:11" s="7" customFormat="1" ht="15" customHeight="1">
      <c r="C1256" s="90"/>
      <c r="D1256" s="138"/>
      <c r="E1256" s="110"/>
      <c r="F1256" s="102"/>
      <c r="G1256" s="102"/>
      <c r="H1256" s="50" t="s">
        <v>312</v>
      </c>
      <c r="I1256" s="71">
        <f>I1261+I1271</f>
        <v>0</v>
      </c>
      <c r="J1256" s="71">
        <f t="shared" si="123"/>
        <v>0</v>
      </c>
      <c r="K1256" s="71">
        <f t="shared" si="123"/>
        <v>0</v>
      </c>
    </row>
    <row r="1257" spans="3:11" s="7" customFormat="1" ht="15" customHeight="1">
      <c r="C1257" s="91"/>
      <c r="D1257" s="139"/>
      <c r="E1257" s="110"/>
      <c r="F1257" s="103"/>
      <c r="G1257" s="103"/>
      <c r="H1257" s="50" t="s">
        <v>202</v>
      </c>
      <c r="I1257" s="71">
        <f>I1262+I1272</f>
        <v>0</v>
      </c>
      <c r="J1257" s="71">
        <f t="shared" si="123"/>
        <v>0</v>
      </c>
      <c r="K1257" s="71">
        <f t="shared" si="123"/>
        <v>0</v>
      </c>
    </row>
    <row r="1258" spans="3:11" s="7" customFormat="1" ht="15" customHeight="1">
      <c r="C1258" s="89" t="s">
        <v>245</v>
      </c>
      <c r="D1258" s="184" t="s">
        <v>812</v>
      </c>
      <c r="E1258" s="131" t="s">
        <v>41</v>
      </c>
      <c r="F1258" s="151">
        <v>2021</v>
      </c>
      <c r="G1258" s="151">
        <v>2021</v>
      </c>
      <c r="H1258" s="50" t="s">
        <v>309</v>
      </c>
      <c r="I1258" s="71">
        <f>I1259+I1260+I1261+I1262</f>
        <v>800</v>
      </c>
      <c r="J1258" s="71">
        <f>J1259+J1260+J1261+J1262</f>
        <v>0</v>
      </c>
      <c r="K1258" s="71">
        <f>K1259+K1260+K1261+K1262</f>
        <v>0</v>
      </c>
    </row>
    <row r="1259" spans="3:11" s="7" customFormat="1" ht="16.5" customHeight="1">
      <c r="C1259" s="90"/>
      <c r="D1259" s="185"/>
      <c r="E1259" s="154"/>
      <c r="F1259" s="152"/>
      <c r="G1259" s="152"/>
      <c r="H1259" s="50" t="s">
        <v>310</v>
      </c>
      <c r="I1259" s="71">
        <v>800</v>
      </c>
      <c r="J1259" s="71">
        <v>0</v>
      </c>
      <c r="K1259" s="71">
        <v>0</v>
      </c>
    </row>
    <row r="1260" spans="3:11" s="7" customFormat="1" ht="17.25" customHeight="1">
      <c r="C1260" s="90"/>
      <c r="D1260" s="185"/>
      <c r="E1260" s="154"/>
      <c r="F1260" s="152"/>
      <c r="G1260" s="152"/>
      <c r="H1260" s="50" t="s">
        <v>311</v>
      </c>
      <c r="I1260" s="71">
        <v>0</v>
      </c>
      <c r="J1260" s="71">
        <v>0</v>
      </c>
      <c r="K1260" s="71">
        <v>0</v>
      </c>
    </row>
    <row r="1261" spans="3:11" s="7" customFormat="1" ht="15" customHeight="1">
      <c r="C1261" s="90"/>
      <c r="D1261" s="185"/>
      <c r="E1261" s="154"/>
      <c r="F1261" s="152"/>
      <c r="G1261" s="152"/>
      <c r="H1261" s="50" t="s">
        <v>312</v>
      </c>
      <c r="I1261" s="71">
        <v>0</v>
      </c>
      <c r="J1261" s="71">
        <v>0</v>
      </c>
      <c r="K1261" s="71">
        <v>0</v>
      </c>
    </row>
    <row r="1262" spans="3:11" s="7" customFormat="1" ht="30" customHeight="1">
      <c r="C1262" s="91"/>
      <c r="D1262" s="186"/>
      <c r="E1262" s="155"/>
      <c r="F1262" s="153"/>
      <c r="G1262" s="153"/>
      <c r="H1262" s="50" t="s">
        <v>202</v>
      </c>
      <c r="I1262" s="71">
        <v>0</v>
      </c>
      <c r="J1262" s="71">
        <v>0</v>
      </c>
      <c r="K1262" s="71">
        <v>0</v>
      </c>
    </row>
    <row r="1263" spans="3:11" s="7" customFormat="1" ht="15" customHeight="1">
      <c r="C1263" s="89" t="s">
        <v>25</v>
      </c>
      <c r="D1263" s="137" t="s">
        <v>813</v>
      </c>
      <c r="E1263" s="131" t="s">
        <v>814</v>
      </c>
      <c r="F1263" s="151">
        <v>2023</v>
      </c>
      <c r="G1263" s="151">
        <v>2023</v>
      </c>
      <c r="H1263" s="50" t="s">
        <v>309</v>
      </c>
      <c r="I1263" s="71">
        <v>0</v>
      </c>
      <c r="J1263" s="71">
        <v>0</v>
      </c>
      <c r="K1263" s="71">
        <f>K1264+K1265+K1266+K1267</f>
        <v>1000</v>
      </c>
    </row>
    <row r="1264" spans="3:11" s="7" customFormat="1" ht="15" customHeight="1">
      <c r="C1264" s="90"/>
      <c r="D1264" s="138"/>
      <c r="E1264" s="154"/>
      <c r="F1264" s="152"/>
      <c r="G1264" s="152"/>
      <c r="H1264" s="50" t="s">
        <v>310</v>
      </c>
      <c r="I1264" s="71">
        <v>0</v>
      </c>
      <c r="J1264" s="71">
        <v>0</v>
      </c>
      <c r="K1264" s="71">
        <v>1000</v>
      </c>
    </row>
    <row r="1265" spans="3:11" s="7" customFormat="1" ht="15" customHeight="1">
      <c r="C1265" s="90"/>
      <c r="D1265" s="138"/>
      <c r="E1265" s="154"/>
      <c r="F1265" s="152"/>
      <c r="G1265" s="152"/>
      <c r="H1265" s="50" t="s">
        <v>311</v>
      </c>
      <c r="I1265" s="71">
        <v>0</v>
      </c>
      <c r="J1265" s="71">
        <v>0</v>
      </c>
      <c r="K1265" s="71">
        <v>0</v>
      </c>
    </row>
    <row r="1266" spans="3:11" s="7" customFormat="1" ht="15" customHeight="1">
      <c r="C1266" s="90"/>
      <c r="D1266" s="138"/>
      <c r="E1266" s="154"/>
      <c r="F1266" s="152"/>
      <c r="G1266" s="152"/>
      <c r="H1266" s="50" t="s">
        <v>312</v>
      </c>
      <c r="I1266" s="71">
        <v>0</v>
      </c>
      <c r="J1266" s="71">
        <v>0</v>
      </c>
      <c r="K1266" s="71">
        <v>0</v>
      </c>
    </row>
    <row r="1267" spans="3:11" s="7" customFormat="1" ht="15" customHeight="1">
      <c r="C1267" s="91"/>
      <c r="D1267" s="139"/>
      <c r="E1267" s="155"/>
      <c r="F1267" s="153"/>
      <c r="G1267" s="153"/>
      <c r="H1267" s="50" t="s">
        <v>202</v>
      </c>
      <c r="I1267" s="71">
        <v>0</v>
      </c>
      <c r="J1267" s="71">
        <v>0</v>
      </c>
      <c r="K1267" s="71">
        <v>0</v>
      </c>
    </row>
    <row r="1268" spans="3:11" s="7" customFormat="1" ht="15.75" customHeight="1">
      <c r="C1268" s="89" t="s">
        <v>435</v>
      </c>
      <c r="D1268" s="137" t="s">
        <v>817</v>
      </c>
      <c r="E1268" s="131" t="s">
        <v>298</v>
      </c>
      <c r="F1268" s="151">
        <v>2021</v>
      </c>
      <c r="G1268" s="151">
        <v>2021</v>
      </c>
      <c r="H1268" s="50" t="s">
        <v>309</v>
      </c>
      <c r="I1268" s="71">
        <v>0</v>
      </c>
      <c r="J1268" s="71">
        <f>J1269+J1270+J1271+J1272</f>
        <v>0</v>
      </c>
      <c r="K1268" s="71">
        <v>0</v>
      </c>
    </row>
    <row r="1269" spans="3:11" s="7" customFormat="1" ht="15" customHeight="1">
      <c r="C1269" s="90"/>
      <c r="D1269" s="138"/>
      <c r="E1269" s="154"/>
      <c r="F1269" s="152"/>
      <c r="G1269" s="152"/>
      <c r="H1269" s="50" t="s">
        <v>310</v>
      </c>
      <c r="I1269" s="71">
        <v>1500</v>
      </c>
      <c r="J1269" s="71">
        <v>0</v>
      </c>
      <c r="K1269" s="71">
        <v>0</v>
      </c>
    </row>
    <row r="1270" spans="3:11" s="7" customFormat="1" ht="15" customHeight="1">
      <c r="C1270" s="90"/>
      <c r="D1270" s="138"/>
      <c r="E1270" s="154"/>
      <c r="F1270" s="152"/>
      <c r="G1270" s="152"/>
      <c r="H1270" s="50" t="s">
        <v>311</v>
      </c>
      <c r="I1270" s="71">
        <v>0</v>
      </c>
      <c r="J1270" s="71">
        <v>0</v>
      </c>
      <c r="K1270" s="71">
        <v>0</v>
      </c>
    </row>
    <row r="1271" spans="3:11" s="7" customFormat="1" ht="15" customHeight="1">
      <c r="C1271" s="90"/>
      <c r="D1271" s="138"/>
      <c r="E1271" s="154"/>
      <c r="F1271" s="152"/>
      <c r="G1271" s="152"/>
      <c r="H1271" s="50" t="s">
        <v>312</v>
      </c>
      <c r="I1271" s="71">
        <v>0</v>
      </c>
      <c r="J1271" s="71">
        <v>0</v>
      </c>
      <c r="K1271" s="71">
        <v>0</v>
      </c>
    </row>
    <row r="1272" spans="3:11" s="7" customFormat="1" ht="15" customHeight="1">
      <c r="C1272" s="91"/>
      <c r="D1272" s="139"/>
      <c r="E1272" s="155"/>
      <c r="F1272" s="153"/>
      <c r="G1272" s="153"/>
      <c r="H1272" s="50" t="s">
        <v>202</v>
      </c>
      <c r="I1272" s="71">
        <v>0</v>
      </c>
      <c r="J1272" s="71">
        <v>0</v>
      </c>
      <c r="K1272" s="71">
        <v>0</v>
      </c>
    </row>
    <row r="1273" spans="3:11" s="7" customFormat="1" ht="15" customHeight="1">
      <c r="C1273" s="89" t="s">
        <v>599</v>
      </c>
      <c r="D1273" s="137" t="s">
        <v>818</v>
      </c>
      <c r="E1273" s="131" t="s">
        <v>298</v>
      </c>
      <c r="F1273" s="151">
        <v>2023</v>
      </c>
      <c r="G1273" s="151">
        <v>2023</v>
      </c>
      <c r="H1273" s="50" t="s">
        <v>309</v>
      </c>
      <c r="I1273" s="71">
        <f>I1274</f>
        <v>0</v>
      </c>
      <c r="J1273" s="71">
        <f>J1274+J1275+J1276+J1277</f>
        <v>0</v>
      </c>
      <c r="K1273" s="71">
        <f>K1274</f>
        <v>1000</v>
      </c>
    </row>
    <row r="1274" spans="3:11" s="7" customFormat="1" ht="15" customHeight="1">
      <c r="C1274" s="90"/>
      <c r="D1274" s="138"/>
      <c r="E1274" s="154"/>
      <c r="F1274" s="152"/>
      <c r="G1274" s="152"/>
      <c r="H1274" s="50" t="s">
        <v>310</v>
      </c>
      <c r="I1274" s="71">
        <v>0</v>
      </c>
      <c r="J1274" s="71">
        <v>0</v>
      </c>
      <c r="K1274" s="71">
        <v>1000</v>
      </c>
    </row>
    <row r="1275" spans="3:11" s="7" customFormat="1" ht="15" customHeight="1">
      <c r="C1275" s="90"/>
      <c r="D1275" s="138"/>
      <c r="E1275" s="154"/>
      <c r="F1275" s="152"/>
      <c r="G1275" s="152"/>
      <c r="H1275" s="50" t="s">
        <v>311</v>
      </c>
      <c r="I1275" s="71">
        <v>0</v>
      </c>
      <c r="J1275" s="71">
        <v>0</v>
      </c>
      <c r="K1275" s="71">
        <v>0</v>
      </c>
    </row>
    <row r="1276" spans="3:11" s="7" customFormat="1" ht="15" customHeight="1">
      <c r="C1276" s="90"/>
      <c r="D1276" s="138"/>
      <c r="E1276" s="154"/>
      <c r="F1276" s="152"/>
      <c r="G1276" s="152"/>
      <c r="H1276" s="50" t="s">
        <v>312</v>
      </c>
      <c r="I1276" s="71">
        <v>0</v>
      </c>
      <c r="J1276" s="71">
        <v>0</v>
      </c>
      <c r="K1276" s="71">
        <v>0</v>
      </c>
    </row>
    <row r="1277" spans="3:11" s="7" customFormat="1" ht="18" customHeight="1">
      <c r="C1277" s="91"/>
      <c r="D1277" s="139"/>
      <c r="E1277" s="155"/>
      <c r="F1277" s="153"/>
      <c r="G1277" s="153"/>
      <c r="H1277" s="50" t="s">
        <v>202</v>
      </c>
      <c r="I1277" s="71">
        <v>0</v>
      </c>
      <c r="J1277" s="71">
        <v>0</v>
      </c>
      <c r="K1277" s="71">
        <v>0</v>
      </c>
    </row>
    <row r="1278" spans="3:11" s="7" customFormat="1" ht="15" customHeight="1">
      <c r="C1278" s="89" t="s">
        <v>600</v>
      </c>
      <c r="D1278" s="145" t="s">
        <v>815</v>
      </c>
      <c r="E1278" s="131" t="s">
        <v>816</v>
      </c>
      <c r="F1278" s="151">
        <v>2021</v>
      </c>
      <c r="G1278" s="151">
        <v>2022</v>
      </c>
      <c r="H1278" s="50" t="s">
        <v>309</v>
      </c>
      <c r="I1278" s="71">
        <f>I1279</f>
        <v>700</v>
      </c>
      <c r="J1278" s="71">
        <f>J1279+J1280+J1281+J1282</f>
        <v>2000</v>
      </c>
      <c r="K1278" s="71">
        <v>0</v>
      </c>
    </row>
    <row r="1279" spans="3:11" s="7" customFormat="1" ht="15" customHeight="1">
      <c r="C1279" s="90"/>
      <c r="D1279" s="146"/>
      <c r="E1279" s="154"/>
      <c r="F1279" s="152"/>
      <c r="G1279" s="152"/>
      <c r="H1279" s="50" t="s">
        <v>310</v>
      </c>
      <c r="I1279" s="71">
        <v>700</v>
      </c>
      <c r="J1279" s="71">
        <v>2000</v>
      </c>
      <c r="K1279" s="71">
        <v>0</v>
      </c>
    </row>
    <row r="1280" spans="3:11" s="7" customFormat="1" ht="15" customHeight="1">
      <c r="C1280" s="90"/>
      <c r="D1280" s="146"/>
      <c r="E1280" s="154"/>
      <c r="F1280" s="152"/>
      <c r="G1280" s="152"/>
      <c r="H1280" s="50" t="s">
        <v>311</v>
      </c>
      <c r="I1280" s="71">
        <v>0</v>
      </c>
      <c r="J1280" s="71">
        <v>0</v>
      </c>
      <c r="K1280" s="71">
        <v>0</v>
      </c>
    </row>
    <row r="1281" spans="3:11" s="7" customFormat="1" ht="15" customHeight="1">
      <c r="C1281" s="90"/>
      <c r="D1281" s="146"/>
      <c r="E1281" s="154"/>
      <c r="F1281" s="152"/>
      <c r="G1281" s="152"/>
      <c r="H1281" s="50" t="s">
        <v>312</v>
      </c>
      <c r="I1281" s="71">
        <v>0</v>
      </c>
      <c r="J1281" s="71">
        <v>0</v>
      </c>
      <c r="K1281" s="71">
        <v>0</v>
      </c>
    </row>
    <row r="1282" spans="3:11" s="7" customFormat="1" ht="15" customHeight="1">
      <c r="C1282" s="91"/>
      <c r="D1282" s="147"/>
      <c r="E1282" s="155"/>
      <c r="F1282" s="153"/>
      <c r="G1282" s="153"/>
      <c r="H1282" s="50" t="s">
        <v>202</v>
      </c>
      <c r="I1282" s="71">
        <v>0</v>
      </c>
      <c r="J1282" s="71">
        <v>0</v>
      </c>
      <c r="K1282" s="71">
        <v>0</v>
      </c>
    </row>
    <row r="1283" spans="3:11" s="7" customFormat="1" ht="15" hidden="1" customHeight="1">
      <c r="C1283" s="89" t="s">
        <v>601</v>
      </c>
      <c r="D1283" s="145" t="s">
        <v>606</v>
      </c>
      <c r="E1283" s="151" t="s">
        <v>602</v>
      </c>
      <c r="F1283" s="151">
        <v>2020</v>
      </c>
      <c r="G1283" s="151">
        <v>2020</v>
      </c>
      <c r="H1283" s="50" t="s">
        <v>309</v>
      </c>
      <c r="I1283" s="71">
        <f>I1284</f>
        <v>0</v>
      </c>
      <c r="J1283" s="71">
        <f t="shared" ref="J1283:J1308" si="124">J1284+J1285+J1286+J1287</f>
        <v>0</v>
      </c>
      <c r="K1283" s="71">
        <f t="shared" ref="K1283:K1308" si="125">K1284+K1285+K1286+K1287</f>
        <v>0</v>
      </c>
    </row>
    <row r="1284" spans="3:11" s="7" customFormat="1" ht="15" hidden="1" customHeight="1">
      <c r="C1284" s="90"/>
      <c r="D1284" s="146"/>
      <c r="E1284" s="152"/>
      <c r="F1284" s="152"/>
      <c r="G1284" s="152"/>
      <c r="H1284" s="50" t="s">
        <v>310</v>
      </c>
      <c r="I1284" s="71">
        <v>0</v>
      </c>
      <c r="J1284" s="71">
        <f t="shared" si="124"/>
        <v>0</v>
      </c>
      <c r="K1284" s="71">
        <f t="shared" si="125"/>
        <v>0</v>
      </c>
    </row>
    <row r="1285" spans="3:11" s="7" customFormat="1" ht="15" hidden="1" customHeight="1">
      <c r="C1285" s="90"/>
      <c r="D1285" s="146"/>
      <c r="E1285" s="152"/>
      <c r="F1285" s="152"/>
      <c r="G1285" s="152"/>
      <c r="H1285" s="50" t="s">
        <v>311</v>
      </c>
      <c r="I1285" s="71">
        <v>0</v>
      </c>
      <c r="J1285" s="71">
        <f t="shared" si="124"/>
        <v>0</v>
      </c>
      <c r="K1285" s="71">
        <f t="shared" si="125"/>
        <v>0</v>
      </c>
    </row>
    <row r="1286" spans="3:11" s="7" customFormat="1" ht="15" hidden="1" customHeight="1">
      <c r="C1286" s="90"/>
      <c r="D1286" s="146"/>
      <c r="E1286" s="152"/>
      <c r="F1286" s="152"/>
      <c r="G1286" s="152"/>
      <c r="H1286" s="50" t="s">
        <v>312</v>
      </c>
      <c r="I1286" s="71">
        <v>0</v>
      </c>
      <c r="J1286" s="71">
        <f t="shared" si="124"/>
        <v>0</v>
      </c>
      <c r="K1286" s="71">
        <f t="shared" si="125"/>
        <v>0</v>
      </c>
    </row>
    <row r="1287" spans="3:11" s="7" customFormat="1" ht="17.25" hidden="1" customHeight="1">
      <c r="C1287" s="91"/>
      <c r="D1287" s="147"/>
      <c r="E1287" s="153"/>
      <c r="F1287" s="153"/>
      <c r="G1287" s="153"/>
      <c r="H1287" s="50" t="s">
        <v>202</v>
      </c>
      <c r="I1287" s="71">
        <v>0</v>
      </c>
      <c r="J1287" s="71">
        <f t="shared" si="124"/>
        <v>0</v>
      </c>
      <c r="K1287" s="71">
        <f t="shared" si="125"/>
        <v>0</v>
      </c>
    </row>
    <row r="1288" spans="3:11" s="7" customFormat="1" ht="17.25" hidden="1" customHeight="1">
      <c r="C1288" s="89" t="s">
        <v>603</v>
      </c>
      <c r="D1288" s="145" t="s">
        <v>608</v>
      </c>
      <c r="E1288" s="151" t="s">
        <v>607</v>
      </c>
      <c r="F1288" s="151">
        <v>2020</v>
      </c>
      <c r="G1288" s="151">
        <v>2020</v>
      </c>
      <c r="H1288" s="50" t="s">
        <v>309</v>
      </c>
      <c r="I1288" s="71">
        <v>0</v>
      </c>
      <c r="J1288" s="71">
        <f t="shared" si="124"/>
        <v>0</v>
      </c>
      <c r="K1288" s="71">
        <f t="shared" si="125"/>
        <v>0</v>
      </c>
    </row>
    <row r="1289" spans="3:11" s="7" customFormat="1" ht="17.25" hidden="1" customHeight="1">
      <c r="C1289" s="90"/>
      <c r="D1289" s="146"/>
      <c r="E1289" s="152"/>
      <c r="F1289" s="152"/>
      <c r="G1289" s="152"/>
      <c r="H1289" s="50" t="s">
        <v>310</v>
      </c>
      <c r="I1289" s="71">
        <v>0</v>
      </c>
      <c r="J1289" s="71">
        <f t="shared" si="124"/>
        <v>0</v>
      </c>
      <c r="K1289" s="71">
        <f t="shared" si="125"/>
        <v>0</v>
      </c>
    </row>
    <row r="1290" spans="3:11" s="7" customFormat="1" ht="17.25" hidden="1" customHeight="1">
      <c r="C1290" s="90"/>
      <c r="D1290" s="146"/>
      <c r="E1290" s="152"/>
      <c r="F1290" s="152"/>
      <c r="G1290" s="152"/>
      <c r="H1290" s="50" t="s">
        <v>311</v>
      </c>
      <c r="I1290" s="71"/>
      <c r="J1290" s="71">
        <f t="shared" si="124"/>
        <v>0</v>
      </c>
      <c r="K1290" s="71">
        <f t="shared" si="125"/>
        <v>0</v>
      </c>
    </row>
    <row r="1291" spans="3:11" s="7" customFormat="1" ht="17.25" hidden="1" customHeight="1">
      <c r="C1291" s="90"/>
      <c r="D1291" s="146"/>
      <c r="E1291" s="152"/>
      <c r="F1291" s="152"/>
      <c r="G1291" s="152"/>
      <c r="H1291" s="50" t="s">
        <v>312</v>
      </c>
      <c r="I1291" s="71"/>
      <c r="J1291" s="71">
        <f t="shared" si="124"/>
        <v>0</v>
      </c>
      <c r="K1291" s="71">
        <f t="shared" si="125"/>
        <v>0</v>
      </c>
    </row>
    <row r="1292" spans="3:11" s="7" customFormat="1" ht="17.25" hidden="1" customHeight="1">
      <c r="C1292" s="91"/>
      <c r="D1292" s="147"/>
      <c r="E1292" s="153"/>
      <c r="F1292" s="153"/>
      <c r="G1292" s="153"/>
      <c r="H1292" s="50" t="s">
        <v>202</v>
      </c>
      <c r="I1292" s="71"/>
      <c r="J1292" s="71">
        <f t="shared" si="124"/>
        <v>0</v>
      </c>
      <c r="K1292" s="71">
        <f t="shared" si="125"/>
        <v>0</v>
      </c>
    </row>
    <row r="1293" spans="3:11" s="7" customFormat="1" ht="17.25" hidden="1" customHeight="1">
      <c r="C1293" s="89" t="s">
        <v>604</v>
      </c>
      <c r="D1293" s="145" t="s">
        <v>609</v>
      </c>
      <c r="E1293" s="151" t="s">
        <v>607</v>
      </c>
      <c r="F1293" s="151">
        <v>2020</v>
      </c>
      <c r="G1293" s="151">
        <v>2020</v>
      </c>
      <c r="H1293" s="50" t="s">
        <v>309</v>
      </c>
      <c r="I1293" s="71">
        <v>0</v>
      </c>
      <c r="J1293" s="71">
        <f t="shared" si="124"/>
        <v>0</v>
      </c>
      <c r="K1293" s="71">
        <f t="shared" si="125"/>
        <v>0</v>
      </c>
    </row>
    <row r="1294" spans="3:11" s="7" customFormat="1" ht="17.25" hidden="1" customHeight="1">
      <c r="C1294" s="90"/>
      <c r="D1294" s="146"/>
      <c r="E1294" s="152"/>
      <c r="F1294" s="152"/>
      <c r="G1294" s="152"/>
      <c r="H1294" s="50" t="s">
        <v>310</v>
      </c>
      <c r="I1294" s="71">
        <v>0</v>
      </c>
      <c r="J1294" s="71">
        <f t="shared" si="124"/>
        <v>0</v>
      </c>
      <c r="K1294" s="71">
        <f t="shared" si="125"/>
        <v>0</v>
      </c>
    </row>
    <row r="1295" spans="3:11" s="7" customFormat="1" ht="17.25" hidden="1" customHeight="1">
      <c r="C1295" s="90"/>
      <c r="D1295" s="146"/>
      <c r="E1295" s="152"/>
      <c r="F1295" s="152"/>
      <c r="G1295" s="152"/>
      <c r="H1295" s="50" t="s">
        <v>311</v>
      </c>
      <c r="I1295" s="71"/>
      <c r="J1295" s="71">
        <f t="shared" si="124"/>
        <v>0</v>
      </c>
      <c r="K1295" s="71">
        <f t="shared" si="125"/>
        <v>0</v>
      </c>
    </row>
    <row r="1296" spans="3:11" s="7" customFormat="1" ht="17.25" hidden="1" customHeight="1">
      <c r="C1296" s="90"/>
      <c r="D1296" s="146"/>
      <c r="E1296" s="152"/>
      <c r="F1296" s="152"/>
      <c r="G1296" s="152"/>
      <c r="H1296" s="50" t="s">
        <v>312</v>
      </c>
      <c r="I1296" s="71"/>
      <c r="J1296" s="71">
        <f t="shared" si="124"/>
        <v>0</v>
      </c>
      <c r="K1296" s="71">
        <f t="shared" si="125"/>
        <v>0</v>
      </c>
    </row>
    <row r="1297" spans="3:11" s="7" customFormat="1" ht="17.25" hidden="1" customHeight="1">
      <c r="C1297" s="91"/>
      <c r="D1297" s="147"/>
      <c r="E1297" s="153"/>
      <c r="F1297" s="153"/>
      <c r="G1297" s="153"/>
      <c r="H1297" s="50" t="s">
        <v>202</v>
      </c>
      <c r="I1297" s="71"/>
      <c r="J1297" s="71">
        <f t="shared" si="124"/>
        <v>0</v>
      </c>
      <c r="K1297" s="71">
        <f t="shared" si="125"/>
        <v>0</v>
      </c>
    </row>
    <row r="1298" spans="3:11" s="7" customFormat="1" ht="17.25" hidden="1" customHeight="1">
      <c r="C1298" s="89" t="s">
        <v>605</v>
      </c>
      <c r="D1298" s="145" t="s">
        <v>610</v>
      </c>
      <c r="E1298" s="151" t="s">
        <v>607</v>
      </c>
      <c r="F1298" s="151">
        <v>2020</v>
      </c>
      <c r="G1298" s="151">
        <v>2020</v>
      </c>
      <c r="H1298" s="50" t="s">
        <v>309</v>
      </c>
      <c r="I1298" s="71">
        <v>0</v>
      </c>
      <c r="J1298" s="71">
        <f t="shared" si="124"/>
        <v>0</v>
      </c>
      <c r="K1298" s="71">
        <f t="shared" si="125"/>
        <v>0</v>
      </c>
    </row>
    <row r="1299" spans="3:11" s="7" customFormat="1" ht="17.25" hidden="1" customHeight="1">
      <c r="C1299" s="90"/>
      <c r="D1299" s="146"/>
      <c r="E1299" s="152"/>
      <c r="F1299" s="152"/>
      <c r="G1299" s="152"/>
      <c r="H1299" s="50" t="s">
        <v>310</v>
      </c>
      <c r="I1299" s="71">
        <v>0</v>
      </c>
      <c r="J1299" s="71">
        <f t="shared" si="124"/>
        <v>0</v>
      </c>
      <c r="K1299" s="71">
        <f t="shared" si="125"/>
        <v>0</v>
      </c>
    </row>
    <row r="1300" spans="3:11" s="7" customFormat="1" ht="17.25" hidden="1" customHeight="1">
      <c r="C1300" s="90"/>
      <c r="D1300" s="146"/>
      <c r="E1300" s="152"/>
      <c r="F1300" s="152"/>
      <c r="G1300" s="152"/>
      <c r="H1300" s="50" t="s">
        <v>311</v>
      </c>
      <c r="I1300" s="71"/>
      <c r="J1300" s="71">
        <f t="shared" si="124"/>
        <v>0</v>
      </c>
      <c r="K1300" s="71">
        <f t="shared" si="125"/>
        <v>0</v>
      </c>
    </row>
    <row r="1301" spans="3:11" s="7" customFormat="1" ht="17.25" hidden="1" customHeight="1">
      <c r="C1301" s="90"/>
      <c r="D1301" s="146"/>
      <c r="E1301" s="152"/>
      <c r="F1301" s="152"/>
      <c r="G1301" s="152"/>
      <c r="H1301" s="50" t="s">
        <v>312</v>
      </c>
      <c r="I1301" s="71">
        <v>0</v>
      </c>
      <c r="J1301" s="71">
        <f t="shared" si="124"/>
        <v>0</v>
      </c>
      <c r="K1301" s="71">
        <f t="shared" si="125"/>
        <v>0</v>
      </c>
    </row>
    <row r="1302" spans="3:11" s="7" customFormat="1" ht="17.25" hidden="1" customHeight="1">
      <c r="C1302" s="91"/>
      <c r="D1302" s="147"/>
      <c r="E1302" s="153"/>
      <c r="F1302" s="153"/>
      <c r="G1302" s="153"/>
      <c r="H1302" s="50" t="s">
        <v>202</v>
      </c>
      <c r="I1302" s="71">
        <v>0</v>
      </c>
      <c r="J1302" s="71">
        <f t="shared" si="124"/>
        <v>0</v>
      </c>
      <c r="K1302" s="71">
        <f t="shared" si="125"/>
        <v>0</v>
      </c>
    </row>
    <row r="1303" spans="3:11" s="7" customFormat="1" ht="17.25" hidden="1" customHeight="1">
      <c r="C1303" s="89" t="s">
        <v>611</v>
      </c>
      <c r="D1303" s="145" t="s">
        <v>613</v>
      </c>
      <c r="E1303" s="151" t="s">
        <v>612</v>
      </c>
      <c r="F1303" s="151">
        <v>2020</v>
      </c>
      <c r="G1303" s="151">
        <v>2020</v>
      </c>
      <c r="H1303" s="50" t="s">
        <v>309</v>
      </c>
      <c r="I1303" s="71">
        <v>0</v>
      </c>
      <c r="J1303" s="71">
        <f t="shared" si="124"/>
        <v>0</v>
      </c>
      <c r="K1303" s="71">
        <f t="shared" si="125"/>
        <v>0</v>
      </c>
    </row>
    <row r="1304" spans="3:11" s="7" customFormat="1" ht="17.25" hidden="1" customHeight="1">
      <c r="C1304" s="90"/>
      <c r="D1304" s="146"/>
      <c r="E1304" s="152"/>
      <c r="F1304" s="152"/>
      <c r="G1304" s="152"/>
      <c r="H1304" s="50" t="s">
        <v>310</v>
      </c>
      <c r="I1304" s="71">
        <v>0</v>
      </c>
      <c r="J1304" s="71">
        <v>0</v>
      </c>
      <c r="K1304" s="71">
        <v>0</v>
      </c>
    </row>
    <row r="1305" spans="3:11" s="7" customFormat="1" ht="17.25" hidden="1" customHeight="1">
      <c r="C1305" s="90"/>
      <c r="D1305" s="146"/>
      <c r="E1305" s="152"/>
      <c r="F1305" s="152"/>
      <c r="G1305" s="152"/>
      <c r="H1305" s="50" t="s">
        <v>311</v>
      </c>
      <c r="I1305" s="71">
        <v>0</v>
      </c>
      <c r="J1305" s="71">
        <v>0</v>
      </c>
      <c r="K1305" s="71">
        <v>0</v>
      </c>
    </row>
    <row r="1306" spans="3:11" s="7" customFormat="1" ht="17.25" hidden="1" customHeight="1">
      <c r="C1306" s="90"/>
      <c r="D1306" s="146"/>
      <c r="E1306" s="152"/>
      <c r="F1306" s="152"/>
      <c r="G1306" s="152"/>
      <c r="H1306" s="50" t="s">
        <v>312</v>
      </c>
      <c r="I1306" s="71">
        <v>0</v>
      </c>
      <c r="J1306" s="71">
        <v>0</v>
      </c>
      <c r="K1306" s="71">
        <v>0</v>
      </c>
    </row>
    <row r="1307" spans="3:11" s="7" customFormat="1" ht="27" hidden="1" customHeight="1">
      <c r="C1307" s="91"/>
      <c r="D1307" s="147"/>
      <c r="E1307" s="153"/>
      <c r="F1307" s="153"/>
      <c r="G1307" s="153"/>
      <c r="H1307" s="50" t="s">
        <v>202</v>
      </c>
      <c r="I1307" s="71">
        <v>0</v>
      </c>
      <c r="J1307" s="71">
        <v>0</v>
      </c>
      <c r="K1307" s="71">
        <v>0</v>
      </c>
    </row>
    <row r="1308" spans="3:11" s="7" customFormat="1" ht="15" customHeight="1">
      <c r="C1308" s="89" t="s">
        <v>165</v>
      </c>
      <c r="D1308" s="145" t="s">
        <v>179</v>
      </c>
      <c r="E1308" s="142" t="s">
        <v>236</v>
      </c>
      <c r="F1308" s="151">
        <v>2021</v>
      </c>
      <c r="G1308" s="151">
        <v>2022</v>
      </c>
      <c r="H1308" s="50" t="s">
        <v>309</v>
      </c>
      <c r="I1308" s="71">
        <f>I1309+I1310+I1311+I1312</f>
        <v>3200</v>
      </c>
      <c r="J1308" s="71">
        <f t="shared" si="124"/>
        <v>3298</v>
      </c>
      <c r="K1308" s="71">
        <f t="shared" si="125"/>
        <v>4137.8999999999996</v>
      </c>
    </row>
    <row r="1309" spans="3:11" s="7" customFormat="1" ht="15" customHeight="1">
      <c r="C1309" s="90"/>
      <c r="D1309" s="146"/>
      <c r="E1309" s="142"/>
      <c r="F1309" s="152"/>
      <c r="G1309" s="152"/>
      <c r="H1309" s="50" t="s">
        <v>310</v>
      </c>
      <c r="I1309" s="71">
        <f>I1314+I1319+I1324+I1329+I1334</f>
        <v>3200</v>
      </c>
      <c r="J1309" s="71">
        <f>J1314+J1319+J1324+J1329+J1334</f>
        <v>3298</v>
      </c>
      <c r="K1309" s="71">
        <f>K1314+K1319+K1324+K1329+K1334</f>
        <v>4137.8999999999996</v>
      </c>
    </row>
    <row r="1310" spans="3:11" s="7" customFormat="1" ht="15" customHeight="1">
      <c r="C1310" s="90"/>
      <c r="D1310" s="146"/>
      <c r="E1310" s="142"/>
      <c r="F1310" s="152"/>
      <c r="G1310" s="152"/>
      <c r="H1310" s="50" t="s">
        <v>311</v>
      </c>
      <c r="I1310" s="71">
        <f>I1315+I1320+I1325</f>
        <v>0</v>
      </c>
      <c r="J1310" s="71">
        <v>0</v>
      </c>
      <c r="K1310" s="71">
        <v>0</v>
      </c>
    </row>
    <row r="1311" spans="3:11" s="7" customFormat="1" ht="15" customHeight="1">
      <c r="C1311" s="90"/>
      <c r="D1311" s="146"/>
      <c r="E1311" s="142"/>
      <c r="F1311" s="152"/>
      <c r="G1311" s="152"/>
      <c r="H1311" s="50" t="s">
        <v>312</v>
      </c>
      <c r="I1311" s="71">
        <v>0</v>
      </c>
      <c r="J1311" s="71">
        <v>0</v>
      </c>
      <c r="K1311" s="71">
        <v>0</v>
      </c>
    </row>
    <row r="1312" spans="3:11" s="7" customFormat="1" ht="15" customHeight="1">
      <c r="C1312" s="91"/>
      <c r="D1312" s="147"/>
      <c r="E1312" s="142"/>
      <c r="F1312" s="153"/>
      <c r="G1312" s="153"/>
      <c r="H1312" s="50" t="s">
        <v>202</v>
      </c>
      <c r="I1312" s="71">
        <v>0</v>
      </c>
      <c r="J1312" s="71">
        <v>0</v>
      </c>
      <c r="K1312" s="71">
        <v>0</v>
      </c>
    </row>
    <row r="1313" spans="3:11" s="7" customFormat="1" ht="15" customHeight="1">
      <c r="C1313" s="89" t="s">
        <v>180</v>
      </c>
      <c r="D1313" s="145" t="s">
        <v>820</v>
      </c>
      <c r="E1313" s="148" t="s">
        <v>819</v>
      </c>
      <c r="F1313" s="151">
        <v>2021</v>
      </c>
      <c r="G1313" s="151">
        <v>2023</v>
      </c>
      <c r="H1313" s="50" t="s">
        <v>309</v>
      </c>
      <c r="I1313" s="71">
        <f>I1314+I1315+I1316+I1317</f>
        <v>1700</v>
      </c>
      <c r="J1313" s="71">
        <f t="shared" ref="J1313:K1313" si="126">J1314+J1315+J1316+J1317</f>
        <v>1798</v>
      </c>
      <c r="K1313" s="71">
        <f t="shared" si="126"/>
        <v>4137.8999999999996</v>
      </c>
    </row>
    <row r="1314" spans="3:11" s="7" customFormat="1" ht="15" customHeight="1">
      <c r="C1314" s="90"/>
      <c r="D1314" s="146"/>
      <c r="E1314" s="171"/>
      <c r="F1314" s="152"/>
      <c r="G1314" s="152"/>
      <c r="H1314" s="50" t="s">
        <v>310</v>
      </c>
      <c r="I1314" s="71">
        <v>1700</v>
      </c>
      <c r="J1314" s="71">
        <v>1798</v>
      </c>
      <c r="K1314" s="71">
        <v>4137.8999999999996</v>
      </c>
    </row>
    <row r="1315" spans="3:11" s="7" customFormat="1" ht="15" customHeight="1">
      <c r="C1315" s="90"/>
      <c r="D1315" s="146"/>
      <c r="E1315" s="171"/>
      <c r="F1315" s="152"/>
      <c r="G1315" s="152"/>
      <c r="H1315" s="50" t="s">
        <v>311</v>
      </c>
      <c r="I1315" s="71">
        <v>0</v>
      </c>
      <c r="J1315" s="71">
        <v>0</v>
      </c>
      <c r="K1315" s="71">
        <v>0</v>
      </c>
    </row>
    <row r="1316" spans="3:11" s="7" customFormat="1" ht="15" customHeight="1">
      <c r="C1316" s="90"/>
      <c r="D1316" s="146"/>
      <c r="E1316" s="171"/>
      <c r="F1316" s="152"/>
      <c r="G1316" s="152"/>
      <c r="H1316" s="50" t="s">
        <v>312</v>
      </c>
      <c r="I1316" s="71">
        <v>0</v>
      </c>
      <c r="J1316" s="71">
        <v>0</v>
      </c>
      <c r="K1316" s="71">
        <v>0</v>
      </c>
    </row>
    <row r="1317" spans="3:11" s="7" customFormat="1" ht="15" customHeight="1">
      <c r="C1317" s="91"/>
      <c r="D1317" s="147"/>
      <c r="E1317" s="172"/>
      <c r="F1317" s="153"/>
      <c r="G1317" s="153"/>
      <c r="H1317" s="50" t="s">
        <v>202</v>
      </c>
      <c r="I1317" s="71">
        <v>0</v>
      </c>
      <c r="J1317" s="71">
        <v>0</v>
      </c>
      <c r="K1317" s="71">
        <v>0</v>
      </c>
    </row>
    <row r="1318" spans="3:11" s="7" customFormat="1" ht="16.5" customHeight="1">
      <c r="C1318" s="89" t="s">
        <v>181</v>
      </c>
      <c r="D1318" s="145" t="s">
        <v>821</v>
      </c>
      <c r="E1318" s="148" t="s">
        <v>819</v>
      </c>
      <c r="F1318" s="151">
        <v>2021</v>
      </c>
      <c r="G1318" s="151">
        <v>2021</v>
      </c>
      <c r="H1318" s="50" t="s">
        <v>309</v>
      </c>
      <c r="I1318" s="71">
        <f>I1319+I1320+I1321+I1322</f>
        <v>1500</v>
      </c>
      <c r="J1318" s="71">
        <f>J1319+J1320+J1321+J1322</f>
        <v>1500</v>
      </c>
      <c r="K1318" s="71">
        <f>K1319+K1320+K1321+K1322</f>
        <v>0</v>
      </c>
    </row>
    <row r="1319" spans="3:11" s="7" customFormat="1" ht="15" customHeight="1">
      <c r="C1319" s="90"/>
      <c r="D1319" s="146"/>
      <c r="E1319" s="171"/>
      <c r="F1319" s="152"/>
      <c r="G1319" s="152"/>
      <c r="H1319" s="50" t="s">
        <v>310</v>
      </c>
      <c r="I1319" s="71">
        <v>1500</v>
      </c>
      <c r="J1319" s="71">
        <v>1500</v>
      </c>
      <c r="K1319" s="71"/>
    </row>
    <row r="1320" spans="3:11" s="7" customFormat="1" ht="15" customHeight="1">
      <c r="C1320" s="90"/>
      <c r="D1320" s="146"/>
      <c r="E1320" s="171"/>
      <c r="F1320" s="152"/>
      <c r="G1320" s="152"/>
      <c r="H1320" s="50" t="s">
        <v>311</v>
      </c>
      <c r="I1320" s="71">
        <v>0</v>
      </c>
      <c r="J1320" s="71">
        <v>0</v>
      </c>
      <c r="K1320" s="71">
        <v>0</v>
      </c>
    </row>
    <row r="1321" spans="3:11" s="7" customFormat="1" ht="15" customHeight="1">
      <c r="C1321" s="90"/>
      <c r="D1321" s="146"/>
      <c r="E1321" s="171"/>
      <c r="F1321" s="152"/>
      <c r="G1321" s="152"/>
      <c r="H1321" s="36" t="s">
        <v>312</v>
      </c>
      <c r="I1321" s="74">
        <v>0</v>
      </c>
      <c r="J1321" s="71">
        <v>0</v>
      </c>
      <c r="K1321" s="71">
        <v>0</v>
      </c>
    </row>
    <row r="1322" spans="3:11" s="7" customFormat="1" ht="15" customHeight="1">
      <c r="C1322" s="91"/>
      <c r="D1322" s="147"/>
      <c r="E1322" s="172"/>
      <c r="F1322" s="153"/>
      <c r="G1322" s="153"/>
      <c r="H1322" s="36" t="s">
        <v>202</v>
      </c>
      <c r="I1322" s="74">
        <v>0</v>
      </c>
      <c r="J1322" s="71">
        <v>0</v>
      </c>
      <c r="K1322" s="71">
        <v>0</v>
      </c>
    </row>
    <row r="1323" spans="3:11" s="7" customFormat="1" ht="16.5" hidden="1" customHeight="1">
      <c r="C1323" s="89" t="s">
        <v>547</v>
      </c>
      <c r="D1323" s="145" t="s">
        <v>548</v>
      </c>
      <c r="E1323" s="151" t="s">
        <v>18</v>
      </c>
      <c r="F1323" s="151">
        <v>2020</v>
      </c>
      <c r="G1323" s="151">
        <v>2020</v>
      </c>
      <c r="H1323" s="36" t="s">
        <v>309</v>
      </c>
      <c r="I1323" s="74">
        <f>I1324+I1325+I1326+I1327</f>
        <v>0</v>
      </c>
      <c r="J1323" s="71"/>
      <c r="K1323" s="71">
        <f>K1324+K1325+K1326+K1327</f>
        <v>0</v>
      </c>
    </row>
    <row r="1324" spans="3:11" s="7" customFormat="1" ht="15" hidden="1" customHeight="1">
      <c r="C1324" s="90"/>
      <c r="D1324" s="146"/>
      <c r="E1324" s="169"/>
      <c r="F1324" s="152"/>
      <c r="G1324" s="152"/>
      <c r="H1324" s="36" t="s">
        <v>310</v>
      </c>
      <c r="I1324" s="74">
        <v>0</v>
      </c>
      <c r="J1324" s="71"/>
      <c r="K1324" s="71">
        <v>0</v>
      </c>
    </row>
    <row r="1325" spans="3:11" s="7" customFormat="1" ht="15" hidden="1" customHeight="1">
      <c r="C1325" s="90"/>
      <c r="D1325" s="146"/>
      <c r="E1325" s="169"/>
      <c r="F1325" s="152"/>
      <c r="G1325" s="152"/>
      <c r="H1325" s="36" t="s">
        <v>311</v>
      </c>
      <c r="I1325" s="74">
        <v>0</v>
      </c>
      <c r="J1325" s="71">
        <v>0</v>
      </c>
      <c r="K1325" s="71">
        <v>0</v>
      </c>
    </row>
    <row r="1326" spans="3:11" s="7" customFormat="1" ht="15" hidden="1" customHeight="1">
      <c r="C1326" s="90"/>
      <c r="D1326" s="146"/>
      <c r="E1326" s="169"/>
      <c r="F1326" s="152"/>
      <c r="G1326" s="152"/>
      <c r="H1326" s="36" t="s">
        <v>312</v>
      </c>
      <c r="I1326" s="74">
        <v>0</v>
      </c>
      <c r="J1326" s="71">
        <v>0</v>
      </c>
      <c r="K1326" s="71">
        <v>0</v>
      </c>
    </row>
    <row r="1327" spans="3:11" s="7" customFormat="1" ht="15" hidden="1" customHeight="1">
      <c r="C1327" s="91"/>
      <c r="D1327" s="147"/>
      <c r="E1327" s="170"/>
      <c r="F1327" s="153"/>
      <c r="G1327" s="153"/>
      <c r="H1327" s="36" t="s">
        <v>202</v>
      </c>
      <c r="I1327" s="74">
        <v>0</v>
      </c>
      <c r="J1327" s="71">
        <v>0</v>
      </c>
      <c r="K1327" s="71">
        <v>0</v>
      </c>
    </row>
    <row r="1328" spans="3:11" s="7" customFormat="1" ht="15" hidden="1" customHeight="1">
      <c r="C1328" s="89" t="s">
        <v>614</v>
      </c>
      <c r="D1328" s="145" t="s">
        <v>616</v>
      </c>
      <c r="E1328" s="151" t="s">
        <v>115</v>
      </c>
      <c r="F1328" s="151">
        <v>2020</v>
      </c>
      <c r="G1328" s="151">
        <v>2020</v>
      </c>
      <c r="H1328" s="50" t="s">
        <v>309</v>
      </c>
      <c r="I1328" s="71">
        <f>I1329+I1330+I1331+I1332</f>
        <v>0</v>
      </c>
      <c r="J1328" s="71"/>
      <c r="K1328" s="71">
        <f>K1329+K1330+K1331+K1332</f>
        <v>0</v>
      </c>
    </row>
    <row r="1329" spans="3:11" s="7" customFormat="1" ht="15" hidden="1" customHeight="1">
      <c r="C1329" s="90"/>
      <c r="D1329" s="146"/>
      <c r="E1329" s="169"/>
      <c r="F1329" s="152"/>
      <c r="G1329" s="152"/>
      <c r="H1329" s="50" t="s">
        <v>310</v>
      </c>
      <c r="I1329" s="71">
        <v>0</v>
      </c>
      <c r="J1329" s="71"/>
      <c r="K1329" s="71"/>
    </row>
    <row r="1330" spans="3:11" s="7" customFormat="1" ht="15" hidden="1" customHeight="1">
      <c r="C1330" s="90"/>
      <c r="D1330" s="146"/>
      <c r="E1330" s="169"/>
      <c r="F1330" s="152"/>
      <c r="G1330" s="152"/>
      <c r="H1330" s="50" t="s">
        <v>311</v>
      </c>
      <c r="I1330" s="71">
        <v>0</v>
      </c>
      <c r="J1330" s="71">
        <v>0</v>
      </c>
      <c r="K1330" s="71">
        <v>0</v>
      </c>
    </row>
    <row r="1331" spans="3:11" s="7" customFormat="1" ht="15" hidden="1" customHeight="1">
      <c r="C1331" s="90"/>
      <c r="D1331" s="146"/>
      <c r="E1331" s="169"/>
      <c r="F1331" s="152"/>
      <c r="G1331" s="152"/>
      <c r="H1331" s="36" t="s">
        <v>312</v>
      </c>
      <c r="I1331" s="74">
        <v>0</v>
      </c>
      <c r="J1331" s="71">
        <v>0</v>
      </c>
      <c r="K1331" s="71">
        <v>0</v>
      </c>
    </row>
    <row r="1332" spans="3:11" s="7" customFormat="1" ht="15" hidden="1" customHeight="1">
      <c r="C1332" s="91"/>
      <c r="D1332" s="147"/>
      <c r="E1332" s="170"/>
      <c r="F1332" s="153"/>
      <c r="G1332" s="153"/>
      <c r="H1332" s="36" t="s">
        <v>202</v>
      </c>
      <c r="I1332" s="74">
        <v>0</v>
      </c>
      <c r="J1332" s="71">
        <v>0</v>
      </c>
      <c r="K1332" s="71">
        <v>0</v>
      </c>
    </row>
    <row r="1333" spans="3:11" s="7" customFormat="1" ht="15" hidden="1" customHeight="1">
      <c r="C1333" s="89" t="s">
        <v>615</v>
      </c>
      <c r="D1333" s="145" t="s">
        <v>618</v>
      </c>
      <c r="E1333" s="151" t="s">
        <v>617</v>
      </c>
      <c r="F1333" s="151">
        <v>2020</v>
      </c>
      <c r="G1333" s="151">
        <v>2020</v>
      </c>
      <c r="H1333" s="50" t="s">
        <v>309</v>
      </c>
      <c r="I1333" s="71">
        <f>I1334+I1335+I1336+I1337</f>
        <v>0</v>
      </c>
      <c r="J1333" s="71"/>
      <c r="K1333" s="71">
        <f>K1334+K1335+K1336+K1337</f>
        <v>0</v>
      </c>
    </row>
    <row r="1334" spans="3:11" s="7" customFormat="1" ht="15" hidden="1" customHeight="1">
      <c r="C1334" s="90"/>
      <c r="D1334" s="146"/>
      <c r="E1334" s="169"/>
      <c r="F1334" s="152"/>
      <c r="G1334" s="152"/>
      <c r="H1334" s="50" t="s">
        <v>310</v>
      </c>
      <c r="I1334" s="71">
        <v>0</v>
      </c>
      <c r="J1334" s="71"/>
      <c r="K1334" s="71"/>
    </row>
    <row r="1335" spans="3:11" s="7" customFormat="1" ht="15" hidden="1" customHeight="1">
      <c r="C1335" s="90"/>
      <c r="D1335" s="146"/>
      <c r="E1335" s="169"/>
      <c r="F1335" s="152"/>
      <c r="G1335" s="152"/>
      <c r="H1335" s="50" t="s">
        <v>311</v>
      </c>
      <c r="I1335" s="71">
        <v>0</v>
      </c>
      <c r="J1335" s="71">
        <v>0</v>
      </c>
      <c r="K1335" s="71">
        <v>0</v>
      </c>
    </row>
    <row r="1336" spans="3:11" s="7" customFormat="1" ht="15" hidden="1" customHeight="1">
      <c r="C1336" s="90"/>
      <c r="D1336" s="146"/>
      <c r="E1336" s="169"/>
      <c r="F1336" s="152"/>
      <c r="G1336" s="152"/>
      <c r="H1336" s="36" t="s">
        <v>312</v>
      </c>
      <c r="I1336" s="74">
        <v>0</v>
      </c>
      <c r="J1336" s="71">
        <v>0</v>
      </c>
      <c r="K1336" s="71">
        <v>0</v>
      </c>
    </row>
    <row r="1337" spans="3:11" s="7" customFormat="1" ht="17.25" hidden="1" customHeight="1">
      <c r="C1337" s="91"/>
      <c r="D1337" s="147"/>
      <c r="E1337" s="170"/>
      <c r="F1337" s="153"/>
      <c r="G1337" s="153"/>
      <c r="H1337" s="36" t="s">
        <v>202</v>
      </c>
      <c r="I1337" s="74">
        <v>0</v>
      </c>
      <c r="J1337" s="71">
        <v>0</v>
      </c>
      <c r="K1337" s="71">
        <v>0</v>
      </c>
    </row>
    <row r="1338" spans="3:11" s="7" customFormat="1" ht="15" hidden="1" customHeight="1">
      <c r="C1338" s="89" t="s">
        <v>182</v>
      </c>
      <c r="D1338" s="145" t="s">
        <v>186</v>
      </c>
      <c r="E1338" s="142" t="s">
        <v>236</v>
      </c>
      <c r="F1338" s="151">
        <v>2020</v>
      </c>
      <c r="G1338" s="151">
        <v>2020</v>
      </c>
      <c r="H1338" s="36" t="s">
        <v>309</v>
      </c>
      <c r="I1338" s="74">
        <f>SUM(I1339)</f>
        <v>0</v>
      </c>
      <c r="J1338" s="71">
        <f>J1339+J1340+J1341+J1342</f>
        <v>0</v>
      </c>
      <c r="K1338" s="71">
        <f>K1339+K1340+K1341+K1342</f>
        <v>0</v>
      </c>
    </row>
    <row r="1339" spans="3:11" s="7" customFormat="1" ht="15" hidden="1" customHeight="1">
      <c r="C1339" s="90"/>
      <c r="D1339" s="146"/>
      <c r="E1339" s="142"/>
      <c r="F1339" s="152"/>
      <c r="G1339" s="152"/>
      <c r="H1339" s="36" t="s">
        <v>310</v>
      </c>
      <c r="I1339" s="74">
        <f>SUM(I1344)</f>
        <v>0</v>
      </c>
      <c r="J1339" s="71">
        <v>0</v>
      </c>
      <c r="K1339" s="71">
        <v>0</v>
      </c>
    </row>
    <row r="1340" spans="3:11" s="7" customFormat="1" ht="15" hidden="1" customHeight="1">
      <c r="C1340" s="90"/>
      <c r="D1340" s="146"/>
      <c r="E1340" s="142"/>
      <c r="F1340" s="152"/>
      <c r="G1340" s="152"/>
      <c r="H1340" s="36" t="s">
        <v>311</v>
      </c>
      <c r="I1340" s="74">
        <v>0</v>
      </c>
      <c r="J1340" s="71">
        <v>0</v>
      </c>
      <c r="K1340" s="71">
        <v>0</v>
      </c>
    </row>
    <row r="1341" spans="3:11" s="7" customFormat="1" ht="15" hidden="1" customHeight="1">
      <c r="C1341" s="90"/>
      <c r="D1341" s="146"/>
      <c r="E1341" s="142"/>
      <c r="F1341" s="152"/>
      <c r="G1341" s="152"/>
      <c r="H1341" s="36" t="s">
        <v>312</v>
      </c>
      <c r="I1341" s="74">
        <v>0</v>
      </c>
      <c r="J1341" s="71">
        <v>0</v>
      </c>
      <c r="K1341" s="71">
        <v>0</v>
      </c>
    </row>
    <row r="1342" spans="3:11" s="7" customFormat="1" ht="15" hidden="1" customHeight="1">
      <c r="C1342" s="91"/>
      <c r="D1342" s="147"/>
      <c r="E1342" s="142"/>
      <c r="F1342" s="153"/>
      <c r="G1342" s="153"/>
      <c r="H1342" s="36" t="s">
        <v>202</v>
      </c>
      <c r="I1342" s="74">
        <v>0</v>
      </c>
      <c r="J1342" s="71">
        <v>0</v>
      </c>
      <c r="K1342" s="71">
        <v>0</v>
      </c>
    </row>
    <row r="1343" spans="3:11" s="7" customFormat="1" ht="15" hidden="1" customHeight="1">
      <c r="C1343" s="89" t="s">
        <v>619</v>
      </c>
      <c r="D1343" s="145" t="s">
        <v>620</v>
      </c>
      <c r="E1343" s="151" t="s">
        <v>621</v>
      </c>
      <c r="F1343" s="151">
        <v>2020</v>
      </c>
      <c r="G1343" s="151">
        <v>2020</v>
      </c>
      <c r="H1343" s="50" t="s">
        <v>309</v>
      </c>
      <c r="I1343" s="71">
        <f>I1344+I1345+I1346+I1347</f>
        <v>0</v>
      </c>
      <c r="J1343" s="71"/>
      <c r="K1343" s="71">
        <f>K1344+K1345+K1346+K1347</f>
        <v>0</v>
      </c>
    </row>
    <row r="1344" spans="3:11" s="7" customFormat="1" ht="15" hidden="1" customHeight="1">
      <c r="C1344" s="90"/>
      <c r="D1344" s="146"/>
      <c r="E1344" s="169"/>
      <c r="F1344" s="152"/>
      <c r="G1344" s="152"/>
      <c r="H1344" s="50" t="s">
        <v>310</v>
      </c>
      <c r="I1344" s="71">
        <v>0</v>
      </c>
      <c r="J1344" s="71"/>
      <c r="K1344" s="71"/>
    </row>
    <row r="1345" spans="3:11" s="7" customFormat="1" ht="15" hidden="1" customHeight="1">
      <c r="C1345" s="90"/>
      <c r="D1345" s="146"/>
      <c r="E1345" s="169"/>
      <c r="F1345" s="152"/>
      <c r="G1345" s="152"/>
      <c r="H1345" s="50" t="s">
        <v>311</v>
      </c>
      <c r="I1345" s="71">
        <v>0</v>
      </c>
      <c r="J1345" s="71">
        <v>0</v>
      </c>
      <c r="K1345" s="71">
        <v>0</v>
      </c>
    </row>
    <row r="1346" spans="3:11" s="7" customFormat="1" ht="15" hidden="1" customHeight="1">
      <c r="C1346" s="90"/>
      <c r="D1346" s="146"/>
      <c r="E1346" s="169"/>
      <c r="F1346" s="152"/>
      <c r="G1346" s="152"/>
      <c r="H1346" s="36" t="s">
        <v>312</v>
      </c>
      <c r="I1346" s="74">
        <v>0</v>
      </c>
      <c r="J1346" s="71">
        <v>0</v>
      </c>
      <c r="K1346" s="71">
        <v>0</v>
      </c>
    </row>
    <row r="1347" spans="3:11" s="7" customFormat="1" ht="15" hidden="1" customHeight="1">
      <c r="C1347" s="91"/>
      <c r="D1347" s="147"/>
      <c r="E1347" s="170"/>
      <c r="F1347" s="153"/>
      <c r="G1347" s="153"/>
      <c r="H1347" s="36" t="s">
        <v>202</v>
      </c>
      <c r="I1347" s="74">
        <v>0</v>
      </c>
      <c r="J1347" s="71">
        <v>0</v>
      </c>
      <c r="K1347" s="71">
        <v>0</v>
      </c>
    </row>
    <row r="1348" spans="3:11" s="7" customFormat="1" ht="18" customHeight="1">
      <c r="C1348" s="234" t="s">
        <v>183</v>
      </c>
      <c r="D1348" s="145" t="s">
        <v>187</v>
      </c>
      <c r="E1348" s="142" t="s">
        <v>236</v>
      </c>
      <c r="F1348" s="151">
        <v>2021</v>
      </c>
      <c r="G1348" s="151">
        <v>2023</v>
      </c>
      <c r="H1348" s="36" t="s">
        <v>309</v>
      </c>
      <c r="I1348" s="74">
        <f>I1349+I1350+I1351+I1352</f>
        <v>3000</v>
      </c>
      <c r="J1348" s="71">
        <f>J1349+J1350+J1351+J1352</f>
        <v>3000</v>
      </c>
      <c r="K1348" s="71">
        <f>K1349+K1350+K1351+K1352</f>
        <v>2600</v>
      </c>
    </row>
    <row r="1349" spans="3:11" s="7" customFormat="1" ht="17.25" customHeight="1">
      <c r="C1349" s="235"/>
      <c r="D1349" s="146"/>
      <c r="E1349" s="142"/>
      <c r="F1349" s="152"/>
      <c r="G1349" s="152"/>
      <c r="H1349" s="36" t="s">
        <v>310</v>
      </c>
      <c r="I1349" s="74">
        <f>I1354+I1359+I1364+I1369+I1374</f>
        <v>3000</v>
      </c>
      <c r="J1349" s="71">
        <f>J1354+J1359+J1364</f>
        <v>3000</v>
      </c>
      <c r="K1349" s="71">
        <f>K1354+K1359+K1364</f>
        <v>2600</v>
      </c>
    </row>
    <row r="1350" spans="3:11" s="7" customFormat="1" ht="15" customHeight="1">
      <c r="C1350" s="235"/>
      <c r="D1350" s="146"/>
      <c r="E1350" s="142"/>
      <c r="F1350" s="152"/>
      <c r="G1350" s="152"/>
      <c r="H1350" s="36" t="s">
        <v>311</v>
      </c>
      <c r="I1350" s="74">
        <v>0</v>
      </c>
      <c r="J1350" s="71">
        <v>0</v>
      </c>
      <c r="K1350" s="71">
        <v>0</v>
      </c>
    </row>
    <row r="1351" spans="3:11" s="7" customFormat="1" ht="15" customHeight="1">
      <c r="C1351" s="235"/>
      <c r="D1351" s="146"/>
      <c r="E1351" s="142"/>
      <c r="F1351" s="152"/>
      <c r="G1351" s="152"/>
      <c r="H1351" s="36" t="s">
        <v>312</v>
      </c>
      <c r="I1351" s="74">
        <v>0</v>
      </c>
      <c r="J1351" s="71">
        <v>0</v>
      </c>
      <c r="K1351" s="71">
        <v>0</v>
      </c>
    </row>
    <row r="1352" spans="3:11" s="7" customFormat="1" ht="15" customHeight="1">
      <c r="C1352" s="236"/>
      <c r="D1352" s="147"/>
      <c r="E1352" s="142"/>
      <c r="F1352" s="153"/>
      <c r="G1352" s="153"/>
      <c r="H1352" s="36" t="s">
        <v>202</v>
      </c>
      <c r="I1352" s="74">
        <v>0</v>
      </c>
      <c r="J1352" s="71">
        <v>0</v>
      </c>
      <c r="K1352" s="71">
        <v>0</v>
      </c>
    </row>
    <row r="1353" spans="3:11" s="7" customFormat="1" ht="17.25" customHeight="1">
      <c r="C1353" s="234" t="s">
        <v>388</v>
      </c>
      <c r="D1353" s="137" t="s">
        <v>551</v>
      </c>
      <c r="E1353" s="131" t="s">
        <v>331</v>
      </c>
      <c r="F1353" s="151">
        <v>2022</v>
      </c>
      <c r="G1353" s="101">
        <v>2022</v>
      </c>
      <c r="H1353" s="36" t="s">
        <v>309</v>
      </c>
      <c r="I1353" s="74">
        <f>I1354+I1355+I1356+I1357</f>
        <v>0</v>
      </c>
      <c r="J1353" s="71">
        <f>J1354+J1355+J1356+J1357</f>
        <v>1000</v>
      </c>
      <c r="K1353" s="71">
        <f>K1354+K1355+K1356+K1357</f>
        <v>0</v>
      </c>
    </row>
    <row r="1354" spans="3:11" s="7" customFormat="1" ht="15" customHeight="1">
      <c r="C1354" s="235"/>
      <c r="D1354" s="138"/>
      <c r="E1354" s="154"/>
      <c r="F1354" s="152"/>
      <c r="G1354" s="102"/>
      <c r="H1354" s="36" t="s">
        <v>310</v>
      </c>
      <c r="I1354" s="74">
        <v>0</v>
      </c>
      <c r="J1354" s="71">
        <v>1000</v>
      </c>
      <c r="K1354" s="71"/>
    </row>
    <row r="1355" spans="3:11" s="7" customFormat="1" ht="15" customHeight="1">
      <c r="C1355" s="235"/>
      <c r="D1355" s="138"/>
      <c r="E1355" s="154"/>
      <c r="F1355" s="152"/>
      <c r="G1355" s="102"/>
      <c r="H1355" s="36" t="s">
        <v>311</v>
      </c>
      <c r="I1355" s="74">
        <v>0</v>
      </c>
      <c r="J1355" s="71">
        <v>0</v>
      </c>
      <c r="K1355" s="71">
        <v>0</v>
      </c>
    </row>
    <row r="1356" spans="3:11" s="7" customFormat="1" ht="15" customHeight="1">
      <c r="C1356" s="235"/>
      <c r="D1356" s="138"/>
      <c r="E1356" s="154"/>
      <c r="F1356" s="152"/>
      <c r="G1356" s="102"/>
      <c r="H1356" s="36" t="s">
        <v>312</v>
      </c>
      <c r="I1356" s="74">
        <v>0</v>
      </c>
      <c r="J1356" s="71">
        <v>0</v>
      </c>
      <c r="K1356" s="71">
        <v>0</v>
      </c>
    </row>
    <row r="1357" spans="3:11" s="7" customFormat="1" ht="16.5" customHeight="1">
      <c r="C1357" s="236"/>
      <c r="D1357" s="139"/>
      <c r="E1357" s="155"/>
      <c r="F1357" s="153"/>
      <c r="G1357" s="103"/>
      <c r="H1357" s="36" t="s">
        <v>202</v>
      </c>
      <c r="I1357" s="74">
        <v>0</v>
      </c>
      <c r="J1357" s="71">
        <v>0</v>
      </c>
      <c r="K1357" s="71">
        <v>0</v>
      </c>
    </row>
    <row r="1358" spans="3:11" s="7" customFormat="1" ht="15" customHeight="1">
      <c r="C1358" s="234" t="s">
        <v>272</v>
      </c>
      <c r="D1358" s="145" t="s">
        <v>822</v>
      </c>
      <c r="E1358" s="148" t="s">
        <v>426</v>
      </c>
      <c r="F1358" s="151">
        <v>2021</v>
      </c>
      <c r="G1358" s="101">
        <v>2023</v>
      </c>
      <c r="H1358" s="36" t="s">
        <v>309</v>
      </c>
      <c r="I1358" s="74">
        <f>I1359</f>
        <v>3000</v>
      </c>
      <c r="J1358" s="71">
        <f>J1359+J1360+J1361+J1362</f>
        <v>2000</v>
      </c>
      <c r="K1358" s="71">
        <f>K1359+K1360+K1361+K1362</f>
        <v>2600</v>
      </c>
    </row>
    <row r="1359" spans="3:11" s="7" customFormat="1" ht="15" customHeight="1">
      <c r="C1359" s="235"/>
      <c r="D1359" s="146"/>
      <c r="E1359" s="149"/>
      <c r="F1359" s="152"/>
      <c r="G1359" s="102"/>
      <c r="H1359" s="36" t="s">
        <v>310</v>
      </c>
      <c r="I1359" s="74">
        <v>3000</v>
      </c>
      <c r="J1359" s="71">
        <v>2000</v>
      </c>
      <c r="K1359" s="71">
        <v>2600</v>
      </c>
    </row>
    <row r="1360" spans="3:11" s="7" customFormat="1" ht="15" customHeight="1">
      <c r="C1360" s="235"/>
      <c r="D1360" s="146"/>
      <c r="E1360" s="149"/>
      <c r="F1360" s="152"/>
      <c r="G1360" s="102"/>
      <c r="H1360" s="36" t="s">
        <v>311</v>
      </c>
      <c r="I1360" s="74">
        <v>0</v>
      </c>
      <c r="J1360" s="71">
        <v>0</v>
      </c>
      <c r="K1360" s="71">
        <v>0</v>
      </c>
    </row>
    <row r="1361" spans="3:11" s="7" customFormat="1" ht="15" customHeight="1">
      <c r="C1361" s="235"/>
      <c r="D1361" s="146"/>
      <c r="E1361" s="149"/>
      <c r="F1361" s="152"/>
      <c r="G1361" s="102"/>
      <c r="H1361" s="36" t="s">
        <v>312</v>
      </c>
      <c r="I1361" s="74">
        <v>0</v>
      </c>
      <c r="J1361" s="71">
        <v>0</v>
      </c>
      <c r="K1361" s="71">
        <v>0</v>
      </c>
    </row>
    <row r="1362" spans="3:11" s="7" customFormat="1" ht="23.25" customHeight="1">
      <c r="C1362" s="236"/>
      <c r="D1362" s="147"/>
      <c r="E1362" s="150"/>
      <c r="F1362" s="153"/>
      <c r="G1362" s="103"/>
      <c r="H1362" s="36" t="s">
        <v>202</v>
      </c>
      <c r="I1362" s="74">
        <v>0</v>
      </c>
      <c r="J1362" s="71">
        <v>0</v>
      </c>
      <c r="K1362" s="71">
        <v>0</v>
      </c>
    </row>
    <row r="1363" spans="3:11" s="7" customFormat="1" ht="15" hidden="1" customHeight="1">
      <c r="C1363" s="234" t="s">
        <v>246</v>
      </c>
      <c r="D1363" s="145" t="s">
        <v>553</v>
      </c>
      <c r="E1363" s="151" t="s">
        <v>554</v>
      </c>
      <c r="F1363" s="151">
        <v>2020</v>
      </c>
      <c r="G1363" s="101">
        <v>2022</v>
      </c>
      <c r="H1363" s="36" t="s">
        <v>309</v>
      </c>
      <c r="I1363" s="74">
        <f>SUM(I1364)</f>
        <v>0</v>
      </c>
      <c r="J1363" s="71">
        <f>J1364+J1365+J1366+J1367</f>
        <v>0</v>
      </c>
      <c r="K1363" s="71">
        <f>K1364+K1365+K1366+K1367</f>
        <v>0</v>
      </c>
    </row>
    <row r="1364" spans="3:11" s="7" customFormat="1" ht="15.75" hidden="1" customHeight="1">
      <c r="C1364" s="235"/>
      <c r="D1364" s="146"/>
      <c r="E1364" s="152"/>
      <c r="F1364" s="152"/>
      <c r="G1364" s="102"/>
      <c r="H1364" s="36" t="s">
        <v>310</v>
      </c>
      <c r="I1364" s="74">
        <v>0</v>
      </c>
      <c r="J1364" s="71"/>
      <c r="K1364" s="71">
        <v>0</v>
      </c>
    </row>
    <row r="1365" spans="3:11" s="7" customFormat="1" ht="15" hidden="1" customHeight="1">
      <c r="C1365" s="235"/>
      <c r="D1365" s="146"/>
      <c r="E1365" s="152"/>
      <c r="F1365" s="152"/>
      <c r="G1365" s="102"/>
      <c r="H1365" s="36" t="s">
        <v>311</v>
      </c>
      <c r="I1365" s="74">
        <v>0</v>
      </c>
      <c r="J1365" s="71">
        <v>0</v>
      </c>
      <c r="K1365" s="71">
        <v>0</v>
      </c>
    </row>
    <row r="1366" spans="3:11" s="7" customFormat="1" ht="15" hidden="1" customHeight="1">
      <c r="C1366" s="235"/>
      <c r="D1366" s="146"/>
      <c r="E1366" s="152"/>
      <c r="F1366" s="152"/>
      <c r="G1366" s="102"/>
      <c r="H1366" s="36" t="s">
        <v>312</v>
      </c>
      <c r="I1366" s="74">
        <v>0</v>
      </c>
      <c r="J1366" s="71">
        <v>0</v>
      </c>
      <c r="K1366" s="71">
        <v>0</v>
      </c>
    </row>
    <row r="1367" spans="3:11" s="7" customFormat="1" ht="18.75" hidden="1" customHeight="1">
      <c r="C1367" s="236"/>
      <c r="D1367" s="147"/>
      <c r="E1367" s="153"/>
      <c r="F1367" s="153"/>
      <c r="G1367" s="103"/>
      <c r="H1367" s="36" t="s">
        <v>202</v>
      </c>
      <c r="I1367" s="74">
        <v>0</v>
      </c>
      <c r="J1367" s="71">
        <v>0</v>
      </c>
      <c r="K1367" s="71">
        <v>0</v>
      </c>
    </row>
    <row r="1368" spans="3:11" s="7" customFormat="1" ht="17.25" hidden="1" customHeight="1">
      <c r="C1368" s="234" t="s">
        <v>622</v>
      </c>
      <c r="D1368" s="145" t="s">
        <v>623</v>
      </c>
      <c r="E1368" s="151" t="s">
        <v>331</v>
      </c>
      <c r="F1368" s="151">
        <v>2020</v>
      </c>
      <c r="G1368" s="101">
        <v>2020</v>
      </c>
      <c r="H1368" s="36" t="s">
        <v>309</v>
      </c>
      <c r="I1368" s="74">
        <f>I1369+I1370+I1371+I1372</f>
        <v>0</v>
      </c>
      <c r="J1368" s="71">
        <f>J1369+J1370+J1371+J1372</f>
        <v>0</v>
      </c>
      <c r="K1368" s="71">
        <f>K1369+K1370+K1371+K1372</f>
        <v>0</v>
      </c>
    </row>
    <row r="1369" spans="3:11" s="7" customFormat="1" ht="15" hidden="1" customHeight="1">
      <c r="C1369" s="235"/>
      <c r="D1369" s="146"/>
      <c r="E1369" s="152"/>
      <c r="F1369" s="152"/>
      <c r="G1369" s="102"/>
      <c r="H1369" s="36" t="s">
        <v>310</v>
      </c>
      <c r="I1369" s="74">
        <v>0</v>
      </c>
      <c r="J1369" s="71"/>
      <c r="K1369" s="71"/>
    </row>
    <row r="1370" spans="3:11" s="7" customFormat="1" ht="15" hidden="1" customHeight="1">
      <c r="C1370" s="235"/>
      <c r="D1370" s="146"/>
      <c r="E1370" s="152"/>
      <c r="F1370" s="152"/>
      <c r="G1370" s="102"/>
      <c r="H1370" s="36" t="s">
        <v>311</v>
      </c>
      <c r="I1370" s="74">
        <v>0</v>
      </c>
      <c r="J1370" s="71">
        <v>0</v>
      </c>
      <c r="K1370" s="71">
        <v>0</v>
      </c>
    </row>
    <row r="1371" spans="3:11" s="7" customFormat="1" ht="15" hidden="1" customHeight="1">
      <c r="C1371" s="235"/>
      <c r="D1371" s="146"/>
      <c r="E1371" s="152"/>
      <c r="F1371" s="152"/>
      <c r="G1371" s="102"/>
      <c r="H1371" s="36" t="s">
        <v>312</v>
      </c>
      <c r="I1371" s="74">
        <v>0</v>
      </c>
      <c r="J1371" s="71">
        <v>0</v>
      </c>
      <c r="K1371" s="71">
        <v>0</v>
      </c>
    </row>
    <row r="1372" spans="3:11" s="7" customFormat="1" ht="16.5" hidden="1" customHeight="1">
      <c r="C1372" s="236"/>
      <c r="D1372" s="147"/>
      <c r="E1372" s="153"/>
      <c r="F1372" s="153"/>
      <c r="G1372" s="103"/>
      <c r="H1372" s="36" t="s">
        <v>202</v>
      </c>
      <c r="I1372" s="74">
        <v>0</v>
      </c>
      <c r="J1372" s="71">
        <v>0</v>
      </c>
      <c r="K1372" s="71">
        <v>0</v>
      </c>
    </row>
    <row r="1373" spans="3:11" s="7" customFormat="1" ht="18.75" hidden="1" customHeight="1">
      <c r="C1373" s="234" t="s">
        <v>624</v>
      </c>
      <c r="D1373" s="145" t="s">
        <v>625</v>
      </c>
      <c r="E1373" s="151" t="s">
        <v>552</v>
      </c>
      <c r="F1373" s="151">
        <v>2020</v>
      </c>
      <c r="G1373" s="101">
        <v>2020</v>
      </c>
      <c r="H1373" s="36" t="s">
        <v>309</v>
      </c>
      <c r="I1373" s="74">
        <v>0</v>
      </c>
      <c r="J1373" s="71">
        <f>J1374+J1375+J1376+J1377</f>
        <v>0</v>
      </c>
      <c r="K1373" s="71"/>
    </row>
    <row r="1374" spans="3:11" s="7" customFormat="1" ht="18.75" hidden="1" customHeight="1">
      <c r="C1374" s="235"/>
      <c r="D1374" s="146"/>
      <c r="E1374" s="152"/>
      <c r="F1374" s="152"/>
      <c r="G1374" s="102"/>
      <c r="H1374" s="36" t="s">
        <v>310</v>
      </c>
      <c r="I1374" s="74">
        <v>0</v>
      </c>
      <c r="J1374" s="71">
        <v>0</v>
      </c>
      <c r="K1374" s="71"/>
    </row>
    <row r="1375" spans="3:11" s="7" customFormat="1" ht="18.75" hidden="1" customHeight="1">
      <c r="C1375" s="235"/>
      <c r="D1375" s="146"/>
      <c r="E1375" s="152"/>
      <c r="F1375" s="152"/>
      <c r="G1375" s="102"/>
      <c r="H1375" s="36" t="s">
        <v>311</v>
      </c>
      <c r="I1375" s="74">
        <v>0</v>
      </c>
      <c r="J1375" s="71">
        <v>0</v>
      </c>
      <c r="K1375" s="71">
        <v>0</v>
      </c>
    </row>
    <row r="1376" spans="3:11" s="7" customFormat="1" ht="18.75" hidden="1" customHeight="1">
      <c r="C1376" s="235"/>
      <c r="D1376" s="146"/>
      <c r="E1376" s="152"/>
      <c r="F1376" s="152"/>
      <c r="G1376" s="102"/>
      <c r="H1376" s="36" t="s">
        <v>312</v>
      </c>
      <c r="I1376" s="74">
        <v>0</v>
      </c>
      <c r="J1376" s="71">
        <v>0</v>
      </c>
      <c r="K1376" s="71">
        <v>0</v>
      </c>
    </row>
    <row r="1377" spans="3:11" s="7" customFormat="1" ht="18.75" hidden="1" customHeight="1">
      <c r="C1377" s="236"/>
      <c r="D1377" s="147"/>
      <c r="E1377" s="153"/>
      <c r="F1377" s="153"/>
      <c r="G1377" s="103"/>
      <c r="H1377" s="36" t="s">
        <v>202</v>
      </c>
      <c r="I1377" s="74">
        <v>0</v>
      </c>
      <c r="J1377" s="71">
        <v>0</v>
      </c>
      <c r="K1377" s="71">
        <v>0</v>
      </c>
    </row>
    <row r="1378" spans="3:11" s="7" customFormat="1" ht="15" customHeight="1">
      <c r="C1378" s="89" t="s">
        <v>184</v>
      </c>
      <c r="D1378" s="137" t="s">
        <v>188</v>
      </c>
      <c r="E1378" s="110" t="s">
        <v>236</v>
      </c>
      <c r="F1378" s="101">
        <v>2021</v>
      </c>
      <c r="G1378" s="101">
        <v>2023</v>
      </c>
      <c r="H1378" s="36" t="s">
        <v>309</v>
      </c>
      <c r="I1378" s="74">
        <f>I1379+I1380+I1381+I1382</f>
        <v>31755.3</v>
      </c>
      <c r="J1378" s="71">
        <f>J1379+J1380+J1381+J1382</f>
        <v>31937.3</v>
      </c>
      <c r="K1378" s="71">
        <f>K1379+K1380+K1381+K1382</f>
        <v>33167.4</v>
      </c>
    </row>
    <row r="1379" spans="3:11" s="7" customFormat="1" ht="15" customHeight="1">
      <c r="C1379" s="90"/>
      <c r="D1379" s="138"/>
      <c r="E1379" s="110"/>
      <c r="F1379" s="102"/>
      <c r="G1379" s="102"/>
      <c r="H1379" s="36" t="s">
        <v>310</v>
      </c>
      <c r="I1379" s="74">
        <f>I1384+I1394+I1389+I1399+I1404+I1409+I1414+I1419+I1424+I1429+I1434+I1439+I1444+I1449+I1454+I1459+I1464+I1469+I1474+I1479+I1484+I1489+I1494+I1499+I1504+I1509+I1514+I1519+I1524+I1529+I1534</f>
        <v>31755.3</v>
      </c>
      <c r="J1379" s="74">
        <f t="shared" ref="J1379:K1379" si="127">J1384+J1394+J1389+J1399+J1404+J1409+J1414+J1419+J1424+J1429+J1434+J1439+J1444+J1449+J1454+J1459+J1464+J1469+J1474+J1479+J1484+J1489+J1494+J1499+J1504+J1509+J1514+J1519+J1524+J1529+J1534</f>
        <v>31937.3</v>
      </c>
      <c r="K1379" s="74">
        <f t="shared" si="127"/>
        <v>33167.4</v>
      </c>
    </row>
    <row r="1380" spans="3:11" s="7" customFormat="1" ht="15" customHeight="1">
      <c r="C1380" s="90"/>
      <c r="D1380" s="138"/>
      <c r="E1380" s="110"/>
      <c r="F1380" s="102"/>
      <c r="G1380" s="102"/>
      <c r="H1380" s="36" t="s">
        <v>311</v>
      </c>
      <c r="I1380" s="74">
        <f t="shared" ref="I1380:K1382" si="128">I1385</f>
        <v>0</v>
      </c>
      <c r="J1380" s="71">
        <f t="shared" si="128"/>
        <v>0</v>
      </c>
      <c r="K1380" s="71">
        <f t="shared" si="128"/>
        <v>0</v>
      </c>
    </row>
    <row r="1381" spans="3:11" s="7" customFormat="1" ht="15" customHeight="1">
      <c r="C1381" s="90"/>
      <c r="D1381" s="138"/>
      <c r="E1381" s="110"/>
      <c r="F1381" s="102"/>
      <c r="G1381" s="102"/>
      <c r="H1381" s="36" t="s">
        <v>312</v>
      </c>
      <c r="I1381" s="74">
        <f t="shared" si="128"/>
        <v>0</v>
      </c>
      <c r="J1381" s="71">
        <f t="shared" si="128"/>
        <v>0</v>
      </c>
      <c r="K1381" s="71">
        <f t="shared" si="128"/>
        <v>0</v>
      </c>
    </row>
    <row r="1382" spans="3:11" s="7" customFormat="1" ht="15" customHeight="1">
      <c r="C1382" s="91"/>
      <c r="D1382" s="139"/>
      <c r="E1382" s="110"/>
      <c r="F1382" s="103"/>
      <c r="G1382" s="103"/>
      <c r="H1382" s="36" t="s">
        <v>202</v>
      </c>
      <c r="I1382" s="74">
        <f t="shared" si="128"/>
        <v>0</v>
      </c>
      <c r="J1382" s="71">
        <f t="shared" si="128"/>
        <v>0</v>
      </c>
      <c r="K1382" s="71">
        <f t="shared" si="128"/>
        <v>0</v>
      </c>
    </row>
    <row r="1383" spans="3:11" s="7" customFormat="1" ht="19.5" customHeight="1">
      <c r="C1383" s="89" t="s">
        <v>185</v>
      </c>
      <c r="D1383" s="137" t="s">
        <v>824</v>
      </c>
      <c r="E1383" s="131" t="s">
        <v>116</v>
      </c>
      <c r="F1383" s="131">
        <v>2023</v>
      </c>
      <c r="G1383" s="131">
        <v>2023</v>
      </c>
      <c r="H1383" s="36" t="s">
        <v>309</v>
      </c>
      <c r="I1383" s="74">
        <f>I1384+I1385+I1386+I1387</f>
        <v>0</v>
      </c>
      <c r="J1383" s="71">
        <f>J1384+J1385+J1386+J1387</f>
        <v>0</v>
      </c>
      <c r="K1383" s="71">
        <f>K1384+K1385+K1386+K1387</f>
        <v>3000</v>
      </c>
    </row>
    <row r="1384" spans="3:11" s="7" customFormat="1" ht="15" customHeight="1">
      <c r="C1384" s="90"/>
      <c r="D1384" s="138"/>
      <c r="E1384" s="132"/>
      <c r="F1384" s="154"/>
      <c r="G1384" s="154"/>
      <c r="H1384" s="36" t="s">
        <v>310</v>
      </c>
      <c r="I1384" s="74">
        <v>0</v>
      </c>
      <c r="J1384" s="71">
        <v>0</v>
      </c>
      <c r="K1384" s="71">
        <v>3000</v>
      </c>
    </row>
    <row r="1385" spans="3:11" s="7" customFormat="1" ht="15" customHeight="1">
      <c r="C1385" s="90"/>
      <c r="D1385" s="138"/>
      <c r="E1385" s="132"/>
      <c r="F1385" s="154"/>
      <c r="G1385" s="154"/>
      <c r="H1385" s="50" t="s">
        <v>311</v>
      </c>
      <c r="I1385" s="71">
        <v>0</v>
      </c>
      <c r="J1385" s="71">
        <v>0</v>
      </c>
      <c r="K1385" s="71">
        <v>0</v>
      </c>
    </row>
    <row r="1386" spans="3:11" s="7" customFormat="1" ht="15" customHeight="1">
      <c r="C1386" s="90"/>
      <c r="D1386" s="138"/>
      <c r="E1386" s="132"/>
      <c r="F1386" s="154"/>
      <c r="G1386" s="154"/>
      <c r="H1386" s="50" t="s">
        <v>312</v>
      </c>
      <c r="I1386" s="71">
        <v>0</v>
      </c>
      <c r="J1386" s="71">
        <v>0</v>
      </c>
      <c r="K1386" s="71">
        <v>0</v>
      </c>
    </row>
    <row r="1387" spans="3:11" s="7" customFormat="1" ht="18.75" customHeight="1">
      <c r="C1387" s="91"/>
      <c r="D1387" s="139"/>
      <c r="E1387" s="133"/>
      <c r="F1387" s="155"/>
      <c r="G1387" s="155"/>
      <c r="H1387" s="50" t="s">
        <v>202</v>
      </c>
      <c r="I1387" s="71">
        <v>0</v>
      </c>
      <c r="J1387" s="71">
        <v>0</v>
      </c>
      <c r="K1387" s="71">
        <v>0</v>
      </c>
    </row>
    <row r="1388" spans="3:11" s="7" customFormat="1" ht="17.25" customHeight="1">
      <c r="C1388" s="89" t="s">
        <v>26</v>
      </c>
      <c r="D1388" s="137" t="s">
        <v>825</v>
      </c>
      <c r="E1388" s="131" t="s">
        <v>550</v>
      </c>
      <c r="F1388" s="131">
        <v>2021</v>
      </c>
      <c r="G1388" s="131">
        <v>2022</v>
      </c>
      <c r="H1388" s="50" t="s">
        <v>309</v>
      </c>
      <c r="I1388" s="71">
        <f>I1389+I1390+I1391+I1392</f>
        <v>2294.3000000000002</v>
      </c>
      <c r="J1388" s="71">
        <f>J1389+J1390+J1391+J1392</f>
        <v>2000</v>
      </c>
      <c r="K1388" s="71">
        <f>K1389+K1390+K1391+K1392</f>
        <v>0</v>
      </c>
    </row>
    <row r="1389" spans="3:11" s="7" customFormat="1" ht="15" customHeight="1">
      <c r="C1389" s="90"/>
      <c r="D1389" s="138"/>
      <c r="E1389" s="132"/>
      <c r="F1389" s="154"/>
      <c r="G1389" s="154"/>
      <c r="H1389" s="50" t="s">
        <v>310</v>
      </c>
      <c r="I1389" s="71">
        <v>2294.3000000000002</v>
      </c>
      <c r="J1389" s="71">
        <v>2000</v>
      </c>
      <c r="K1389" s="71">
        <v>0</v>
      </c>
    </row>
    <row r="1390" spans="3:11" s="7" customFormat="1" ht="15" customHeight="1">
      <c r="C1390" s="90"/>
      <c r="D1390" s="138"/>
      <c r="E1390" s="132"/>
      <c r="F1390" s="154"/>
      <c r="G1390" s="154"/>
      <c r="H1390" s="50" t="s">
        <v>311</v>
      </c>
      <c r="I1390" s="71">
        <v>0</v>
      </c>
      <c r="J1390" s="71">
        <v>0</v>
      </c>
      <c r="K1390" s="71">
        <v>0</v>
      </c>
    </row>
    <row r="1391" spans="3:11" s="7" customFormat="1" ht="15" customHeight="1">
      <c r="C1391" s="90"/>
      <c r="D1391" s="138"/>
      <c r="E1391" s="132"/>
      <c r="F1391" s="154"/>
      <c r="G1391" s="154"/>
      <c r="H1391" s="50" t="s">
        <v>312</v>
      </c>
      <c r="I1391" s="71">
        <v>0</v>
      </c>
      <c r="J1391" s="71">
        <v>0</v>
      </c>
      <c r="K1391" s="71">
        <v>0</v>
      </c>
    </row>
    <row r="1392" spans="3:11" s="7" customFormat="1" ht="15.75" customHeight="1">
      <c r="C1392" s="91"/>
      <c r="D1392" s="139"/>
      <c r="E1392" s="133"/>
      <c r="F1392" s="155"/>
      <c r="G1392" s="155"/>
      <c r="H1392" s="50" t="s">
        <v>202</v>
      </c>
      <c r="I1392" s="71">
        <v>0</v>
      </c>
      <c r="J1392" s="71">
        <v>0</v>
      </c>
      <c r="K1392" s="71">
        <v>0</v>
      </c>
    </row>
    <row r="1393" spans="3:11" s="7" customFormat="1" ht="19.5" customHeight="1">
      <c r="C1393" s="89" t="s">
        <v>549</v>
      </c>
      <c r="D1393" s="137" t="s">
        <v>826</v>
      </c>
      <c r="E1393" s="131" t="s">
        <v>499</v>
      </c>
      <c r="F1393" s="131">
        <v>2022</v>
      </c>
      <c r="G1393" s="131">
        <v>2022</v>
      </c>
      <c r="H1393" s="50" t="s">
        <v>309</v>
      </c>
      <c r="I1393" s="71">
        <f>I1394+I1395+I1396+I1397</f>
        <v>0</v>
      </c>
      <c r="J1393" s="71"/>
      <c r="K1393" s="71">
        <f>K1394+K1395+K1396+K1397</f>
        <v>0</v>
      </c>
    </row>
    <row r="1394" spans="3:11" s="7" customFormat="1" ht="15" customHeight="1">
      <c r="C1394" s="90"/>
      <c r="D1394" s="138"/>
      <c r="E1394" s="132"/>
      <c r="F1394" s="154"/>
      <c r="G1394" s="154"/>
      <c r="H1394" s="50" t="s">
        <v>310</v>
      </c>
      <c r="I1394" s="71">
        <v>0</v>
      </c>
      <c r="J1394" s="71">
        <v>1000</v>
      </c>
      <c r="K1394" s="71"/>
    </row>
    <row r="1395" spans="3:11" s="7" customFormat="1" ht="15" customHeight="1">
      <c r="C1395" s="90"/>
      <c r="D1395" s="138"/>
      <c r="E1395" s="132"/>
      <c r="F1395" s="154"/>
      <c r="G1395" s="154"/>
      <c r="H1395" s="50" t="s">
        <v>311</v>
      </c>
      <c r="I1395" s="71">
        <v>0</v>
      </c>
      <c r="J1395" s="71">
        <v>0</v>
      </c>
      <c r="K1395" s="71">
        <v>0</v>
      </c>
    </row>
    <row r="1396" spans="3:11" s="7" customFormat="1" ht="15" customHeight="1">
      <c r="C1396" s="90"/>
      <c r="D1396" s="138"/>
      <c r="E1396" s="132"/>
      <c r="F1396" s="154"/>
      <c r="G1396" s="154"/>
      <c r="H1396" s="50" t="s">
        <v>312</v>
      </c>
      <c r="I1396" s="71">
        <v>0</v>
      </c>
      <c r="J1396" s="71">
        <v>0</v>
      </c>
      <c r="K1396" s="71">
        <v>0</v>
      </c>
    </row>
    <row r="1397" spans="3:11" s="7" customFormat="1" ht="15.75" customHeight="1">
      <c r="C1397" s="91"/>
      <c r="D1397" s="139"/>
      <c r="E1397" s="133"/>
      <c r="F1397" s="155"/>
      <c r="G1397" s="155"/>
      <c r="H1397" s="50" t="s">
        <v>202</v>
      </c>
      <c r="I1397" s="71">
        <v>0</v>
      </c>
      <c r="J1397" s="71">
        <v>0</v>
      </c>
      <c r="K1397" s="71">
        <v>0</v>
      </c>
    </row>
    <row r="1398" spans="3:11" s="7" customFormat="1" ht="17.25" customHeight="1">
      <c r="C1398" s="89" t="s">
        <v>626</v>
      </c>
      <c r="D1398" s="137" t="s">
        <v>872</v>
      </c>
      <c r="E1398" s="131" t="s">
        <v>499</v>
      </c>
      <c r="F1398" s="131">
        <v>2021</v>
      </c>
      <c r="G1398" s="131">
        <v>2021</v>
      </c>
      <c r="H1398" s="50" t="s">
        <v>309</v>
      </c>
      <c r="I1398" s="71">
        <f>I1399+I1400+I1401+I1402</f>
        <v>953.1</v>
      </c>
      <c r="J1398" s="71">
        <f>J1399+J1400+J1401+J1402</f>
        <v>0</v>
      </c>
      <c r="K1398" s="71">
        <f>K1399+K1400+K1401+K1402</f>
        <v>0</v>
      </c>
    </row>
    <row r="1399" spans="3:11" s="7" customFormat="1" ht="15" customHeight="1">
      <c r="C1399" s="90"/>
      <c r="D1399" s="138"/>
      <c r="E1399" s="132"/>
      <c r="F1399" s="154"/>
      <c r="G1399" s="154"/>
      <c r="H1399" s="50" t="s">
        <v>310</v>
      </c>
      <c r="I1399" s="71">
        <v>953.1</v>
      </c>
      <c r="J1399" s="71">
        <v>0</v>
      </c>
      <c r="K1399" s="71">
        <v>0</v>
      </c>
    </row>
    <row r="1400" spans="3:11" s="7" customFormat="1" ht="15" customHeight="1">
      <c r="C1400" s="90"/>
      <c r="D1400" s="138"/>
      <c r="E1400" s="132"/>
      <c r="F1400" s="154"/>
      <c r="G1400" s="154"/>
      <c r="H1400" s="50" t="s">
        <v>311</v>
      </c>
      <c r="I1400" s="71">
        <v>0</v>
      </c>
      <c r="J1400" s="71">
        <v>0</v>
      </c>
      <c r="K1400" s="71">
        <v>0</v>
      </c>
    </row>
    <row r="1401" spans="3:11" s="7" customFormat="1" ht="15" customHeight="1">
      <c r="C1401" s="90"/>
      <c r="D1401" s="138"/>
      <c r="E1401" s="132"/>
      <c r="F1401" s="154"/>
      <c r="G1401" s="154"/>
      <c r="H1401" s="50" t="s">
        <v>312</v>
      </c>
      <c r="I1401" s="71">
        <v>0</v>
      </c>
      <c r="J1401" s="71">
        <v>0</v>
      </c>
      <c r="K1401" s="71">
        <v>0</v>
      </c>
    </row>
    <row r="1402" spans="3:11" s="7" customFormat="1" ht="15.75" customHeight="1">
      <c r="C1402" s="91"/>
      <c r="D1402" s="139"/>
      <c r="E1402" s="133"/>
      <c r="F1402" s="155"/>
      <c r="G1402" s="155"/>
      <c r="H1402" s="50" t="s">
        <v>202</v>
      </c>
      <c r="I1402" s="71">
        <v>0</v>
      </c>
      <c r="J1402" s="71">
        <v>0</v>
      </c>
      <c r="K1402" s="71">
        <v>0</v>
      </c>
    </row>
    <row r="1403" spans="3:11" s="7" customFormat="1" ht="17.25" customHeight="1">
      <c r="C1403" s="89" t="s">
        <v>627</v>
      </c>
      <c r="D1403" s="137" t="s">
        <v>850</v>
      </c>
      <c r="E1403" s="131" t="s">
        <v>851</v>
      </c>
      <c r="F1403" s="131">
        <v>2021</v>
      </c>
      <c r="G1403" s="131">
        <v>2021</v>
      </c>
      <c r="H1403" s="50" t="s">
        <v>309</v>
      </c>
      <c r="I1403" s="71">
        <f>I1404+I1405+I1406+I1407</f>
        <v>62.2</v>
      </c>
      <c r="J1403" s="71">
        <f>J1404+J1405+J1406+J1407</f>
        <v>0</v>
      </c>
      <c r="K1403" s="71">
        <f>K1404+K1405+K1406+K1407</f>
        <v>0</v>
      </c>
    </row>
    <row r="1404" spans="3:11" s="7" customFormat="1" ht="15" customHeight="1">
      <c r="C1404" s="90"/>
      <c r="D1404" s="138"/>
      <c r="E1404" s="154"/>
      <c r="F1404" s="154"/>
      <c r="G1404" s="154"/>
      <c r="H1404" s="50" t="s">
        <v>310</v>
      </c>
      <c r="I1404" s="71">
        <v>62.2</v>
      </c>
      <c r="J1404" s="71">
        <v>0</v>
      </c>
      <c r="K1404" s="71">
        <v>0</v>
      </c>
    </row>
    <row r="1405" spans="3:11" s="7" customFormat="1" ht="15" customHeight="1">
      <c r="C1405" s="90"/>
      <c r="D1405" s="138"/>
      <c r="E1405" s="154"/>
      <c r="F1405" s="154"/>
      <c r="G1405" s="154"/>
      <c r="H1405" s="50" t="s">
        <v>311</v>
      </c>
      <c r="I1405" s="71">
        <v>0</v>
      </c>
      <c r="J1405" s="71">
        <v>0</v>
      </c>
      <c r="K1405" s="71">
        <v>0</v>
      </c>
    </row>
    <row r="1406" spans="3:11" s="7" customFormat="1" ht="15" customHeight="1">
      <c r="C1406" s="90"/>
      <c r="D1406" s="138"/>
      <c r="E1406" s="154"/>
      <c r="F1406" s="154"/>
      <c r="G1406" s="154"/>
      <c r="H1406" s="50" t="s">
        <v>312</v>
      </c>
      <c r="I1406" s="71">
        <v>0</v>
      </c>
      <c r="J1406" s="71">
        <v>0</v>
      </c>
      <c r="K1406" s="71">
        <v>0</v>
      </c>
    </row>
    <row r="1407" spans="3:11" s="7" customFormat="1" ht="15.75" customHeight="1">
      <c r="C1407" s="91"/>
      <c r="D1407" s="139"/>
      <c r="E1407" s="155"/>
      <c r="F1407" s="155"/>
      <c r="G1407" s="155"/>
      <c r="H1407" s="50" t="s">
        <v>202</v>
      </c>
      <c r="I1407" s="71">
        <v>0</v>
      </c>
      <c r="J1407" s="71">
        <v>0</v>
      </c>
      <c r="K1407" s="71">
        <v>0</v>
      </c>
    </row>
    <row r="1408" spans="3:11" s="7" customFormat="1" ht="16.5" customHeight="1">
      <c r="C1408" s="89" t="s">
        <v>628</v>
      </c>
      <c r="D1408" s="137" t="s">
        <v>859</v>
      </c>
      <c r="E1408" s="131" t="s">
        <v>827</v>
      </c>
      <c r="F1408" s="131">
        <v>2021</v>
      </c>
      <c r="G1408" s="131">
        <v>2021</v>
      </c>
      <c r="H1408" s="50" t="s">
        <v>309</v>
      </c>
      <c r="I1408" s="71">
        <f t="shared" ref="I1408:K1408" si="129">I1409+I1410+I1411+I1412</f>
        <v>62.2</v>
      </c>
      <c r="J1408" s="71">
        <f t="shared" si="129"/>
        <v>0</v>
      </c>
      <c r="K1408" s="71">
        <f t="shared" si="129"/>
        <v>0</v>
      </c>
    </row>
    <row r="1409" spans="3:11" s="7" customFormat="1" ht="17.25" customHeight="1">
      <c r="C1409" s="90"/>
      <c r="D1409" s="138"/>
      <c r="E1409" s="154"/>
      <c r="F1409" s="154"/>
      <c r="G1409" s="154"/>
      <c r="H1409" s="50" t="s">
        <v>310</v>
      </c>
      <c r="I1409" s="71">
        <v>62.2</v>
      </c>
      <c r="J1409" s="71">
        <v>0</v>
      </c>
      <c r="K1409" s="71">
        <v>0</v>
      </c>
    </row>
    <row r="1410" spans="3:11" s="7" customFormat="1" ht="18" customHeight="1">
      <c r="C1410" s="90"/>
      <c r="D1410" s="138"/>
      <c r="E1410" s="154"/>
      <c r="F1410" s="154"/>
      <c r="G1410" s="154"/>
      <c r="H1410" s="50" t="s">
        <v>311</v>
      </c>
      <c r="I1410" s="71">
        <v>0</v>
      </c>
      <c r="J1410" s="71">
        <v>0</v>
      </c>
      <c r="K1410" s="71">
        <v>0</v>
      </c>
    </row>
    <row r="1411" spans="3:11" s="7" customFormat="1" ht="18" customHeight="1">
      <c r="C1411" s="90"/>
      <c r="D1411" s="138"/>
      <c r="E1411" s="154"/>
      <c r="F1411" s="154"/>
      <c r="G1411" s="154"/>
      <c r="H1411" s="50" t="s">
        <v>312</v>
      </c>
      <c r="I1411" s="71">
        <v>0</v>
      </c>
      <c r="J1411" s="71">
        <v>0</v>
      </c>
      <c r="K1411" s="71">
        <v>0</v>
      </c>
    </row>
    <row r="1412" spans="3:11" s="7" customFormat="1" ht="20.25" customHeight="1">
      <c r="C1412" s="91"/>
      <c r="D1412" s="139"/>
      <c r="E1412" s="155"/>
      <c r="F1412" s="155"/>
      <c r="G1412" s="155"/>
      <c r="H1412" s="50" t="s">
        <v>202</v>
      </c>
      <c r="I1412" s="71">
        <v>0</v>
      </c>
      <c r="J1412" s="71">
        <v>0</v>
      </c>
      <c r="K1412" s="71">
        <v>0</v>
      </c>
    </row>
    <row r="1413" spans="3:11" s="7" customFormat="1" ht="18" customHeight="1">
      <c r="C1413" s="308" t="s">
        <v>629</v>
      </c>
      <c r="D1413" s="137" t="s">
        <v>860</v>
      </c>
      <c r="E1413" s="131" t="s">
        <v>828</v>
      </c>
      <c r="F1413" s="131">
        <v>2021</v>
      </c>
      <c r="G1413" s="131">
        <v>2021</v>
      </c>
      <c r="H1413" s="50" t="s">
        <v>309</v>
      </c>
      <c r="I1413" s="71">
        <f t="shared" ref="I1413:K1413" si="130">I1414+I1415+I1416+I1417</f>
        <v>62.2</v>
      </c>
      <c r="J1413" s="71">
        <f t="shared" si="130"/>
        <v>0</v>
      </c>
      <c r="K1413" s="71">
        <f t="shared" si="130"/>
        <v>0</v>
      </c>
    </row>
    <row r="1414" spans="3:11" s="7" customFormat="1" ht="17.25" customHeight="1">
      <c r="C1414" s="309"/>
      <c r="D1414" s="138"/>
      <c r="E1414" s="154"/>
      <c r="F1414" s="154"/>
      <c r="G1414" s="154"/>
      <c r="H1414" s="50" t="s">
        <v>310</v>
      </c>
      <c r="I1414" s="71">
        <v>62.2</v>
      </c>
      <c r="J1414" s="71">
        <v>0</v>
      </c>
      <c r="K1414" s="71">
        <v>0</v>
      </c>
    </row>
    <row r="1415" spans="3:11" s="7" customFormat="1" ht="15.75" customHeight="1">
      <c r="C1415" s="309"/>
      <c r="D1415" s="138"/>
      <c r="E1415" s="154"/>
      <c r="F1415" s="154"/>
      <c r="G1415" s="154"/>
      <c r="H1415" s="50" t="s">
        <v>311</v>
      </c>
      <c r="I1415" s="71">
        <v>0</v>
      </c>
      <c r="J1415" s="71">
        <v>0</v>
      </c>
      <c r="K1415" s="71">
        <v>0</v>
      </c>
    </row>
    <row r="1416" spans="3:11" s="7" customFormat="1" ht="18" customHeight="1">
      <c r="C1416" s="309"/>
      <c r="D1416" s="138"/>
      <c r="E1416" s="154"/>
      <c r="F1416" s="154"/>
      <c r="G1416" s="154"/>
      <c r="H1416" s="50" t="s">
        <v>312</v>
      </c>
      <c r="I1416" s="71">
        <v>0</v>
      </c>
      <c r="J1416" s="71">
        <v>0</v>
      </c>
      <c r="K1416" s="71">
        <v>0</v>
      </c>
    </row>
    <row r="1417" spans="3:11" s="7" customFormat="1" ht="17.25" customHeight="1">
      <c r="C1417" s="310"/>
      <c r="D1417" s="139"/>
      <c r="E1417" s="155"/>
      <c r="F1417" s="155"/>
      <c r="G1417" s="155"/>
      <c r="H1417" s="50" t="s">
        <v>202</v>
      </c>
      <c r="I1417" s="71">
        <v>0</v>
      </c>
      <c r="J1417" s="71">
        <v>0</v>
      </c>
      <c r="K1417" s="71">
        <v>0</v>
      </c>
    </row>
    <row r="1418" spans="3:11" s="7" customFormat="1" ht="17.25" customHeight="1">
      <c r="C1418" s="89" t="s">
        <v>630</v>
      </c>
      <c r="D1418" s="137" t="s">
        <v>861</v>
      </c>
      <c r="E1418" s="131" t="s">
        <v>852</v>
      </c>
      <c r="F1418" s="131">
        <v>2021</v>
      </c>
      <c r="G1418" s="131">
        <v>2021</v>
      </c>
      <c r="H1418" s="50" t="s">
        <v>309</v>
      </c>
      <c r="I1418" s="71">
        <f t="shared" ref="I1418" si="131">I1419+I1420+I1421+I1422</f>
        <v>96.6</v>
      </c>
      <c r="J1418" s="71">
        <f t="shared" ref="J1418" si="132">J1419+J1420+J1421+J1422</f>
        <v>0</v>
      </c>
      <c r="K1418" s="71">
        <f t="shared" ref="K1418" si="133">K1419+K1420+K1421+K1422</f>
        <v>0</v>
      </c>
    </row>
    <row r="1419" spans="3:11" s="7" customFormat="1" ht="17.25" customHeight="1">
      <c r="C1419" s="90"/>
      <c r="D1419" s="138"/>
      <c r="E1419" s="154"/>
      <c r="F1419" s="154"/>
      <c r="G1419" s="154"/>
      <c r="H1419" s="50" t="s">
        <v>310</v>
      </c>
      <c r="I1419" s="71">
        <v>96.6</v>
      </c>
      <c r="J1419" s="71">
        <v>0</v>
      </c>
      <c r="K1419" s="71">
        <v>0</v>
      </c>
    </row>
    <row r="1420" spans="3:11" s="7" customFormat="1" ht="17.25" customHeight="1">
      <c r="C1420" s="90"/>
      <c r="D1420" s="138"/>
      <c r="E1420" s="154"/>
      <c r="F1420" s="154"/>
      <c r="G1420" s="154"/>
      <c r="H1420" s="50" t="s">
        <v>311</v>
      </c>
      <c r="I1420" s="71">
        <v>0</v>
      </c>
      <c r="J1420" s="71">
        <v>0</v>
      </c>
      <c r="K1420" s="71">
        <v>0</v>
      </c>
    </row>
    <row r="1421" spans="3:11" s="7" customFormat="1" ht="17.25" customHeight="1">
      <c r="C1421" s="90"/>
      <c r="D1421" s="138"/>
      <c r="E1421" s="154"/>
      <c r="F1421" s="154"/>
      <c r="G1421" s="154"/>
      <c r="H1421" s="50" t="s">
        <v>312</v>
      </c>
      <c r="I1421" s="71">
        <v>0</v>
      </c>
      <c r="J1421" s="71">
        <v>0</v>
      </c>
      <c r="K1421" s="71">
        <v>0</v>
      </c>
    </row>
    <row r="1422" spans="3:11" s="7" customFormat="1" ht="17.25" customHeight="1">
      <c r="C1422" s="91"/>
      <c r="D1422" s="139"/>
      <c r="E1422" s="155"/>
      <c r="F1422" s="155"/>
      <c r="G1422" s="155"/>
      <c r="H1422" s="50" t="s">
        <v>202</v>
      </c>
      <c r="I1422" s="71">
        <v>0</v>
      </c>
      <c r="J1422" s="71">
        <v>0</v>
      </c>
      <c r="K1422" s="71">
        <v>0</v>
      </c>
    </row>
    <row r="1423" spans="3:11" s="7" customFormat="1" ht="18" customHeight="1">
      <c r="C1423" s="89" t="s">
        <v>631</v>
      </c>
      <c r="D1423" s="137" t="s">
        <v>862</v>
      </c>
      <c r="E1423" s="131" t="s">
        <v>852</v>
      </c>
      <c r="F1423" s="131">
        <v>2022</v>
      </c>
      <c r="G1423" s="131">
        <v>2022</v>
      </c>
      <c r="H1423" s="50" t="s">
        <v>309</v>
      </c>
      <c r="I1423" s="71">
        <f t="shared" ref="I1423:K1423" si="134">I1424+I1425+I1426+I1427</f>
        <v>0</v>
      </c>
      <c r="J1423" s="71">
        <f t="shared" si="134"/>
        <v>1700</v>
      </c>
      <c r="K1423" s="71">
        <f t="shared" si="134"/>
        <v>0</v>
      </c>
    </row>
    <row r="1424" spans="3:11" s="7" customFormat="1" ht="16.5" customHeight="1">
      <c r="C1424" s="90"/>
      <c r="D1424" s="138"/>
      <c r="E1424" s="154"/>
      <c r="F1424" s="154"/>
      <c r="G1424" s="154"/>
      <c r="H1424" s="50" t="s">
        <v>310</v>
      </c>
      <c r="I1424" s="71">
        <v>0</v>
      </c>
      <c r="J1424" s="71">
        <v>1700</v>
      </c>
      <c r="K1424" s="71">
        <v>0</v>
      </c>
    </row>
    <row r="1425" spans="3:11" s="7" customFormat="1" ht="16.5" customHeight="1">
      <c r="C1425" s="90"/>
      <c r="D1425" s="138"/>
      <c r="E1425" s="154"/>
      <c r="F1425" s="154"/>
      <c r="G1425" s="154"/>
      <c r="H1425" s="50" t="s">
        <v>311</v>
      </c>
      <c r="I1425" s="71">
        <v>0</v>
      </c>
      <c r="J1425" s="71">
        <v>0</v>
      </c>
      <c r="K1425" s="71">
        <v>0</v>
      </c>
    </row>
    <row r="1426" spans="3:11" s="7" customFormat="1" ht="20.25" customHeight="1">
      <c r="C1426" s="90"/>
      <c r="D1426" s="138"/>
      <c r="E1426" s="154"/>
      <c r="F1426" s="154"/>
      <c r="G1426" s="154"/>
      <c r="H1426" s="50" t="s">
        <v>312</v>
      </c>
      <c r="I1426" s="71">
        <v>0</v>
      </c>
      <c r="J1426" s="71">
        <v>0</v>
      </c>
      <c r="K1426" s="71">
        <v>0</v>
      </c>
    </row>
    <row r="1427" spans="3:11" s="7" customFormat="1" ht="17.25" customHeight="1">
      <c r="C1427" s="91"/>
      <c r="D1427" s="139"/>
      <c r="E1427" s="155"/>
      <c r="F1427" s="155"/>
      <c r="G1427" s="155"/>
      <c r="H1427" s="50" t="s">
        <v>202</v>
      </c>
      <c r="I1427" s="71">
        <v>0</v>
      </c>
      <c r="J1427" s="71">
        <v>0</v>
      </c>
      <c r="K1427" s="71">
        <v>0</v>
      </c>
    </row>
    <row r="1428" spans="3:11" s="7" customFormat="1" ht="17.25" customHeight="1">
      <c r="C1428" s="308" t="s">
        <v>823</v>
      </c>
      <c r="D1428" s="137" t="s">
        <v>863</v>
      </c>
      <c r="E1428" s="131" t="s">
        <v>844</v>
      </c>
      <c r="F1428" s="131">
        <v>2021</v>
      </c>
      <c r="G1428" s="131">
        <v>2022</v>
      </c>
      <c r="H1428" s="50" t="s">
        <v>309</v>
      </c>
      <c r="I1428" s="71">
        <f t="shared" ref="I1428" si="135">I1429+I1430+I1431+I1432</f>
        <v>7556.1</v>
      </c>
      <c r="J1428" s="71">
        <f t="shared" ref="J1428" si="136">J1429+J1430+J1431+J1432</f>
        <v>700</v>
      </c>
      <c r="K1428" s="71">
        <f t="shared" ref="K1428" si="137">K1429+K1430+K1431+K1432</f>
        <v>0</v>
      </c>
    </row>
    <row r="1429" spans="3:11" s="7" customFormat="1" ht="17.25" customHeight="1">
      <c r="C1429" s="309"/>
      <c r="D1429" s="138"/>
      <c r="E1429" s="154"/>
      <c r="F1429" s="154"/>
      <c r="G1429" s="154"/>
      <c r="H1429" s="50" t="s">
        <v>310</v>
      </c>
      <c r="I1429" s="71">
        <v>7556.1</v>
      </c>
      <c r="J1429" s="71">
        <v>700</v>
      </c>
      <c r="K1429" s="71">
        <v>0</v>
      </c>
    </row>
    <row r="1430" spans="3:11" s="7" customFormat="1" ht="17.25" customHeight="1">
      <c r="C1430" s="309"/>
      <c r="D1430" s="138"/>
      <c r="E1430" s="154"/>
      <c r="F1430" s="154"/>
      <c r="G1430" s="154"/>
      <c r="H1430" s="50" t="s">
        <v>311</v>
      </c>
      <c r="I1430" s="71">
        <v>0</v>
      </c>
      <c r="J1430" s="71">
        <v>0</v>
      </c>
      <c r="K1430" s="71">
        <v>0</v>
      </c>
    </row>
    <row r="1431" spans="3:11" s="7" customFormat="1" ht="17.25" customHeight="1">
      <c r="C1431" s="309"/>
      <c r="D1431" s="138"/>
      <c r="E1431" s="154"/>
      <c r="F1431" s="154"/>
      <c r="G1431" s="154"/>
      <c r="H1431" s="50" t="s">
        <v>312</v>
      </c>
      <c r="I1431" s="71">
        <v>0</v>
      </c>
      <c r="J1431" s="71">
        <v>0</v>
      </c>
      <c r="K1431" s="71">
        <v>0</v>
      </c>
    </row>
    <row r="1432" spans="3:11" s="7" customFormat="1" ht="17.25" customHeight="1">
      <c r="C1432" s="310"/>
      <c r="D1432" s="139"/>
      <c r="E1432" s="155"/>
      <c r="F1432" s="155"/>
      <c r="G1432" s="155"/>
      <c r="H1432" s="50" t="s">
        <v>202</v>
      </c>
      <c r="I1432" s="71">
        <v>0</v>
      </c>
      <c r="J1432" s="71">
        <v>0</v>
      </c>
      <c r="K1432" s="71">
        <v>0</v>
      </c>
    </row>
    <row r="1433" spans="3:11" s="7" customFormat="1" ht="16.5" customHeight="1">
      <c r="C1433" s="308" t="s">
        <v>864</v>
      </c>
      <c r="D1433" s="137" t="s">
        <v>873</v>
      </c>
      <c r="E1433" s="131" t="s">
        <v>845</v>
      </c>
      <c r="F1433" s="131">
        <v>2021</v>
      </c>
      <c r="G1433" s="131">
        <v>2021</v>
      </c>
      <c r="H1433" s="50" t="s">
        <v>309</v>
      </c>
      <c r="I1433" s="71">
        <f t="shared" ref="I1433:K1433" si="138">I1434+I1435+I1436+I1437</f>
        <v>1143.3</v>
      </c>
      <c r="J1433" s="71">
        <f t="shared" si="138"/>
        <v>0</v>
      </c>
      <c r="K1433" s="71">
        <f t="shared" si="138"/>
        <v>0</v>
      </c>
    </row>
    <row r="1434" spans="3:11" s="7" customFormat="1" ht="18" customHeight="1">
      <c r="C1434" s="309"/>
      <c r="D1434" s="138"/>
      <c r="E1434" s="154"/>
      <c r="F1434" s="154"/>
      <c r="G1434" s="154"/>
      <c r="H1434" s="50" t="s">
        <v>310</v>
      </c>
      <c r="I1434" s="71">
        <v>1143.3</v>
      </c>
      <c r="J1434" s="71">
        <v>0</v>
      </c>
      <c r="K1434" s="71">
        <v>0</v>
      </c>
    </row>
    <row r="1435" spans="3:11" s="7" customFormat="1" ht="17.25" customHeight="1">
      <c r="C1435" s="309"/>
      <c r="D1435" s="138"/>
      <c r="E1435" s="154"/>
      <c r="F1435" s="154"/>
      <c r="G1435" s="154"/>
      <c r="H1435" s="50" t="s">
        <v>311</v>
      </c>
      <c r="I1435" s="71">
        <v>0</v>
      </c>
      <c r="J1435" s="71">
        <v>0</v>
      </c>
      <c r="K1435" s="71">
        <v>0</v>
      </c>
    </row>
    <row r="1436" spans="3:11" s="7" customFormat="1" ht="21.75" customHeight="1">
      <c r="C1436" s="309"/>
      <c r="D1436" s="138"/>
      <c r="E1436" s="154"/>
      <c r="F1436" s="154"/>
      <c r="G1436" s="154"/>
      <c r="H1436" s="50" t="s">
        <v>312</v>
      </c>
      <c r="I1436" s="71">
        <v>0</v>
      </c>
      <c r="J1436" s="71">
        <v>0</v>
      </c>
      <c r="K1436" s="71">
        <v>0</v>
      </c>
    </row>
    <row r="1437" spans="3:11" s="7" customFormat="1" ht="18" customHeight="1">
      <c r="C1437" s="310"/>
      <c r="D1437" s="139"/>
      <c r="E1437" s="155"/>
      <c r="F1437" s="155"/>
      <c r="G1437" s="155"/>
      <c r="H1437" s="50" t="s">
        <v>202</v>
      </c>
      <c r="I1437" s="71">
        <v>0</v>
      </c>
      <c r="J1437" s="71">
        <v>0</v>
      </c>
      <c r="K1437" s="71">
        <v>0</v>
      </c>
    </row>
    <row r="1438" spans="3:11" s="7" customFormat="1" ht="16.5" customHeight="1">
      <c r="C1438" s="308" t="s">
        <v>865</v>
      </c>
      <c r="D1438" s="137" t="s">
        <v>874</v>
      </c>
      <c r="E1438" s="131" t="s">
        <v>845</v>
      </c>
      <c r="F1438" s="131">
        <v>2022</v>
      </c>
      <c r="G1438" s="131">
        <v>2022</v>
      </c>
      <c r="H1438" s="50" t="s">
        <v>309</v>
      </c>
      <c r="I1438" s="71">
        <f t="shared" ref="I1438:K1438" si="139">I1439+I1440+I1441+I1442</f>
        <v>0</v>
      </c>
      <c r="J1438" s="71">
        <f t="shared" si="139"/>
        <v>50</v>
      </c>
      <c r="K1438" s="71">
        <f t="shared" si="139"/>
        <v>0</v>
      </c>
    </row>
    <row r="1439" spans="3:11" s="7" customFormat="1" ht="20.25" customHeight="1">
      <c r="C1439" s="309"/>
      <c r="D1439" s="138"/>
      <c r="E1439" s="154"/>
      <c r="F1439" s="154"/>
      <c r="G1439" s="154"/>
      <c r="H1439" s="50" t="s">
        <v>310</v>
      </c>
      <c r="I1439" s="71">
        <v>0</v>
      </c>
      <c r="J1439" s="71">
        <v>50</v>
      </c>
      <c r="K1439" s="71">
        <v>0</v>
      </c>
    </row>
    <row r="1440" spans="3:11" s="7" customFormat="1" ht="17.25" customHeight="1">
      <c r="C1440" s="309"/>
      <c r="D1440" s="138"/>
      <c r="E1440" s="154"/>
      <c r="F1440" s="154"/>
      <c r="G1440" s="154"/>
      <c r="H1440" s="50" t="s">
        <v>311</v>
      </c>
      <c r="I1440" s="71">
        <v>0</v>
      </c>
      <c r="J1440" s="71">
        <v>0</v>
      </c>
      <c r="K1440" s="71">
        <v>0</v>
      </c>
    </row>
    <row r="1441" spans="3:11" s="7" customFormat="1" ht="15.75" customHeight="1">
      <c r="C1441" s="309"/>
      <c r="D1441" s="138"/>
      <c r="E1441" s="154"/>
      <c r="F1441" s="154"/>
      <c r="G1441" s="154"/>
      <c r="H1441" s="50" t="s">
        <v>312</v>
      </c>
      <c r="I1441" s="71">
        <v>0</v>
      </c>
      <c r="J1441" s="71">
        <v>0</v>
      </c>
      <c r="K1441" s="71">
        <v>0</v>
      </c>
    </row>
    <row r="1442" spans="3:11" s="7" customFormat="1" ht="17.25" customHeight="1">
      <c r="C1442" s="310"/>
      <c r="D1442" s="139"/>
      <c r="E1442" s="155"/>
      <c r="F1442" s="155"/>
      <c r="G1442" s="155"/>
      <c r="H1442" s="50" t="s">
        <v>202</v>
      </c>
      <c r="I1442" s="71">
        <v>0</v>
      </c>
      <c r="J1442" s="71">
        <v>0</v>
      </c>
      <c r="K1442" s="71">
        <v>0</v>
      </c>
    </row>
    <row r="1443" spans="3:11" s="7" customFormat="1" ht="21" customHeight="1">
      <c r="C1443" s="308" t="s">
        <v>866</v>
      </c>
      <c r="D1443" s="137" t="s">
        <v>875</v>
      </c>
      <c r="E1443" s="131" t="s">
        <v>845</v>
      </c>
      <c r="F1443" s="131">
        <v>2022</v>
      </c>
      <c r="G1443" s="131">
        <v>2022</v>
      </c>
      <c r="H1443" s="50" t="s">
        <v>309</v>
      </c>
      <c r="I1443" s="71">
        <f t="shared" ref="I1443:K1443" si="140">I1444+I1445+I1446+I1447</f>
        <v>0</v>
      </c>
      <c r="J1443" s="71">
        <f t="shared" si="140"/>
        <v>50</v>
      </c>
      <c r="K1443" s="71">
        <f t="shared" si="140"/>
        <v>0</v>
      </c>
    </row>
    <row r="1444" spans="3:11" s="7" customFormat="1" ht="16.5" customHeight="1">
      <c r="C1444" s="309"/>
      <c r="D1444" s="138"/>
      <c r="E1444" s="154"/>
      <c r="F1444" s="154"/>
      <c r="G1444" s="154"/>
      <c r="H1444" s="50" t="s">
        <v>310</v>
      </c>
      <c r="I1444" s="71">
        <v>0</v>
      </c>
      <c r="J1444" s="71">
        <v>50</v>
      </c>
      <c r="K1444" s="71">
        <v>0</v>
      </c>
    </row>
    <row r="1445" spans="3:11" s="7" customFormat="1" ht="20.25" customHeight="1">
      <c r="C1445" s="309"/>
      <c r="D1445" s="138"/>
      <c r="E1445" s="154"/>
      <c r="F1445" s="154"/>
      <c r="G1445" s="154"/>
      <c r="H1445" s="50" t="s">
        <v>311</v>
      </c>
      <c r="I1445" s="71">
        <v>0</v>
      </c>
      <c r="J1445" s="71">
        <v>0</v>
      </c>
      <c r="K1445" s="71">
        <v>0</v>
      </c>
    </row>
    <row r="1446" spans="3:11" s="7" customFormat="1" ht="16.5" customHeight="1">
      <c r="C1446" s="309"/>
      <c r="D1446" s="138"/>
      <c r="E1446" s="154"/>
      <c r="F1446" s="154"/>
      <c r="G1446" s="154"/>
      <c r="H1446" s="50" t="s">
        <v>312</v>
      </c>
      <c r="I1446" s="71">
        <v>0</v>
      </c>
      <c r="J1446" s="71">
        <v>0</v>
      </c>
      <c r="K1446" s="71">
        <v>0</v>
      </c>
    </row>
    <row r="1447" spans="3:11" s="7" customFormat="1" ht="21" customHeight="1">
      <c r="C1447" s="310"/>
      <c r="D1447" s="139"/>
      <c r="E1447" s="155"/>
      <c r="F1447" s="155"/>
      <c r="G1447" s="155"/>
      <c r="H1447" s="50" t="s">
        <v>202</v>
      </c>
      <c r="I1447" s="71">
        <v>0</v>
      </c>
      <c r="J1447" s="71">
        <v>0</v>
      </c>
      <c r="K1447" s="71">
        <v>0</v>
      </c>
    </row>
    <row r="1448" spans="3:11" s="7" customFormat="1" ht="21" customHeight="1">
      <c r="C1448" s="308" t="s">
        <v>867</v>
      </c>
      <c r="D1448" s="137" t="s">
        <v>876</v>
      </c>
      <c r="E1448" s="131" t="s">
        <v>846</v>
      </c>
      <c r="F1448" s="131">
        <v>2021</v>
      </c>
      <c r="G1448" s="131">
        <v>2022</v>
      </c>
      <c r="H1448" s="50" t="s">
        <v>309</v>
      </c>
      <c r="I1448" s="71">
        <f t="shared" ref="I1448" si="141">I1449+I1450+I1451+I1452</f>
        <v>2222.1999999999998</v>
      </c>
      <c r="J1448" s="71">
        <f t="shared" ref="J1448" si="142">J1449+J1450+J1451+J1452</f>
        <v>1100</v>
      </c>
      <c r="K1448" s="71">
        <f t="shared" ref="K1448" si="143">K1449+K1450+K1451+K1452</f>
        <v>0</v>
      </c>
    </row>
    <row r="1449" spans="3:11" s="7" customFormat="1" ht="21" customHeight="1">
      <c r="C1449" s="309"/>
      <c r="D1449" s="138"/>
      <c r="E1449" s="154"/>
      <c r="F1449" s="154"/>
      <c r="G1449" s="154"/>
      <c r="H1449" s="50" t="s">
        <v>310</v>
      </c>
      <c r="I1449" s="71">
        <v>2222.1999999999998</v>
      </c>
      <c r="J1449" s="71">
        <v>1100</v>
      </c>
      <c r="K1449" s="71">
        <v>0</v>
      </c>
    </row>
    <row r="1450" spans="3:11" s="7" customFormat="1" ht="21" customHeight="1">
      <c r="C1450" s="309"/>
      <c r="D1450" s="138"/>
      <c r="E1450" s="154"/>
      <c r="F1450" s="154"/>
      <c r="G1450" s="154"/>
      <c r="H1450" s="50" t="s">
        <v>311</v>
      </c>
      <c r="I1450" s="71">
        <v>0</v>
      </c>
      <c r="J1450" s="71">
        <v>0</v>
      </c>
      <c r="K1450" s="71">
        <v>0</v>
      </c>
    </row>
    <row r="1451" spans="3:11" s="7" customFormat="1" ht="21" customHeight="1">
      <c r="C1451" s="309"/>
      <c r="D1451" s="138"/>
      <c r="E1451" s="154"/>
      <c r="F1451" s="154"/>
      <c r="G1451" s="154"/>
      <c r="H1451" s="50" t="s">
        <v>312</v>
      </c>
      <c r="I1451" s="71">
        <v>0</v>
      </c>
      <c r="J1451" s="71">
        <v>0</v>
      </c>
      <c r="K1451" s="71">
        <v>0</v>
      </c>
    </row>
    <row r="1452" spans="3:11" s="7" customFormat="1" ht="21" customHeight="1">
      <c r="C1452" s="310"/>
      <c r="D1452" s="139"/>
      <c r="E1452" s="155"/>
      <c r="F1452" s="155"/>
      <c r="G1452" s="155"/>
      <c r="H1452" s="50" t="s">
        <v>202</v>
      </c>
      <c r="I1452" s="71">
        <v>0</v>
      </c>
      <c r="J1452" s="71">
        <v>0</v>
      </c>
      <c r="K1452" s="71">
        <v>0</v>
      </c>
    </row>
    <row r="1453" spans="3:11" s="7" customFormat="1" ht="20.25" customHeight="1">
      <c r="C1453" s="89" t="s">
        <v>868</v>
      </c>
      <c r="D1453" s="137" t="s">
        <v>877</v>
      </c>
      <c r="E1453" s="131" t="s">
        <v>847</v>
      </c>
      <c r="F1453" s="131">
        <v>2022</v>
      </c>
      <c r="G1453" s="131">
        <v>2022</v>
      </c>
      <c r="H1453" s="50" t="s">
        <v>309</v>
      </c>
      <c r="I1453" s="71">
        <f t="shared" ref="I1453:K1453" si="144">I1454+I1455+I1456+I1457</f>
        <v>0</v>
      </c>
      <c r="J1453" s="71">
        <f t="shared" si="144"/>
        <v>80</v>
      </c>
      <c r="K1453" s="71">
        <f t="shared" si="144"/>
        <v>0</v>
      </c>
    </row>
    <row r="1454" spans="3:11" s="7" customFormat="1" ht="19.5" customHeight="1">
      <c r="C1454" s="90"/>
      <c r="D1454" s="138"/>
      <c r="E1454" s="154"/>
      <c r="F1454" s="154"/>
      <c r="G1454" s="154"/>
      <c r="H1454" s="50" t="s">
        <v>310</v>
      </c>
      <c r="I1454" s="71">
        <v>0</v>
      </c>
      <c r="J1454" s="71">
        <v>80</v>
      </c>
      <c r="K1454" s="71">
        <v>0</v>
      </c>
    </row>
    <row r="1455" spans="3:11" s="7" customFormat="1" ht="20.25" customHeight="1">
      <c r="C1455" s="90"/>
      <c r="D1455" s="138"/>
      <c r="E1455" s="154"/>
      <c r="F1455" s="154"/>
      <c r="G1455" s="154"/>
      <c r="H1455" s="50" t="s">
        <v>311</v>
      </c>
      <c r="I1455" s="71">
        <v>0</v>
      </c>
      <c r="J1455" s="71">
        <v>0</v>
      </c>
      <c r="K1455" s="71">
        <v>0</v>
      </c>
    </row>
    <row r="1456" spans="3:11" s="7" customFormat="1" ht="18" customHeight="1">
      <c r="C1456" s="90"/>
      <c r="D1456" s="138"/>
      <c r="E1456" s="154"/>
      <c r="F1456" s="154"/>
      <c r="G1456" s="154"/>
      <c r="H1456" s="50" t="s">
        <v>312</v>
      </c>
      <c r="I1456" s="71">
        <v>0</v>
      </c>
      <c r="J1456" s="71">
        <v>0</v>
      </c>
      <c r="K1456" s="71">
        <v>0</v>
      </c>
    </row>
    <row r="1457" spans="3:11" s="7" customFormat="1" ht="18" customHeight="1">
      <c r="C1457" s="91"/>
      <c r="D1457" s="139"/>
      <c r="E1457" s="155"/>
      <c r="F1457" s="155"/>
      <c r="G1457" s="155"/>
      <c r="H1457" s="50" t="s">
        <v>202</v>
      </c>
      <c r="I1457" s="71">
        <v>0</v>
      </c>
      <c r="J1457" s="71">
        <v>0</v>
      </c>
      <c r="K1457" s="71">
        <v>0</v>
      </c>
    </row>
    <row r="1458" spans="3:11" s="7" customFormat="1" ht="20.25" customHeight="1">
      <c r="C1458" s="89" t="s">
        <v>869</v>
      </c>
      <c r="D1458" s="137" t="s">
        <v>878</v>
      </c>
      <c r="E1458" s="131" t="s">
        <v>847</v>
      </c>
      <c r="F1458" s="131">
        <v>2022</v>
      </c>
      <c r="G1458" s="131">
        <v>2022</v>
      </c>
      <c r="H1458" s="50" t="s">
        <v>309</v>
      </c>
      <c r="I1458" s="71">
        <f t="shared" ref="I1458:K1458" si="145">I1459+I1460+I1461+I1462</f>
        <v>0</v>
      </c>
      <c r="J1458" s="71">
        <f t="shared" si="145"/>
        <v>60</v>
      </c>
      <c r="K1458" s="71">
        <f t="shared" si="145"/>
        <v>0</v>
      </c>
    </row>
    <row r="1459" spans="3:11" s="7" customFormat="1" ht="18" customHeight="1">
      <c r="C1459" s="90"/>
      <c r="D1459" s="138"/>
      <c r="E1459" s="154"/>
      <c r="F1459" s="154"/>
      <c r="G1459" s="154"/>
      <c r="H1459" s="50" t="s">
        <v>310</v>
      </c>
      <c r="I1459" s="71">
        <v>0</v>
      </c>
      <c r="J1459" s="71">
        <v>60</v>
      </c>
      <c r="K1459" s="71">
        <v>0</v>
      </c>
    </row>
    <row r="1460" spans="3:11" s="7" customFormat="1" ht="21" customHeight="1">
      <c r="C1460" s="90"/>
      <c r="D1460" s="138"/>
      <c r="E1460" s="154"/>
      <c r="F1460" s="154"/>
      <c r="G1460" s="154"/>
      <c r="H1460" s="50" t="s">
        <v>311</v>
      </c>
      <c r="I1460" s="71">
        <v>0</v>
      </c>
      <c r="J1460" s="71">
        <v>0</v>
      </c>
      <c r="K1460" s="71">
        <v>0</v>
      </c>
    </row>
    <row r="1461" spans="3:11" s="7" customFormat="1" ht="16.5" customHeight="1">
      <c r="C1461" s="90"/>
      <c r="D1461" s="138"/>
      <c r="E1461" s="154"/>
      <c r="F1461" s="154"/>
      <c r="G1461" s="154"/>
      <c r="H1461" s="50" t="s">
        <v>312</v>
      </c>
      <c r="I1461" s="71">
        <v>0</v>
      </c>
      <c r="J1461" s="71">
        <v>0</v>
      </c>
      <c r="K1461" s="71">
        <v>0</v>
      </c>
    </row>
    <row r="1462" spans="3:11" s="7" customFormat="1" ht="21.75" customHeight="1">
      <c r="C1462" s="91"/>
      <c r="D1462" s="139"/>
      <c r="E1462" s="155"/>
      <c r="F1462" s="155"/>
      <c r="G1462" s="155"/>
      <c r="H1462" s="50" t="s">
        <v>202</v>
      </c>
      <c r="I1462" s="71">
        <v>0</v>
      </c>
      <c r="J1462" s="71">
        <v>0</v>
      </c>
      <c r="K1462" s="71">
        <v>0</v>
      </c>
    </row>
    <row r="1463" spans="3:11" s="7" customFormat="1" ht="21" customHeight="1">
      <c r="C1463" s="89" t="s">
        <v>870</v>
      </c>
      <c r="D1463" s="137" t="s">
        <v>879</v>
      </c>
      <c r="E1463" s="131" t="s">
        <v>853</v>
      </c>
      <c r="F1463" s="131">
        <v>2022</v>
      </c>
      <c r="G1463" s="131">
        <v>2022</v>
      </c>
      <c r="H1463" s="50" t="s">
        <v>309</v>
      </c>
      <c r="I1463" s="71">
        <f t="shared" ref="I1463:K1463" si="146">I1464+I1465+I1466+I1467</f>
        <v>0</v>
      </c>
      <c r="J1463" s="71">
        <f t="shared" si="146"/>
        <v>70</v>
      </c>
      <c r="K1463" s="71">
        <f t="shared" si="146"/>
        <v>0</v>
      </c>
    </row>
    <row r="1464" spans="3:11" s="7" customFormat="1" ht="20.25" customHeight="1">
      <c r="C1464" s="90"/>
      <c r="D1464" s="138"/>
      <c r="E1464" s="154"/>
      <c r="F1464" s="154"/>
      <c r="G1464" s="154"/>
      <c r="H1464" s="50" t="s">
        <v>310</v>
      </c>
      <c r="I1464" s="71">
        <v>0</v>
      </c>
      <c r="J1464" s="71">
        <v>70</v>
      </c>
      <c r="K1464" s="71">
        <v>0</v>
      </c>
    </row>
    <row r="1465" spans="3:11" s="7" customFormat="1" ht="20.25" customHeight="1">
      <c r="C1465" s="90"/>
      <c r="D1465" s="138"/>
      <c r="E1465" s="154"/>
      <c r="F1465" s="154"/>
      <c r="G1465" s="154"/>
      <c r="H1465" s="50" t="s">
        <v>311</v>
      </c>
      <c r="I1465" s="71">
        <v>0</v>
      </c>
      <c r="J1465" s="71">
        <v>0</v>
      </c>
      <c r="K1465" s="71">
        <v>0</v>
      </c>
    </row>
    <row r="1466" spans="3:11" s="7" customFormat="1" ht="19.5" customHeight="1">
      <c r="C1466" s="90"/>
      <c r="D1466" s="138"/>
      <c r="E1466" s="154"/>
      <c r="F1466" s="154"/>
      <c r="G1466" s="154"/>
      <c r="H1466" s="50" t="s">
        <v>312</v>
      </c>
      <c r="I1466" s="71">
        <v>0</v>
      </c>
      <c r="J1466" s="71">
        <v>0</v>
      </c>
      <c r="K1466" s="71">
        <v>0</v>
      </c>
    </row>
    <row r="1467" spans="3:11" s="7" customFormat="1" ht="21.75" customHeight="1">
      <c r="C1467" s="91"/>
      <c r="D1467" s="139"/>
      <c r="E1467" s="155"/>
      <c r="F1467" s="155"/>
      <c r="G1467" s="155"/>
      <c r="H1467" s="50" t="s">
        <v>202</v>
      </c>
      <c r="I1467" s="71">
        <v>0</v>
      </c>
      <c r="J1467" s="71">
        <v>0</v>
      </c>
      <c r="K1467" s="71">
        <v>0</v>
      </c>
    </row>
    <row r="1468" spans="3:11" s="7" customFormat="1" ht="16.5" customHeight="1">
      <c r="C1468" s="89" t="s">
        <v>829</v>
      </c>
      <c r="D1468" s="137" t="s">
        <v>880</v>
      </c>
      <c r="E1468" s="131" t="s">
        <v>853</v>
      </c>
      <c r="F1468" s="131">
        <v>2022</v>
      </c>
      <c r="G1468" s="131">
        <v>2022</v>
      </c>
      <c r="H1468" s="50" t="s">
        <v>309</v>
      </c>
      <c r="I1468" s="71">
        <f t="shared" ref="I1468:K1468" si="147">I1469+I1470+I1471+I1472</f>
        <v>0</v>
      </c>
      <c r="J1468" s="71">
        <f t="shared" si="147"/>
        <v>400</v>
      </c>
      <c r="K1468" s="71">
        <f t="shared" si="147"/>
        <v>0</v>
      </c>
    </row>
    <row r="1469" spans="3:11" s="7" customFormat="1" ht="20.25" customHeight="1">
      <c r="C1469" s="90"/>
      <c r="D1469" s="138"/>
      <c r="E1469" s="154"/>
      <c r="F1469" s="154"/>
      <c r="G1469" s="154"/>
      <c r="H1469" s="50" t="s">
        <v>310</v>
      </c>
      <c r="I1469" s="71">
        <v>0</v>
      </c>
      <c r="J1469" s="71">
        <v>400</v>
      </c>
      <c r="K1469" s="71">
        <v>0</v>
      </c>
    </row>
    <row r="1470" spans="3:11" s="7" customFormat="1" ht="19.5" customHeight="1">
      <c r="C1470" s="90"/>
      <c r="D1470" s="138"/>
      <c r="E1470" s="154"/>
      <c r="F1470" s="154"/>
      <c r="G1470" s="154"/>
      <c r="H1470" s="50" t="s">
        <v>311</v>
      </c>
      <c r="I1470" s="71">
        <v>0</v>
      </c>
      <c r="J1470" s="71">
        <v>0</v>
      </c>
      <c r="K1470" s="71">
        <v>0</v>
      </c>
    </row>
    <row r="1471" spans="3:11" s="7" customFormat="1" ht="19.5" customHeight="1">
      <c r="C1471" s="90"/>
      <c r="D1471" s="138"/>
      <c r="E1471" s="154"/>
      <c r="F1471" s="154"/>
      <c r="G1471" s="154"/>
      <c r="H1471" s="50" t="s">
        <v>312</v>
      </c>
      <c r="I1471" s="71">
        <v>0</v>
      </c>
      <c r="J1471" s="71">
        <v>0</v>
      </c>
      <c r="K1471" s="71">
        <v>0</v>
      </c>
    </row>
    <row r="1472" spans="3:11" s="7" customFormat="1" ht="20.25" customHeight="1">
      <c r="C1472" s="91"/>
      <c r="D1472" s="139"/>
      <c r="E1472" s="155"/>
      <c r="F1472" s="155"/>
      <c r="G1472" s="155"/>
      <c r="H1472" s="50" t="s">
        <v>202</v>
      </c>
      <c r="I1472" s="71">
        <v>0</v>
      </c>
      <c r="J1472" s="71">
        <v>0</v>
      </c>
      <c r="K1472" s="71">
        <v>0</v>
      </c>
    </row>
    <row r="1473" spans="3:11" s="7" customFormat="1" ht="16.5" customHeight="1">
      <c r="C1473" s="89" t="s">
        <v>830</v>
      </c>
      <c r="D1473" s="137" t="s">
        <v>881</v>
      </c>
      <c r="E1473" s="131" t="s">
        <v>849</v>
      </c>
      <c r="F1473" s="131">
        <v>2021</v>
      </c>
      <c r="G1473" s="131">
        <v>2022</v>
      </c>
      <c r="H1473" s="50" t="s">
        <v>309</v>
      </c>
      <c r="I1473" s="71">
        <f t="shared" ref="I1473:K1473" si="148">I1474+I1475+I1476+I1477</f>
        <v>944.4</v>
      </c>
      <c r="J1473" s="71">
        <f t="shared" si="148"/>
        <v>55.1</v>
      </c>
      <c r="K1473" s="71">
        <f t="shared" si="148"/>
        <v>0</v>
      </c>
    </row>
    <row r="1474" spans="3:11" s="7" customFormat="1" ht="20.25" customHeight="1">
      <c r="C1474" s="90"/>
      <c r="D1474" s="138"/>
      <c r="E1474" s="154"/>
      <c r="F1474" s="154"/>
      <c r="G1474" s="154"/>
      <c r="H1474" s="50" t="s">
        <v>310</v>
      </c>
      <c r="I1474" s="71">
        <v>944.4</v>
      </c>
      <c r="J1474" s="71">
        <v>55.1</v>
      </c>
      <c r="K1474" s="71">
        <v>0</v>
      </c>
    </row>
    <row r="1475" spans="3:11" s="7" customFormat="1" ht="20.25" customHeight="1">
      <c r="C1475" s="90"/>
      <c r="D1475" s="138"/>
      <c r="E1475" s="154"/>
      <c r="F1475" s="154"/>
      <c r="G1475" s="154"/>
      <c r="H1475" s="50" t="s">
        <v>311</v>
      </c>
      <c r="I1475" s="71">
        <v>0</v>
      </c>
      <c r="J1475" s="71">
        <v>0</v>
      </c>
      <c r="K1475" s="71">
        <v>0</v>
      </c>
    </row>
    <row r="1476" spans="3:11" s="7" customFormat="1" ht="19.5" customHeight="1">
      <c r="C1476" s="90"/>
      <c r="D1476" s="138"/>
      <c r="E1476" s="154"/>
      <c r="F1476" s="154"/>
      <c r="G1476" s="154"/>
      <c r="H1476" s="50" t="s">
        <v>312</v>
      </c>
      <c r="I1476" s="71">
        <v>0</v>
      </c>
      <c r="J1476" s="71">
        <v>0</v>
      </c>
      <c r="K1476" s="71">
        <v>0</v>
      </c>
    </row>
    <row r="1477" spans="3:11" s="7" customFormat="1" ht="17.25" customHeight="1">
      <c r="C1477" s="91"/>
      <c r="D1477" s="139"/>
      <c r="E1477" s="155"/>
      <c r="F1477" s="155"/>
      <c r="G1477" s="155"/>
      <c r="H1477" s="50" t="s">
        <v>202</v>
      </c>
      <c r="I1477" s="71">
        <v>0</v>
      </c>
      <c r="J1477" s="71">
        <v>0</v>
      </c>
      <c r="K1477" s="71">
        <v>0</v>
      </c>
    </row>
    <row r="1478" spans="3:11" s="7" customFormat="1" ht="18" customHeight="1">
      <c r="C1478" s="89" t="s">
        <v>831</v>
      </c>
      <c r="D1478" s="137" t="s">
        <v>882</v>
      </c>
      <c r="E1478" s="131" t="s">
        <v>854</v>
      </c>
      <c r="F1478" s="131">
        <v>2021</v>
      </c>
      <c r="G1478" s="131">
        <v>2022</v>
      </c>
      <c r="H1478" s="50" t="s">
        <v>309</v>
      </c>
      <c r="I1478" s="71">
        <f t="shared" ref="I1478:K1478" si="149">I1479+I1480+I1481+I1482</f>
        <v>44.5</v>
      </c>
      <c r="J1478" s="71">
        <f t="shared" si="149"/>
        <v>150</v>
      </c>
      <c r="K1478" s="71">
        <f t="shared" si="149"/>
        <v>0</v>
      </c>
    </row>
    <row r="1479" spans="3:11" s="7" customFormat="1" ht="17.25" customHeight="1">
      <c r="C1479" s="90"/>
      <c r="D1479" s="138"/>
      <c r="E1479" s="154"/>
      <c r="F1479" s="154"/>
      <c r="G1479" s="154"/>
      <c r="H1479" s="50" t="s">
        <v>310</v>
      </c>
      <c r="I1479" s="71">
        <v>44.5</v>
      </c>
      <c r="J1479" s="71">
        <v>150</v>
      </c>
      <c r="K1479" s="71">
        <v>0</v>
      </c>
    </row>
    <row r="1480" spans="3:11" s="7" customFormat="1" ht="16.5" customHeight="1">
      <c r="C1480" s="90"/>
      <c r="D1480" s="138"/>
      <c r="E1480" s="154"/>
      <c r="F1480" s="154"/>
      <c r="G1480" s="154"/>
      <c r="H1480" s="50" t="s">
        <v>311</v>
      </c>
      <c r="I1480" s="71">
        <v>0</v>
      </c>
      <c r="J1480" s="71">
        <v>0</v>
      </c>
      <c r="K1480" s="71">
        <v>0</v>
      </c>
    </row>
    <row r="1481" spans="3:11" s="7" customFormat="1" ht="18" customHeight="1">
      <c r="C1481" s="90"/>
      <c r="D1481" s="138"/>
      <c r="E1481" s="154"/>
      <c r="F1481" s="154"/>
      <c r="G1481" s="154"/>
      <c r="H1481" s="50" t="s">
        <v>312</v>
      </c>
      <c r="I1481" s="71">
        <v>0</v>
      </c>
      <c r="J1481" s="71">
        <v>0</v>
      </c>
      <c r="K1481" s="71">
        <v>0</v>
      </c>
    </row>
    <row r="1482" spans="3:11" s="7" customFormat="1" ht="19.5" customHeight="1">
      <c r="C1482" s="91"/>
      <c r="D1482" s="139"/>
      <c r="E1482" s="155"/>
      <c r="F1482" s="155"/>
      <c r="G1482" s="155"/>
      <c r="H1482" s="50" t="s">
        <v>202</v>
      </c>
      <c r="I1482" s="71">
        <v>0</v>
      </c>
      <c r="J1482" s="71">
        <v>0</v>
      </c>
      <c r="K1482" s="71">
        <v>0</v>
      </c>
    </row>
    <row r="1483" spans="3:11" s="7" customFormat="1" ht="21" customHeight="1">
      <c r="C1483" s="308" t="s">
        <v>832</v>
      </c>
      <c r="D1483" s="137" t="s">
        <v>871</v>
      </c>
      <c r="E1483" s="131" t="s">
        <v>843</v>
      </c>
      <c r="F1483" s="131">
        <v>2021</v>
      </c>
      <c r="G1483" s="131">
        <v>2021</v>
      </c>
      <c r="H1483" s="50" t="s">
        <v>309</v>
      </c>
      <c r="I1483" s="71">
        <f t="shared" ref="I1483:K1483" si="150">I1484+I1485+I1486+I1487</f>
        <v>15405.5</v>
      </c>
      <c r="J1483" s="71">
        <f t="shared" si="150"/>
        <v>0</v>
      </c>
      <c r="K1483" s="71">
        <f t="shared" si="150"/>
        <v>0</v>
      </c>
    </row>
    <row r="1484" spans="3:11" s="7" customFormat="1" ht="19.5" customHeight="1">
      <c r="C1484" s="309"/>
      <c r="D1484" s="138"/>
      <c r="E1484" s="154"/>
      <c r="F1484" s="154"/>
      <c r="G1484" s="154"/>
      <c r="H1484" s="50" t="s">
        <v>310</v>
      </c>
      <c r="I1484" s="71">
        <v>15405.5</v>
      </c>
      <c r="J1484" s="71">
        <v>0</v>
      </c>
      <c r="K1484" s="71">
        <v>0</v>
      </c>
    </row>
    <row r="1485" spans="3:11" s="7" customFormat="1" ht="19.5" customHeight="1">
      <c r="C1485" s="309"/>
      <c r="D1485" s="138"/>
      <c r="E1485" s="154"/>
      <c r="F1485" s="154"/>
      <c r="G1485" s="154"/>
      <c r="H1485" s="50" t="s">
        <v>311</v>
      </c>
      <c r="I1485" s="71">
        <v>0</v>
      </c>
      <c r="J1485" s="71">
        <v>0</v>
      </c>
      <c r="K1485" s="71">
        <v>0</v>
      </c>
    </row>
    <row r="1486" spans="3:11" s="7" customFormat="1" ht="19.5" customHeight="1">
      <c r="C1486" s="309"/>
      <c r="D1486" s="138"/>
      <c r="E1486" s="154"/>
      <c r="F1486" s="154"/>
      <c r="G1486" s="154"/>
      <c r="H1486" s="50" t="s">
        <v>312</v>
      </c>
      <c r="I1486" s="71">
        <v>0</v>
      </c>
      <c r="J1486" s="71">
        <v>0</v>
      </c>
      <c r="K1486" s="71">
        <v>0</v>
      </c>
    </row>
    <row r="1487" spans="3:11" s="7" customFormat="1" ht="16.5" customHeight="1">
      <c r="C1487" s="310"/>
      <c r="D1487" s="139"/>
      <c r="E1487" s="155"/>
      <c r="F1487" s="155"/>
      <c r="G1487" s="155"/>
      <c r="H1487" s="50" t="s">
        <v>202</v>
      </c>
      <c r="I1487" s="71">
        <v>0</v>
      </c>
      <c r="J1487" s="71">
        <v>0</v>
      </c>
      <c r="K1487" s="71">
        <v>0</v>
      </c>
    </row>
    <row r="1488" spans="3:11" s="7" customFormat="1" ht="16.5" customHeight="1">
      <c r="C1488" s="308" t="s">
        <v>833</v>
      </c>
      <c r="D1488" s="137" t="s">
        <v>883</v>
      </c>
      <c r="E1488" s="131" t="s">
        <v>855</v>
      </c>
      <c r="F1488" s="131">
        <v>2021</v>
      </c>
      <c r="G1488" s="131">
        <v>2022</v>
      </c>
      <c r="H1488" s="50" t="s">
        <v>309</v>
      </c>
      <c r="I1488" s="71">
        <f t="shared" ref="I1488:K1488" si="151">I1489+I1490+I1491+I1492</f>
        <v>81.8</v>
      </c>
      <c r="J1488" s="71">
        <f t="shared" si="151"/>
        <v>40</v>
      </c>
      <c r="K1488" s="71">
        <f t="shared" si="151"/>
        <v>0</v>
      </c>
    </row>
    <row r="1489" spans="3:11" s="7" customFormat="1" ht="20.25" customHeight="1">
      <c r="C1489" s="309"/>
      <c r="D1489" s="138"/>
      <c r="E1489" s="154"/>
      <c r="F1489" s="154"/>
      <c r="G1489" s="154"/>
      <c r="H1489" s="50" t="s">
        <v>310</v>
      </c>
      <c r="I1489" s="71">
        <v>81.8</v>
      </c>
      <c r="J1489" s="71">
        <v>40</v>
      </c>
      <c r="K1489" s="71">
        <v>0</v>
      </c>
    </row>
    <row r="1490" spans="3:11" s="7" customFormat="1" ht="20.25" customHeight="1">
      <c r="C1490" s="309"/>
      <c r="D1490" s="138"/>
      <c r="E1490" s="154"/>
      <c r="F1490" s="154"/>
      <c r="G1490" s="154"/>
      <c r="H1490" s="50" t="s">
        <v>311</v>
      </c>
      <c r="I1490" s="71">
        <v>0</v>
      </c>
      <c r="J1490" s="71">
        <v>0</v>
      </c>
      <c r="K1490" s="71">
        <v>0</v>
      </c>
    </row>
    <row r="1491" spans="3:11" s="7" customFormat="1" ht="20.25" customHeight="1">
      <c r="C1491" s="309"/>
      <c r="D1491" s="138"/>
      <c r="E1491" s="154"/>
      <c r="F1491" s="154"/>
      <c r="G1491" s="154"/>
      <c r="H1491" s="50" t="s">
        <v>312</v>
      </c>
      <c r="I1491" s="71">
        <v>0</v>
      </c>
      <c r="J1491" s="71">
        <v>0</v>
      </c>
      <c r="K1491" s="71">
        <v>0</v>
      </c>
    </row>
    <row r="1492" spans="3:11" s="7" customFormat="1" ht="20.25" customHeight="1">
      <c r="C1492" s="310"/>
      <c r="D1492" s="139"/>
      <c r="E1492" s="155"/>
      <c r="F1492" s="155"/>
      <c r="G1492" s="155"/>
      <c r="H1492" s="50" t="s">
        <v>202</v>
      </c>
      <c r="I1492" s="71">
        <v>0</v>
      </c>
      <c r="J1492" s="71">
        <v>0</v>
      </c>
      <c r="K1492" s="71">
        <v>0</v>
      </c>
    </row>
    <row r="1493" spans="3:11" s="7" customFormat="1">
      <c r="C1493" s="89" t="s">
        <v>834</v>
      </c>
      <c r="D1493" s="137" t="s">
        <v>884</v>
      </c>
      <c r="E1493" s="131" t="s">
        <v>856</v>
      </c>
      <c r="F1493" s="131">
        <v>2022</v>
      </c>
      <c r="G1493" s="131">
        <v>2022</v>
      </c>
      <c r="H1493" s="50" t="s">
        <v>309</v>
      </c>
      <c r="I1493" s="71">
        <f t="shared" ref="I1493:K1493" si="152">I1494+I1495+I1496+I1497</f>
        <v>0</v>
      </c>
      <c r="J1493" s="71">
        <f t="shared" si="152"/>
        <v>33.799999999999997</v>
      </c>
      <c r="K1493" s="71">
        <f t="shared" si="152"/>
        <v>0</v>
      </c>
    </row>
    <row r="1494" spans="3:11" s="7" customFormat="1">
      <c r="C1494" s="90"/>
      <c r="D1494" s="138"/>
      <c r="E1494" s="154"/>
      <c r="F1494" s="154"/>
      <c r="G1494" s="154"/>
      <c r="H1494" s="50" t="s">
        <v>310</v>
      </c>
      <c r="I1494" s="71">
        <v>0</v>
      </c>
      <c r="J1494" s="71">
        <v>33.799999999999997</v>
      </c>
      <c r="K1494" s="71">
        <v>0</v>
      </c>
    </row>
    <row r="1495" spans="3:11" s="7" customFormat="1">
      <c r="C1495" s="90"/>
      <c r="D1495" s="138"/>
      <c r="E1495" s="154"/>
      <c r="F1495" s="154"/>
      <c r="G1495" s="154"/>
      <c r="H1495" s="50" t="s">
        <v>311</v>
      </c>
      <c r="I1495" s="71">
        <v>0</v>
      </c>
      <c r="J1495" s="71">
        <v>0</v>
      </c>
      <c r="K1495" s="71">
        <v>0</v>
      </c>
    </row>
    <row r="1496" spans="3:11" s="7" customFormat="1">
      <c r="C1496" s="90"/>
      <c r="D1496" s="138"/>
      <c r="E1496" s="154"/>
      <c r="F1496" s="154"/>
      <c r="G1496" s="154"/>
      <c r="H1496" s="50" t="s">
        <v>312</v>
      </c>
      <c r="I1496" s="71">
        <v>0</v>
      </c>
      <c r="J1496" s="71">
        <v>0</v>
      </c>
      <c r="K1496" s="71">
        <v>0</v>
      </c>
    </row>
    <row r="1497" spans="3:11" s="7" customFormat="1">
      <c r="C1497" s="91"/>
      <c r="D1497" s="139"/>
      <c r="E1497" s="155"/>
      <c r="F1497" s="155"/>
      <c r="G1497" s="155"/>
      <c r="H1497" s="50" t="s">
        <v>202</v>
      </c>
      <c r="I1497" s="71">
        <v>0</v>
      </c>
      <c r="J1497" s="71">
        <v>0</v>
      </c>
      <c r="K1497" s="71">
        <v>0</v>
      </c>
    </row>
    <row r="1498" spans="3:11" s="7" customFormat="1" ht="15" customHeight="1">
      <c r="C1498" s="89" t="s">
        <v>835</v>
      </c>
      <c r="D1498" s="137" t="s">
        <v>885</v>
      </c>
      <c r="E1498" s="131" t="s">
        <v>856</v>
      </c>
      <c r="F1498" s="131">
        <v>2021</v>
      </c>
      <c r="G1498" s="131">
        <v>2022</v>
      </c>
      <c r="H1498" s="50" t="s">
        <v>309</v>
      </c>
      <c r="I1498" s="71">
        <f t="shared" ref="I1498:K1498" si="153">I1499+I1500+I1501+I1502</f>
        <v>62.2</v>
      </c>
      <c r="J1498" s="71">
        <f t="shared" si="153"/>
        <v>85.9</v>
      </c>
      <c r="K1498" s="71">
        <f t="shared" si="153"/>
        <v>0</v>
      </c>
    </row>
    <row r="1499" spans="3:11" s="7" customFormat="1">
      <c r="C1499" s="90"/>
      <c r="D1499" s="138"/>
      <c r="E1499" s="154"/>
      <c r="F1499" s="154"/>
      <c r="G1499" s="154"/>
      <c r="H1499" s="50" t="s">
        <v>310</v>
      </c>
      <c r="I1499" s="71">
        <v>62.2</v>
      </c>
      <c r="J1499" s="71">
        <v>85.9</v>
      </c>
      <c r="K1499" s="71">
        <v>0</v>
      </c>
    </row>
    <row r="1500" spans="3:11" s="7" customFormat="1">
      <c r="C1500" s="90"/>
      <c r="D1500" s="138"/>
      <c r="E1500" s="154"/>
      <c r="F1500" s="154"/>
      <c r="G1500" s="154"/>
      <c r="H1500" s="50" t="s">
        <v>311</v>
      </c>
      <c r="I1500" s="71">
        <v>0</v>
      </c>
      <c r="J1500" s="71">
        <v>0</v>
      </c>
      <c r="K1500" s="71">
        <v>0</v>
      </c>
    </row>
    <row r="1501" spans="3:11" s="7" customFormat="1">
      <c r="C1501" s="90"/>
      <c r="D1501" s="138"/>
      <c r="E1501" s="154"/>
      <c r="F1501" s="154"/>
      <c r="G1501" s="154"/>
      <c r="H1501" s="50" t="s">
        <v>312</v>
      </c>
      <c r="I1501" s="71">
        <v>0</v>
      </c>
      <c r="J1501" s="71">
        <v>0</v>
      </c>
      <c r="K1501" s="71">
        <v>0</v>
      </c>
    </row>
    <row r="1502" spans="3:11" s="7" customFormat="1">
      <c r="C1502" s="91"/>
      <c r="D1502" s="139"/>
      <c r="E1502" s="155"/>
      <c r="F1502" s="155"/>
      <c r="G1502" s="155"/>
      <c r="H1502" s="50" t="s">
        <v>202</v>
      </c>
      <c r="I1502" s="71">
        <v>0</v>
      </c>
      <c r="J1502" s="71">
        <v>0</v>
      </c>
      <c r="K1502" s="71">
        <v>0</v>
      </c>
    </row>
    <row r="1503" spans="3:11" s="7" customFormat="1">
      <c r="C1503" s="89" t="s">
        <v>836</v>
      </c>
      <c r="D1503" s="137" t="s">
        <v>886</v>
      </c>
      <c r="E1503" s="131" t="s">
        <v>848</v>
      </c>
      <c r="F1503" s="131">
        <v>2021</v>
      </c>
      <c r="G1503" s="131">
        <v>2021</v>
      </c>
      <c r="H1503" s="50" t="s">
        <v>309</v>
      </c>
      <c r="I1503" s="71">
        <f t="shared" ref="I1503" si="154">I1504+I1505+I1506+I1507</f>
        <v>480.3</v>
      </c>
      <c r="J1503" s="71">
        <f t="shared" ref="J1503" si="155">J1504+J1505+J1506+J1507</f>
        <v>0</v>
      </c>
      <c r="K1503" s="71">
        <f t="shared" ref="K1503" si="156">K1504+K1505+K1506+K1507</f>
        <v>0</v>
      </c>
    </row>
    <row r="1504" spans="3:11" s="7" customFormat="1">
      <c r="C1504" s="90"/>
      <c r="D1504" s="138"/>
      <c r="E1504" s="154"/>
      <c r="F1504" s="154"/>
      <c r="G1504" s="154"/>
      <c r="H1504" s="50" t="s">
        <v>310</v>
      </c>
      <c r="I1504" s="71">
        <v>480.3</v>
      </c>
      <c r="J1504" s="71">
        <v>0</v>
      </c>
      <c r="K1504" s="71">
        <v>0</v>
      </c>
    </row>
    <row r="1505" spans="3:11" s="7" customFormat="1">
      <c r="C1505" s="90"/>
      <c r="D1505" s="138"/>
      <c r="E1505" s="154"/>
      <c r="F1505" s="154"/>
      <c r="G1505" s="154"/>
      <c r="H1505" s="50" t="s">
        <v>311</v>
      </c>
      <c r="I1505" s="71">
        <v>0</v>
      </c>
      <c r="J1505" s="71">
        <v>0</v>
      </c>
      <c r="K1505" s="71">
        <v>0</v>
      </c>
    </row>
    <row r="1506" spans="3:11" s="7" customFormat="1">
      <c r="C1506" s="90"/>
      <c r="D1506" s="138"/>
      <c r="E1506" s="154"/>
      <c r="F1506" s="154"/>
      <c r="G1506" s="154"/>
      <c r="H1506" s="50" t="s">
        <v>312</v>
      </c>
      <c r="I1506" s="71">
        <v>0</v>
      </c>
      <c r="J1506" s="71">
        <v>0</v>
      </c>
      <c r="K1506" s="71">
        <v>0</v>
      </c>
    </row>
    <row r="1507" spans="3:11" s="7" customFormat="1">
      <c r="C1507" s="91"/>
      <c r="D1507" s="139"/>
      <c r="E1507" s="155"/>
      <c r="F1507" s="155"/>
      <c r="G1507" s="155"/>
      <c r="H1507" s="50" t="s">
        <v>202</v>
      </c>
      <c r="I1507" s="71">
        <v>0</v>
      </c>
      <c r="J1507" s="71">
        <v>0</v>
      </c>
      <c r="K1507" s="71">
        <v>0</v>
      </c>
    </row>
    <row r="1508" spans="3:11" s="7" customFormat="1" ht="15" customHeight="1">
      <c r="C1508" s="89" t="s">
        <v>837</v>
      </c>
      <c r="D1508" s="137" t="s">
        <v>887</v>
      </c>
      <c r="E1508" s="131" t="s">
        <v>848</v>
      </c>
      <c r="F1508" s="131">
        <v>2022</v>
      </c>
      <c r="G1508" s="131">
        <v>2022</v>
      </c>
      <c r="H1508" s="50" t="s">
        <v>309</v>
      </c>
      <c r="I1508" s="71">
        <f t="shared" ref="I1508:K1508" si="157">I1509+I1510+I1511+I1512</f>
        <v>0</v>
      </c>
      <c r="J1508" s="71">
        <f t="shared" si="157"/>
        <v>95.7</v>
      </c>
      <c r="K1508" s="71">
        <f t="shared" si="157"/>
        <v>0</v>
      </c>
    </row>
    <row r="1509" spans="3:11" s="7" customFormat="1">
      <c r="C1509" s="90"/>
      <c r="D1509" s="138"/>
      <c r="E1509" s="154"/>
      <c r="F1509" s="154"/>
      <c r="G1509" s="154"/>
      <c r="H1509" s="50" t="s">
        <v>310</v>
      </c>
      <c r="I1509" s="71">
        <v>0</v>
      </c>
      <c r="J1509" s="71">
        <v>95.7</v>
      </c>
      <c r="K1509" s="71">
        <v>0</v>
      </c>
    </row>
    <row r="1510" spans="3:11" s="7" customFormat="1">
      <c r="C1510" s="90"/>
      <c r="D1510" s="138"/>
      <c r="E1510" s="154"/>
      <c r="F1510" s="154"/>
      <c r="G1510" s="154"/>
      <c r="H1510" s="50" t="s">
        <v>311</v>
      </c>
      <c r="I1510" s="71">
        <v>0</v>
      </c>
      <c r="J1510" s="71">
        <v>0</v>
      </c>
      <c r="K1510" s="71">
        <v>0</v>
      </c>
    </row>
    <row r="1511" spans="3:11" s="7" customFormat="1">
      <c r="C1511" s="90"/>
      <c r="D1511" s="138"/>
      <c r="E1511" s="154"/>
      <c r="F1511" s="154"/>
      <c r="G1511" s="154"/>
      <c r="H1511" s="50" t="s">
        <v>312</v>
      </c>
      <c r="I1511" s="71">
        <v>0</v>
      </c>
      <c r="J1511" s="71">
        <v>0</v>
      </c>
      <c r="K1511" s="71">
        <v>0</v>
      </c>
    </row>
    <row r="1512" spans="3:11" s="7" customFormat="1">
      <c r="C1512" s="91"/>
      <c r="D1512" s="139"/>
      <c r="E1512" s="155"/>
      <c r="F1512" s="155"/>
      <c r="G1512" s="155"/>
      <c r="H1512" s="50" t="s">
        <v>202</v>
      </c>
      <c r="I1512" s="71">
        <v>0</v>
      </c>
      <c r="J1512" s="71">
        <v>0</v>
      </c>
      <c r="K1512" s="71">
        <v>0</v>
      </c>
    </row>
    <row r="1513" spans="3:11" s="7" customFormat="1" ht="15" customHeight="1">
      <c r="C1513" s="89" t="s">
        <v>838</v>
      </c>
      <c r="D1513" s="137" t="s">
        <v>888</v>
      </c>
      <c r="E1513" s="131" t="s">
        <v>848</v>
      </c>
      <c r="F1513" s="131">
        <v>2022</v>
      </c>
      <c r="G1513" s="131">
        <v>2022</v>
      </c>
      <c r="H1513" s="50" t="s">
        <v>309</v>
      </c>
      <c r="I1513" s="71">
        <f t="shared" ref="I1513:K1513" si="158">I1514+I1515+I1516+I1517</f>
        <v>0</v>
      </c>
      <c r="J1513" s="71">
        <f t="shared" si="158"/>
        <v>55.3</v>
      </c>
      <c r="K1513" s="71">
        <f t="shared" si="158"/>
        <v>0</v>
      </c>
    </row>
    <row r="1514" spans="3:11" s="7" customFormat="1">
      <c r="C1514" s="90"/>
      <c r="D1514" s="138"/>
      <c r="E1514" s="154"/>
      <c r="F1514" s="154"/>
      <c r="G1514" s="154"/>
      <c r="H1514" s="50" t="s">
        <v>310</v>
      </c>
      <c r="I1514" s="71">
        <v>0</v>
      </c>
      <c r="J1514" s="71">
        <v>55.3</v>
      </c>
      <c r="K1514" s="71">
        <v>0</v>
      </c>
    </row>
    <row r="1515" spans="3:11" s="7" customFormat="1">
      <c r="C1515" s="90"/>
      <c r="D1515" s="138"/>
      <c r="E1515" s="154"/>
      <c r="F1515" s="154"/>
      <c r="G1515" s="154"/>
      <c r="H1515" s="50" t="s">
        <v>311</v>
      </c>
      <c r="I1515" s="71">
        <v>0</v>
      </c>
      <c r="J1515" s="71">
        <v>0</v>
      </c>
      <c r="K1515" s="71">
        <v>0</v>
      </c>
    </row>
    <row r="1516" spans="3:11" s="7" customFormat="1">
      <c r="C1516" s="90"/>
      <c r="D1516" s="138"/>
      <c r="E1516" s="154"/>
      <c r="F1516" s="154"/>
      <c r="G1516" s="154"/>
      <c r="H1516" s="50" t="s">
        <v>312</v>
      </c>
      <c r="I1516" s="71">
        <v>0</v>
      </c>
      <c r="J1516" s="71">
        <v>0</v>
      </c>
      <c r="K1516" s="71">
        <v>0</v>
      </c>
    </row>
    <row r="1517" spans="3:11" s="7" customFormat="1">
      <c r="C1517" s="91"/>
      <c r="D1517" s="139"/>
      <c r="E1517" s="155"/>
      <c r="F1517" s="155"/>
      <c r="G1517" s="155"/>
      <c r="H1517" s="50" t="s">
        <v>202</v>
      </c>
      <c r="I1517" s="71">
        <v>0</v>
      </c>
      <c r="J1517" s="71">
        <v>0</v>
      </c>
      <c r="K1517" s="71">
        <v>0</v>
      </c>
    </row>
    <row r="1518" spans="3:11" s="7" customFormat="1">
      <c r="C1518" s="89" t="s">
        <v>839</v>
      </c>
      <c r="D1518" s="137" t="s">
        <v>889</v>
      </c>
      <c r="E1518" s="131" t="s">
        <v>858</v>
      </c>
      <c r="F1518" s="131">
        <v>2021</v>
      </c>
      <c r="G1518" s="131">
        <v>2021</v>
      </c>
      <c r="H1518" s="50" t="s">
        <v>309</v>
      </c>
      <c r="I1518" s="71">
        <f t="shared" ref="I1518:K1518" si="159">I1519+I1520+I1521+I1522</f>
        <v>222.2</v>
      </c>
      <c r="J1518" s="71">
        <f t="shared" si="159"/>
        <v>0</v>
      </c>
      <c r="K1518" s="71">
        <f t="shared" si="159"/>
        <v>0</v>
      </c>
    </row>
    <row r="1519" spans="3:11" s="7" customFormat="1">
      <c r="C1519" s="90"/>
      <c r="D1519" s="138"/>
      <c r="E1519" s="154"/>
      <c r="F1519" s="154"/>
      <c r="G1519" s="154"/>
      <c r="H1519" s="50" t="s">
        <v>310</v>
      </c>
      <c r="I1519" s="71">
        <v>222.2</v>
      </c>
      <c r="J1519" s="71">
        <v>0</v>
      </c>
      <c r="K1519" s="71">
        <v>0</v>
      </c>
    </row>
    <row r="1520" spans="3:11" s="7" customFormat="1">
      <c r="C1520" s="90"/>
      <c r="D1520" s="138"/>
      <c r="E1520" s="154"/>
      <c r="F1520" s="154"/>
      <c r="G1520" s="154"/>
      <c r="H1520" s="50" t="s">
        <v>311</v>
      </c>
      <c r="I1520" s="71">
        <v>0</v>
      </c>
      <c r="J1520" s="71">
        <v>0</v>
      </c>
      <c r="K1520" s="71">
        <v>0</v>
      </c>
    </row>
    <row r="1521" spans="3:11" s="7" customFormat="1">
      <c r="C1521" s="90"/>
      <c r="D1521" s="138"/>
      <c r="E1521" s="154"/>
      <c r="F1521" s="154"/>
      <c r="G1521" s="154"/>
      <c r="H1521" s="50" t="s">
        <v>312</v>
      </c>
      <c r="I1521" s="71">
        <v>0</v>
      </c>
      <c r="J1521" s="71">
        <v>0</v>
      </c>
      <c r="K1521" s="71">
        <v>0</v>
      </c>
    </row>
    <row r="1522" spans="3:11" s="7" customFormat="1">
      <c r="C1522" s="91"/>
      <c r="D1522" s="139"/>
      <c r="E1522" s="155"/>
      <c r="F1522" s="155"/>
      <c r="G1522" s="155"/>
      <c r="H1522" s="50" t="s">
        <v>202</v>
      </c>
      <c r="I1522" s="71">
        <v>0</v>
      </c>
      <c r="J1522" s="71">
        <v>0</v>
      </c>
      <c r="K1522" s="71">
        <v>0</v>
      </c>
    </row>
    <row r="1523" spans="3:11" s="7" customFormat="1" ht="15" customHeight="1">
      <c r="C1523" s="89" t="s">
        <v>840</v>
      </c>
      <c r="D1523" s="137" t="s">
        <v>890</v>
      </c>
      <c r="E1523" s="131" t="s">
        <v>858</v>
      </c>
      <c r="F1523" s="131">
        <v>2022</v>
      </c>
      <c r="G1523" s="131">
        <v>2022</v>
      </c>
      <c r="H1523" s="50" t="s">
        <v>309</v>
      </c>
      <c r="I1523" s="71">
        <f t="shared" ref="I1523:K1523" si="160">I1524+I1525+I1526+I1527</f>
        <v>0</v>
      </c>
      <c r="J1523" s="71">
        <f t="shared" si="160"/>
        <v>40</v>
      </c>
      <c r="K1523" s="71">
        <f t="shared" si="160"/>
        <v>0</v>
      </c>
    </row>
    <row r="1524" spans="3:11" s="7" customFormat="1">
      <c r="C1524" s="90"/>
      <c r="D1524" s="138"/>
      <c r="E1524" s="154"/>
      <c r="F1524" s="154"/>
      <c r="G1524" s="154"/>
      <c r="H1524" s="50" t="s">
        <v>310</v>
      </c>
      <c r="I1524" s="71">
        <v>0</v>
      </c>
      <c r="J1524" s="71">
        <v>40</v>
      </c>
      <c r="K1524" s="71">
        <v>0</v>
      </c>
    </row>
    <row r="1525" spans="3:11" s="7" customFormat="1">
      <c r="C1525" s="90"/>
      <c r="D1525" s="138"/>
      <c r="E1525" s="154"/>
      <c r="F1525" s="154"/>
      <c r="G1525" s="154"/>
      <c r="H1525" s="50" t="s">
        <v>311</v>
      </c>
      <c r="I1525" s="71">
        <v>0</v>
      </c>
      <c r="J1525" s="71">
        <v>0</v>
      </c>
      <c r="K1525" s="71">
        <v>0</v>
      </c>
    </row>
    <row r="1526" spans="3:11" s="7" customFormat="1">
      <c r="C1526" s="90"/>
      <c r="D1526" s="138"/>
      <c r="E1526" s="154"/>
      <c r="F1526" s="154"/>
      <c r="G1526" s="154"/>
      <c r="H1526" s="50" t="s">
        <v>312</v>
      </c>
      <c r="I1526" s="71">
        <v>0</v>
      </c>
      <c r="J1526" s="71">
        <v>0</v>
      </c>
      <c r="K1526" s="71">
        <v>0</v>
      </c>
    </row>
    <row r="1527" spans="3:11" s="7" customFormat="1">
      <c r="C1527" s="91"/>
      <c r="D1527" s="139"/>
      <c r="E1527" s="155"/>
      <c r="F1527" s="155"/>
      <c r="G1527" s="155"/>
      <c r="H1527" s="50" t="s">
        <v>202</v>
      </c>
      <c r="I1527" s="71">
        <v>0</v>
      </c>
      <c r="J1527" s="71">
        <v>0</v>
      </c>
      <c r="K1527" s="71">
        <v>0</v>
      </c>
    </row>
    <row r="1528" spans="3:11" s="7" customFormat="1">
      <c r="C1528" s="89" t="s">
        <v>841</v>
      </c>
      <c r="D1528" s="137" t="s">
        <v>891</v>
      </c>
      <c r="E1528" s="131" t="s">
        <v>857</v>
      </c>
      <c r="F1528" s="131">
        <v>2021</v>
      </c>
      <c r="G1528" s="131">
        <v>2022</v>
      </c>
      <c r="H1528" s="50" t="s">
        <v>309</v>
      </c>
      <c r="I1528" s="71">
        <f t="shared" ref="I1528:K1528" si="161">I1529+I1530+I1531+I1532</f>
        <v>62.2</v>
      </c>
      <c r="J1528" s="71">
        <f t="shared" si="161"/>
        <v>55.9</v>
      </c>
      <c r="K1528" s="71">
        <f t="shared" si="161"/>
        <v>0</v>
      </c>
    </row>
    <row r="1529" spans="3:11" s="7" customFormat="1">
      <c r="C1529" s="90"/>
      <c r="D1529" s="138"/>
      <c r="E1529" s="154"/>
      <c r="F1529" s="154"/>
      <c r="G1529" s="154"/>
      <c r="H1529" s="50" t="s">
        <v>310</v>
      </c>
      <c r="I1529" s="71">
        <v>62.2</v>
      </c>
      <c r="J1529" s="71">
        <v>55.9</v>
      </c>
      <c r="K1529" s="71">
        <v>0</v>
      </c>
    </row>
    <row r="1530" spans="3:11" s="7" customFormat="1">
      <c r="C1530" s="90"/>
      <c r="D1530" s="138"/>
      <c r="E1530" s="154"/>
      <c r="F1530" s="154"/>
      <c r="G1530" s="154"/>
      <c r="H1530" s="50" t="s">
        <v>311</v>
      </c>
      <c r="I1530" s="71">
        <v>0</v>
      </c>
      <c r="J1530" s="71">
        <v>0</v>
      </c>
      <c r="K1530" s="71">
        <v>0</v>
      </c>
    </row>
    <row r="1531" spans="3:11" s="7" customFormat="1">
      <c r="C1531" s="90"/>
      <c r="D1531" s="138"/>
      <c r="E1531" s="154"/>
      <c r="F1531" s="154"/>
      <c r="G1531" s="154"/>
      <c r="H1531" s="50" t="s">
        <v>312</v>
      </c>
      <c r="I1531" s="71">
        <v>0</v>
      </c>
      <c r="J1531" s="71">
        <v>0</v>
      </c>
      <c r="K1531" s="71">
        <v>0</v>
      </c>
    </row>
    <row r="1532" spans="3:11" s="7" customFormat="1">
      <c r="C1532" s="91"/>
      <c r="D1532" s="139"/>
      <c r="E1532" s="155"/>
      <c r="F1532" s="155"/>
      <c r="G1532" s="155"/>
      <c r="H1532" s="50" t="s">
        <v>202</v>
      </c>
      <c r="I1532" s="71">
        <v>0</v>
      </c>
      <c r="J1532" s="71">
        <v>0</v>
      </c>
      <c r="K1532" s="71">
        <v>0</v>
      </c>
    </row>
    <row r="1533" spans="3:11" s="7" customFormat="1">
      <c r="C1533" s="89" t="s">
        <v>842</v>
      </c>
      <c r="D1533" s="137" t="s">
        <v>892</v>
      </c>
      <c r="E1533" s="101" t="s">
        <v>955</v>
      </c>
      <c r="F1533" s="101">
        <v>2022</v>
      </c>
      <c r="G1533" s="101">
        <v>2023</v>
      </c>
      <c r="H1533" s="50" t="s">
        <v>309</v>
      </c>
      <c r="I1533" s="71">
        <f t="shared" ref="I1533:K1533" si="162">I1534+I1535+I1536+I1537</f>
        <v>0</v>
      </c>
      <c r="J1533" s="71">
        <f t="shared" si="162"/>
        <v>24115.599999999999</v>
      </c>
      <c r="K1533" s="71">
        <f t="shared" si="162"/>
        <v>30167.4</v>
      </c>
    </row>
    <row r="1534" spans="3:11" s="7" customFormat="1">
      <c r="C1534" s="90"/>
      <c r="D1534" s="138"/>
      <c r="E1534" s="102"/>
      <c r="F1534" s="102"/>
      <c r="G1534" s="102"/>
      <c r="H1534" s="50" t="s">
        <v>310</v>
      </c>
      <c r="I1534" s="71">
        <v>0</v>
      </c>
      <c r="J1534" s="71">
        <v>24115.599999999999</v>
      </c>
      <c r="K1534" s="71">
        <v>30167.4</v>
      </c>
    </row>
    <row r="1535" spans="3:11" s="7" customFormat="1">
      <c r="C1535" s="90"/>
      <c r="D1535" s="138"/>
      <c r="E1535" s="102"/>
      <c r="F1535" s="102"/>
      <c r="G1535" s="102"/>
      <c r="H1535" s="50" t="s">
        <v>311</v>
      </c>
      <c r="I1535" s="71">
        <v>0</v>
      </c>
      <c r="J1535" s="71">
        <v>0</v>
      </c>
      <c r="K1535" s="71">
        <v>0</v>
      </c>
    </row>
    <row r="1536" spans="3:11" s="7" customFormat="1">
      <c r="C1536" s="90"/>
      <c r="D1536" s="138"/>
      <c r="E1536" s="102"/>
      <c r="F1536" s="102"/>
      <c r="G1536" s="102"/>
      <c r="H1536" s="50" t="s">
        <v>312</v>
      </c>
      <c r="I1536" s="71">
        <v>0</v>
      </c>
      <c r="J1536" s="71">
        <v>0</v>
      </c>
      <c r="K1536" s="71">
        <v>0</v>
      </c>
    </row>
    <row r="1537" spans="3:11" s="7" customFormat="1">
      <c r="C1537" s="91"/>
      <c r="D1537" s="139"/>
      <c r="E1537" s="103"/>
      <c r="F1537" s="103"/>
      <c r="G1537" s="103"/>
      <c r="H1537" s="50" t="s">
        <v>202</v>
      </c>
      <c r="I1537" s="71">
        <v>0</v>
      </c>
      <c r="J1537" s="71">
        <v>0</v>
      </c>
      <c r="K1537" s="71">
        <v>0</v>
      </c>
    </row>
    <row r="1538" spans="3:11" s="7" customFormat="1" ht="15" customHeight="1">
      <c r="C1538" s="89" t="s">
        <v>389</v>
      </c>
      <c r="D1538" s="137" t="s">
        <v>387</v>
      </c>
      <c r="E1538" s="110" t="s">
        <v>236</v>
      </c>
      <c r="F1538" s="101">
        <v>2021</v>
      </c>
      <c r="G1538" s="101">
        <v>2023</v>
      </c>
      <c r="H1538" s="50" t="s">
        <v>309</v>
      </c>
      <c r="I1538" s="71">
        <f>I1539+I1540+I1541+I1542</f>
        <v>2800</v>
      </c>
      <c r="J1538" s="71">
        <f>J1539+J1540+J1541</f>
        <v>3520</v>
      </c>
      <c r="K1538" s="71">
        <f>K1539+K1540+K1541+K1542</f>
        <v>1850</v>
      </c>
    </row>
    <row r="1539" spans="3:11" s="7" customFormat="1" ht="15" customHeight="1">
      <c r="C1539" s="90"/>
      <c r="D1539" s="138"/>
      <c r="E1539" s="110"/>
      <c r="F1539" s="102"/>
      <c r="G1539" s="102"/>
      <c r="H1539" s="50" t="s">
        <v>310</v>
      </c>
      <c r="I1539" s="71">
        <f>SUM(I1544+I1549+I1554+I1559+I1564+I1569)</f>
        <v>2800</v>
      </c>
      <c r="J1539" s="71">
        <f>J1544+J1549+J1554+J1559</f>
        <v>3520</v>
      </c>
      <c r="K1539" s="71">
        <f>K1544+K1549+K1554+K1559</f>
        <v>1850</v>
      </c>
    </row>
    <row r="1540" spans="3:11" s="7" customFormat="1" ht="15" customHeight="1">
      <c r="C1540" s="90"/>
      <c r="D1540" s="138"/>
      <c r="E1540" s="110"/>
      <c r="F1540" s="102"/>
      <c r="G1540" s="102"/>
      <c r="H1540" s="50" t="s">
        <v>311</v>
      </c>
      <c r="I1540" s="71"/>
      <c r="J1540" s="71"/>
      <c r="K1540" s="71"/>
    </row>
    <row r="1541" spans="3:11" s="7" customFormat="1" ht="15" customHeight="1">
      <c r="C1541" s="90"/>
      <c r="D1541" s="138"/>
      <c r="E1541" s="110"/>
      <c r="F1541" s="102"/>
      <c r="G1541" s="102"/>
      <c r="H1541" s="50" t="s">
        <v>312</v>
      </c>
      <c r="I1541" s="71"/>
      <c r="J1541" s="71"/>
      <c r="K1541" s="71"/>
    </row>
    <row r="1542" spans="3:11" s="7" customFormat="1" ht="15" customHeight="1">
      <c r="C1542" s="91"/>
      <c r="D1542" s="139"/>
      <c r="E1542" s="110"/>
      <c r="F1542" s="103"/>
      <c r="G1542" s="103"/>
      <c r="H1542" s="50" t="s">
        <v>202</v>
      </c>
      <c r="I1542" s="71"/>
      <c r="J1542" s="71"/>
      <c r="K1542" s="71"/>
    </row>
    <row r="1543" spans="3:11" s="7" customFormat="1" ht="20.25" customHeight="1">
      <c r="C1543" s="89" t="s">
        <v>390</v>
      </c>
      <c r="D1543" s="137" t="s">
        <v>893</v>
      </c>
      <c r="E1543" s="131" t="s">
        <v>111</v>
      </c>
      <c r="F1543" s="101">
        <v>2021</v>
      </c>
      <c r="G1543" s="101">
        <v>2022</v>
      </c>
      <c r="H1543" s="50" t="s">
        <v>309</v>
      </c>
      <c r="I1543" s="71">
        <f>I1544</f>
        <v>1500</v>
      </c>
      <c r="J1543" s="71">
        <f>J1544+J1545+J1546+J1547</f>
        <v>1700</v>
      </c>
      <c r="K1543" s="71"/>
    </row>
    <row r="1544" spans="3:11" s="7" customFormat="1" ht="17.25" customHeight="1">
      <c r="C1544" s="90"/>
      <c r="D1544" s="138"/>
      <c r="E1544" s="154"/>
      <c r="F1544" s="102"/>
      <c r="G1544" s="102"/>
      <c r="H1544" s="50" t="s">
        <v>310</v>
      </c>
      <c r="I1544" s="71">
        <v>1500</v>
      </c>
      <c r="J1544" s="71">
        <v>1700</v>
      </c>
      <c r="K1544" s="71"/>
    </row>
    <row r="1545" spans="3:11" s="7" customFormat="1" ht="15" customHeight="1">
      <c r="C1545" s="90"/>
      <c r="D1545" s="138"/>
      <c r="E1545" s="154"/>
      <c r="F1545" s="102"/>
      <c r="G1545" s="102"/>
      <c r="H1545" s="50" t="s">
        <v>311</v>
      </c>
      <c r="I1545" s="71">
        <v>0</v>
      </c>
      <c r="J1545" s="71">
        <v>0</v>
      </c>
      <c r="K1545" s="71">
        <v>0</v>
      </c>
    </row>
    <row r="1546" spans="3:11" s="7" customFormat="1" ht="15" customHeight="1">
      <c r="C1546" s="90"/>
      <c r="D1546" s="138"/>
      <c r="E1546" s="154"/>
      <c r="F1546" s="102"/>
      <c r="G1546" s="102"/>
      <c r="H1546" s="50" t="s">
        <v>312</v>
      </c>
      <c r="I1546" s="71">
        <v>0</v>
      </c>
      <c r="J1546" s="71">
        <v>0</v>
      </c>
      <c r="K1546" s="71">
        <v>0</v>
      </c>
    </row>
    <row r="1547" spans="3:11" s="7" customFormat="1" ht="15" customHeight="1">
      <c r="C1547" s="91"/>
      <c r="D1547" s="139"/>
      <c r="E1547" s="155"/>
      <c r="F1547" s="103"/>
      <c r="G1547" s="103"/>
      <c r="H1547" s="50" t="s">
        <v>202</v>
      </c>
      <c r="I1547" s="71">
        <v>0</v>
      </c>
      <c r="J1547" s="71">
        <v>0</v>
      </c>
      <c r="K1547" s="71">
        <v>0</v>
      </c>
    </row>
    <row r="1548" spans="3:11" s="7" customFormat="1" ht="15" customHeight="1">
      <c r="C1548" s="89" t="s">
        <v>391</v>
      </c>
      <c r="D1548" s="137" t="s">
        <v>894</v>
      </c>
      <c r="E1548" s="131" t="s">
        <v>111</v>
      </c>
      <c r="F1548" s="101">
        <v>2021</v>
      </c>
      <c r="G1548" s="101">
        <v>2021</v>
      </c>
      <c r="H1548" s="50" t="s">
        <v>309</v>
      </c>
      <c r="I1548" s="71">
        <f>I1549+I1550+I1551+I1552</f>
        <v>1000</v>
      </c>
      <c r="J1548" s="71">
        <f>J1549+J1550+J1551+J1552</f>
        <v>0</v>
      </c>
      <c r="K1548" s="71">
        <f>K1549+K1550+K1551+K1552</f>
        <v>0</v>
      </c>
    </row>
    <row r="1549" spans="3:11" s="7" customFormat="1" ht="15" customHeight="1">
      <c r="C1549" s="90"/>
      <c r="D1549" s="138"/>
      <c r="E1549" s="154"/>
      <c r="F1549" s="102"/>
      <c r="G1549" s="102"/>
      <c r="H1549" s="50" t="s">
        <v>310</v>
      </c>
      <c r="I1549" s="71">
        <v>1000</v>
      </c>
      <c r="J1549" s="71">
        <v>0</v>
      </c>
      <c r="K1549" s="71"/>
    </row>
    <row r="1550" spans="3:11" s="7" customFormat="1" ht="15" customHeight="1">
      <c r="C1550" s="90"/>
      <c r="D1550" s="138"/>
      <c r="E1550" s="154"/>
      <c r="F1550" s="102"/>
      <c r="G1550" s="102"/>
      <c r="H1550" s="50" t="s">
        <v>311</v>
      </c>
      <c r="I1550" s="71">
        <v>0</v>
      </c>
      <c r="J1550" s="71">
        <v>0</v>
      </c>
      <c r="K1550" s="71">
        <v>0</v>
      </c>
    </row>
    <row r="1551" spans="3:11" s="7" customFormat="1" ht="15" customHeight="1">
      <c r="C1551" s="90"/>
      <c r="D1551" s="138"/>
      <c r="E1551" s="154"/>
      <c r="F1551" s="102"/>
      <c r="G1551" s="102"/>
      <c r="H1551" s="50" t="s">
        <v>312</v>
      </c>
      <c r="I1551" s="71">
        <v>0</v>
      </c>
      <c r="J1551" s="71">
        <v>0</v>
      </c>
      <c r="K1551" s="71">
        <v>0</v>
      </c>
    </row>
    <row r="1552" spans="3:11" s="7" customFormat="1" ht="15" customHeight="1">
      <c r="C1552" s="91"/>
      <c r="D1552" s="139"/>
      <c r="E1552" s="155"/>
      <c r="F1552" s="103"/>
      <c r="G1552" s="103"/>
      <c r="H1552" s="50" t="s">
        <v>202</v>
      </c>
      <c r="I1552" s="71">
        <v>0</v>
      </c>
      <c r="J1552" s="71">
        <v>0</v>
      </c>
      <c r="K1552" s="71">
        <v>0</v>
      </c>
    </row>
    <row r="1553" spans="3:11" s="7" customFormat="1" ht="15" customHeight="1">
      <c r="C1553" s="89" t="s">
        <v>130</v>
      </c>
      <c r="D1553" s="137" t="s">
        <v>895</v>
      </c>
      <c r="E1553" s="131" t="s">
        <v>239</v>
      </c>
      <c r="F1553" s="101">
        <v>2021</v>
      </c>
      <c r="G1553" s="101">
        <v>2023</v>
      </c>
      <c r="H1553" s="50" t="s">
        <v>309</v>
      </c>
      <c r="I1553" s="71">
        <f>I1554+I1555+I1556+I1557</f>
        <v>300</v>
      </c>
      <c r="J1553" s="71">
        <f>J1554+J1555+J1556+J1557</f>
        <v>820</v>
      </c>
      <c r="K1553" s="71">
        <f>K1554+K1555+K1556+K1557</f>
        <v>850</v>
      </c>
    </row>
    <row r="1554" spans="3:11" s="7" customFormat="1" ht="15" customHeight="1">
      <c r="C1554" s="90"/>
      <c r="D1554" s="192"/>
      <c r="E1554" s="154"/>
      <c r="F1554" s="102"/>
      <c r="G1554" s="102"/>
      <c r="H1554" s="50" t="s">
        <v>310</v>
      </c>
      <c r="I1554" s="71">
        <v>300</v>
      </c>
      <c r="J1554" s="71">
        <v>820</v>
      </c>
      <c r="K1554" s="71">
        <v>850</v>
      </c>
    </row>
    <row r="1555" spans="3:11" s="7" customFormat="1" ht="15" customHeight="1">
      <c r="C1555" s="90"/>
      <c r="D1555" s="192"/>
      <c r="E1555" s="154"/>
      <c r="F1555" s="102"/>
      <c r="G1555" s="102"/>
      <c r="H1555" s="50" t="s">
        <v>311</v>
      </c>
      <c r="I1555" s="71">
        <v>0</v>
      </c>
      <c r="J1555" s="71">
        <v>0</v>
      </c>
      <c r="K1555" s="71">
        <v>0</v>
      </c>
    </row>
    <row r="1556" spans="3:11" s="7" customFormat="1" ht="15" customHeight="1">
      <c r="C1556" s="90"/>
      <c r="D1556" s="192"/>
      <c r="E1556" s="154"/>
      <c r="F1556" s="102"/>
      <c r="G1556" s="102"/>
      <c r="H1556" s="50" t="s">
        <v>312</v>
      </c>
      <c r="I1556" s="71">
        <v>0</v>
      </c>
      <c r="J1556" s="71">
        <v>0</v>
      </c>
      <c r="K1556" s="71">
        <v>0</v>
      </c>
    </row>
    <row r="1557" spans="3:11" s="7" customFormat="1" ht="15" customHeight="1">
      <c r="C1557" s="91"/>
      <c r="D1557" s="193"/>
      <c r="E1557" s="155"/>
      <c r="F1557" s="103"/>
      <c r="G1557" s="103"/>
      <c r="H1557" s="50" t="s">
        <v>202</v>
      </c>
      <c r="I1557" s="71">
        <v>0</v>
      </c>
      <c r="J1557" s="71">
        <v>0</v>
      </c>
      <c r="K1557" s="71">
        <v>0</v>
      </c>
    </row>
    <row r="1558" spans="3:11" s="7" customFormat="1" ht="15" customHeight="1">
      <c r="C1558" s="89" t="s">
        <v>632</v>
      </c>
      <c r="D1558" s="137" t="s">
        <v>896</v>
      </c>
      <c r="E1558" s="131" t="s">
        <v>239</v>
      </c>
      <c r="F1558" s="101">
        <v>2022</v>
      </c>
      <c r="G1558" s="101">
        <v>2023</v>
      </c>
      <c r="H1558" s="50" t="s">
        <v>309</v>
      </c>
      <c r="I1558" s="71">
        <f>I1559+I1560+I1561+I1562</f>
        <v>0</v>
      </c>
      <c r="J1558" s="71">
        <f>J1559+J1560+J1561+J1562</f>
        <v>1000</v>
      </c>
      <c r="K1558" s="71">
        <f>K1559+K1560+K1561+K1562</f>
        <v>1000</v>
      </c>
    </row>
    <row r="1559" spans="3:11" s="7" customFormat="1" ht="15" customHeight="1">
      <c r="C1559" s="90"/>
      <c r="D1559" s="192"/>
      <c r="E1559" s="154"/>
      <c r="F1559" s="102"/>
      <c r="G1559" s="102"/>
      <c r="H1559" s="50" t="s">
        <v>310</v>
      </c>
      <c r="I1559" s="71">
        <v>0</v>
      </c>
      <c r="J1559" s="71">
        <v>1000</v>
      </c>
      <c r="K1559" s="71">
        <v>1000</v>
      </c>
    </row>
    <row r="1560" spans="3:11" s="7" customFormat="1" ht="15" customHeight="1">
      <c r="C1560" s="90"/>
      <c r="D1560" s="192"/>
      <c r="E1560" s="154"/>
      <c r="F1560" s="102"/>
      <c r="G1560" s="102"/>
      <c r="H1560" s="50" t="s">
        <v>311</v>
      </c>
      <c r="I1560" s="71">
        <v>0</v>
      </c>
      <c r="J1560" s="71">
        <v>0</v>
      </c>
      <c r="K1560" s="71">
        <v>0</v>
      </c>
    </row>
    <row r="1561" spans="3:11" s="7" customFormat="1" ht="15" customHeight="1">
      <c r="C1561" s="90"/>
      <c r="D1561" s="192"/>
      <c r="E1561" s="154"/>
      <c r="F1561" s="102"/>
      <c r="G1561" s="102"/>
      <c r="H1561" s="50" t="s">
        <v>312</v>
      </c>
      <c r="I1561" s="71">
        <v>0</v>
      </c>
      <c r="J1561" s="71">
        <v>0</v>
      </c>
      <c r="K1561" s="71">
        <v>0</v>
      </c>
    </row>
    <row r="1562" spans="3:11" s="7" customFormat="1" ht="15" customHeight="1">
      <c r="C1562" s="91"/>
      <c r="D1562" s="193"/>
      <c r="E1562" s="155"/>
      <c r="F1562" s="103"/>
      <c r="G1562" s="103"/>
      <c r="H1562" s="50" t="s">
        <v>202</v>
      </c>
      <c r="I1562" s="71">
        <v>0</v>
      </c>
      <c r="J1562" s="71">
        <v>0</v>
      </c>
      <c r="K1562" s="71">
        <v>0</v>
      </c>
    </row>
    <row r="1563" spans="3:11" s="7" customFormat="1" ht="15" hidden="1" customHeight="1">
      <c r="C1563" s="89" t="s">
        <v>633</v>
      </c>
      <c r="D1563" s="137" t="s">
        <v>634</v>
      </c>
      <c r="E1563" s="101" t="s">
        <v>635</v>
      </c>
      <c r="F1563" s="101"/>
      <c r="G1563" s="101"/>
      <c r="H1563" s="50" t="s">
        <v>309</v>
      </c>
      <c r="I1563" s="71">
        <f>I1564+I1565+I1566+I1567</f>
        <v>0</v>
      </c>
      <c r="J1563" s="71">
        <f>J1564+J1565+J1566+J1567</f>
        <v>0</v>
      </c>
      <c r="K1563" s="71">
        <f>K1564+K1565+K1566+K1567</f>
        <v>0</v>
      </c>
    </row>
    <row r="1564" spans="3:11" s="7" customFormat="1" ht="15" hidden="1" customHeight="1">
      <c r="C1564" s="90"/>
      <c r="D1564" s="138"/>
      <c r="E1564" s="102"/>
      <c r="F1564" s="102"/>
      <c r="G1564" s="102"/>
      <c r="H1564" s="50" t="s">
        <v>310</v>
      </c>
      <c r="I1564" s="71">
        <v>0</v>
      </c>
      <c r="J1564" s="71">
        <v>0</v>
      </c>
      <c r="K1564" s="71"/>
    </row>
    <row r="1565" spans="3:11" s="7" customFormat="1" ht="15" hidden="1" customHeight="1">
      <c r="C1565" s="90"/>
      <c r="D1565" s="138"/>
      <c r="E1565" s="102"/>
      <c r="F1565" s="102"/>
      <c r="G1565" s="102"/>
      <c r="H1565" s="50" t="s">
        <v>311</v>
      </c>
      <c r="I1565" s="71">
        <v>0</v>
      </c>
      <c r="J1565" s="71">
        <v>0</v>
      </c>
      <c r="K1565" s="71">
        <v>0</v>
      </c>
    </row>
    <row r="1566" spans="3:11" s="7" customFormat="1" ht="15" hidden="1" customHeight="1">
      <c r="C1566" s="90"/>
      <c r="D1566" s="138"/>
      <c r="E1566" s="102"/>
      <c r="F1566" s="102"/>
      <c r="G1566" s="102"/>
      <c r="H1566" s="50" t="s">
        <v>312</v>
      </c>
      <c r="I1566" s="71">
        <v>0</v>
      </c>
      <c r="J1566" s="71">
        <v>0</v>
      </c>
      <c r="K1566" s="71">
        <v>0</v>
      </c>
    </row>
    <row r="1567" spans="3:11" s="7" customFormat="1" ht="15" hidden="1" customHeight="1">
      <c r="C1567" s="91"/>
      <c r="D1567" s="139"/>
      <c r="E1567" s="103"/>
      <c r="F1567" s="103"/>
      <c r="G1567" s="103"/>
      <c r="H1567" s="50" t="s">
        <v>202</v>
      </c>
      <c r="I1567" s="71">
        <v>0</v>
      </c>
      <c r="J1567" s="71">
        <v>0</v>
      </c>
      <c r="K1567" s="71">
        <v>0</v>
      </c>
    </row>
    <row r="1568" spans="3:11" s="7" customFormat="1" ht="15" hidden="1" customHeight="1">
      <c r="C1568" s="89" t="s">
        <v>636</v>
      </c>
      <c r="D1568" s="137" t="s">
        <v>637</v>
      </c>
      <c r="E1568" s="101" t="s">
        <v>111</v>
      </c>
      <c r="F1568" s="101"/>
      <c r="G1568" s="101"/>
      <c r="H1568" s="50" t="s">
        <v>309</v>
      </c>
      <c r="I1568" s="71">
        <f>I1569+I1570+I1571+I1572</f>
        <v>0</v>
      </c>
      <c r="J1568" s="71">
        <f>J1569+J1570+J1571+J1572</f>
        <v>0</v>
      </c>
      <c r="K1568" s="71">
        <f>K1569+K1570+K1571+K1572</f>
        <v>0</v>
      </c>
    </row>
    <row r="1569" spans="3:11" s="7" customFormat="1" ht="15" hidden="1" customHeight="1">
      <c r="C1569" s="90"/>
      <c r="D1569" s="138"/>
      <c r="E1569" s="102"/>
      <c r="F1569" s="102"/>
      <c r="G1569" s="102"/>
      <c r="H1569" s="50" t="s">
        <v>310</v>
      </c>
      <c r="I1569" s="71">
        <v>0</v>
      </c>
      <c r="J1569" s="71">
        <v>0</v>
      </c>
      <c r="K1569" s="71"/>
    </row>
    <row r="1570" spans="3:11" s="7" customFormat="1" ht="15" hidden="1" customHeight="1">
      <c r="C1570" s="90"/>
      <c r="D1570" s="138"/>
      <c r="E1570" s="102"/>
      <c r="F1570" s="102"/>
      <c r="G1570" s="102"/>
      <c r="H1570" s="50" t="s">
        <v>311</v>
      </c>
      <c r="I1570" s="71">
        <v>0</v>
      </c>
      <c r="J1570" s="71">
        <v>0</v>
      </c>
      <c r="K1570" s="71">
        <v>0</v>
      </c>
    </row>
    <row r="1571" spans="3:11" s="7" customFormat="1" ht="15" hidden="1" customHeight="1">
      <c r="C1571" s="90"/>
      <c r="D1571" s="138"/>
      <c r="E1571" s="102"/>
      <c r="F1571" s="102"/>
      <c r="G1571" s="102"/>
      <c r="H1571" s="50" t="s">
        <v>312</v>
      </c>
      <c r="I1571" s="71">
        <v>0</v>
      </c>
      <c r="J1571" s="71">
        <v>0</v>
      </c>
      <c r="K1571" s="71">
        <v>0</v>
      </c>
    </row>
    <row r="1572" spans="3:11" s="7" customFormat="1" ht="15" hidden="1" customHeight="1">
      <c r="C1572" s="91"/>
      <c r="D1572" s="139"/>
      <c r="E1572" s="103"/>
      <c r="F1572" s="103"/>
      <c r="G1572" s="103"/>
      <c r="H1572" s="50" t="s">
        <v>202</v>
      </c>
      <c r="I1572" s="71">
        <v>0</v>
      </c>
      <c r="J1572" s="71">
        <v>0</v>
      </c>
      <c r="K1572" s="71">
        <v>0</v>
      </c>
    </row>
    <row r="1573" spans="3:11" s="7" customFormat="1" ht="15" customHeight="1">
      <c r="C1573" s="89" t="s">
        <v>639</v>
      </c>
      <c r="D1573" s="137" t="s">
        <v>380</v>
      </c>
      <c r="E1573" s="157" t="s">
        <v>282</v>
      </c>
      <c r="F1573" s="101">
        <v>2021</v>
      </c>
      <c r="G1573" s="101">
        <v>2023</v>
      </c>
      <c r="H1573" s="50" t="s">
        <v>309</v>
      </c>
      <c r="I1573" s="71">
        <f>I1574+I1575+I1576+I1577</f>
        <v>40836.1</v>
      </c>
      <c r="J1573" s="71">
        <f>J1574+J1575+J1576+J1577</f>
        <v>36832.699999999997</v>
      </c>
      <c r="K1573" s="71">
        <f>K1574+K1575+K1576+K1577</f>
        <v>36832.699999999997</v>
      </c>
    </row>
    <row r="1574" spans="3:11" s="7" customFormat="1" ht="15" customHeight="1">
      <c r="C1574" s="90"/>
      <c r="D1574" s="138"/>
      <c r="E1574" s="157"/>
      <c r="F1574" s="102"/>
      <c r="G1574" s="102"/>
      <c r="H1574" s="50" t="s">
        <v>310</v>
      </c>
      <c r="I1574" s="71">
        <f t="shared" ref="I1574:K1575" si="163">I1579</f>
        <v>4492</v>
      </c>
      <c r="J1574" s="71">
        <f t="shared" si="163"/>
        <v>4057</v>
      </c>
      <c r="K1574" s="71">
        <f t="shared" si="163"/>
        <v>4057</v>
      </c>
    </row>
    <row r="1575" spans="3:11" s="7" customFormat="1" ht="15" customHeight="1">
      <c r="C1575" s="90"/>
      <c r="D1575" s="138"/>
      <c r="E1575" s="157"/>
      <c r="F1575" s="102"/>
      <c r="G1575" s="102"/>
      <c r="H1575" s="50" t="s">
        <v>311</v>
      </c>
      <c r="I1575" s="71">
        <f t="shared" si="163"/>
        <v>36344.1</v>
      </c>
      <c r="J1575" s="71">
        <f t="shared" si="163"/>
        <v>32775.699999999997</v>
      </c>
      <c r="K1575" s="71">
        <f t="shared" si="163"/>
        <v>32775.699999999997</v>
      </c>
    </row>
    <row r="1576" spans="3:11" s="7" customFormat="1" ht="15" customHeight="1">
      <c r="C1576" s="90"/>
      <c r="D1576" s="138"/>
      <c r="E1576" s="157"/>
      <c r="F1576" s="102"/>
      <c r="G1576" s="102"/>
      <c r="H1576" s="50" t="s">
        <v>312</v>
      </c>
      <c r="I1576" s="71">
        <v>0</v>
      </c>
      <c r="J1576" s="71">
        <f>J1581</f>
        <v>0</v>
      </c>
      <c r="K1576" s="71">
        <f>K1581</f>
        <v>0</v>
      </c>
    </row>
    <row r="1577" spans="3:11" s="7" customFormat="1" ht="15" customHeight="1">
      <c r="C1577" s="91"/>
      <c r="D1577" s="139"/>
      <c r="E1577" s="157"/>
      <c r="F1577" s="103"/>
      <c r="G1577" s="103"/>
      <c r="H1577" s="50" t="s">
        <v>202</v>
      </c>
      <c r="I1577" s="71">
        <v>0</v>
      </c>
      <c r="J1577" s="71">
        <f>J1582</f>
        <v>0</v>
      </c>
      <c r="K1577" s="71">
        <f>K1582</f>
        <v>0</v>
      </c>
    </row>
    <row r="1578" spans="3:11" s="7" customFormat="1" ht="15" customHeight="1">
      <c r="C1578" s="89" t="s">
        <v>640</v>
      </c>
      <c r="D1578" s="137" t="s">
        <v>84</v>
      </c>
      <c r="E1578" s="131" t="s">
        <v>283</v>
      </c>
      <c r="F1578" s="101">
        <v>2021</v>
      </c>
      <c r="G1578" s="101">
        <v>2023</v>
      </c>
      <c r="H1578" s="50" t="s">
        <v>309</v>
      </c>
      <c r="I1578" s="71">
        <f>I1579+I1580+I1581+I1582</f>
        <v>40836.1</v>
      </c>
      <c r="J1578" s="71">
        <f>J1579+J1580+J1581+J1582</f>
        <v>36832.699999999997</v>
      </c>
      <c r="K1578" s="71">
        <f>K1579+K1580+K1581+K1582</f>
        <v>36832.699999999997</v>
      </c>
    </row>
    <row r="1579" spans="3:11" s="7" customFormat="1" ht="15" customHeight="1">
      <c r="C1579" s="90"/>
      <c r="D1579" s="138"/>
      <c r="E1579" s="132"/>
      <c r="F1579" s="102"/>
      <c r="G1579" s="102"/>
      <c r="H1579" s="50" t="s">
        <v>310</v>
      </c>
      <c r="I1579" s="83">
        <v>4492</v>
      </c>
      <c r="J1579" s="83">
        <v>4057</v>
      </c>
      <c r="K1579" s="71">
        <v>4057</v>
      </c>
    </row>
    <row r="1580" spans="3:11" s="7" customFormat="1" ht="15" customHeight="1">
      <c r="C1580" s="90"/>
      <c r="D1580" s="138"/>
      <c r="E1580" s="132"/>
      <c r="F1580" s="102"/>
      <c r="G1580" s="102"/>
      <c r="H1580" s="50" t="s">
        <v>311</v>
      </c>
      <c r="I1580" s="83">
        <v>36344.1</v>
      </c>
      <c r="J1580" s="83">
        <v>32775.699999999997</v>
      </c>
      <c r="K1580" s="71">
        <v>32775.699999999997</v>
      </c>
    </row>
    <row r="1581" spans="3:11" s="7" customFormat="1" ht="15" customHeight="1">
      <c r="C1581" s="90"/>
      <c r="D1581" s="138"/>
      <c r="E1581" s="132"/>
      <c r="F1581" s="102"/>
      <c r="G1581" s="102"/>
      <c r="H1581" s="50" t="s">
        <v>312</v>
      </c>
      <c r="I1581" s="71"/>
      <c r="J1581" s="71">
        <v>0</v>
      </c>
      <c r="K1581" s="71">
        <v>0</v>
      </c>
    </row>
    <row r="1582" spans="3:11" s="7" customFormat="1" ht="15" customHeight="1">
      <c r="C1582" s="91"/>
      <c r="D1582" s="139"/>
      <c r="E1582" s="133"/>
      <c r="F1582" s="103"/>
      <c r="G1582" s="103"/>
      <c r="H1582" s="50" t="s">
        <v>202</v>
      </c>
      <c r="I1582" s="71">
        <v>0</v>
      </c>
      <c r="J1582" s="71">
        <v>0</v>
      </c>
      <c r="K1582" s="71">
        <v>0</v>
      </c>
    </row>
    <row r="1583" spans="3:11" s="7" customFormat="1" hidden="1">
      <c r="C1583" s="89" t="s">
        <v>101</v>
      </c>
      <c r="D1583" s="137" t="s">
        <v>117</v>
      </c>
      <c r="E1583" s="131" t="s">
        <v>118</v>
      </c>
      <c r="F1583" s="101"/>
      <c r="G1583" s="101"/>
      <c r="H1583" s="50" t="s">
        <v>309</v>
      </c>
      <c r="I1583" s="71">
        <f>I1584+I1585+I1586</f>
        <v>0</v>
      </c>
      <c r="J1583" s="71">
        <f>J1584+J1585+J1586</f>
        <v>0</v>
      </c>
      <c r="K1583" s="71">
        <f>K1584+K1585+K1586</f>
        <v>0</v>
      </c>
    </row>
    <row r="1584" spans="3:11" s="7" customFormat="1" hidden="1">
      <c r="C1584" s="90"/>
      <c r="D1584" s="138"/>
      <c r="E1584" s="154"/>
      <c r="F1584" s="102"/>
      <c r="G1584" s="102"/>
      <c r="H1584" s="50" t="s">
        <v>310</v>
      </c>
      <c r="I1584" s="71">
        <f t="shared" ref="I1584:K1587" si="164">I1589</f>
        <v>0</v>
      </c>
      <c r="J1584" s="71">
        <f t="shared" si="164"/>
        <v>0</v>
      </c>
      <c r="K1584" s="71">
        <f t="shared" si="164"/>
        <v>0</v>
      </c>
    </row>
    <row r="1585" spans="3:11" s="7" customFormat="1" hidden="1">
      <c r="C1585" s="90"/>
      <c r="D1585" s="138"/>
      <c r="E1585" s="154"/>
      <c r="F1585" s="102"/>
      <c r="G1585" s="102"/>
      <c r="H1585" s="50" t="s">
        <v>311</v>
      </c>
      <c r="I1585" s="71">
        <f t="shared" si="164"/>
        <v>0</v>
      </c>
      <c r="J1585" s="71">
        <f t="shared" si="164"/>
        <v>0</v>
      </c>
      <c r="K1585" s="71">
        <f t="shared" si="164"/>
        <v>0</v>
      </c>
    </row>
    <row r="1586" spans="3:11" s="7" customFormat="1" hidden="1">
      <c r="C1586" s="90"/>
      <c r="D1586" s="138"/>
      <c r="E1586" s="154"/>
      <c r="F1586" s="102"/>
      <c r="G1586" s="102"/>
      <c r="H1586" s="50" t="s">
        <v>312</v>
      </c>
      <c r="I1586" s="71">
        <f t="shared" si="164"/>
        <v>0</v>
      </c>
      <c r="J1586" s="71">
        <f t="shared" si="164"/>
        <v>0</v>
      </c>
      <c r="K1586" s="71">
        <f t="shared" si="164"/>
        <v>0</v>
      </c>
    </row>
    <row r="1587" spans="3:11" s="7" customFormat="1" hidden="1">
      <c r="C1587" s="90"/>
      <c r="D1587" s="138"/>
      <c r="E1587" s="154"/>
      <c r="F1587" s="102"/>
      <c r="G1587" s="102"/>
      <c r="H1587" s="50" t="s">
        <v>202</v>
      </c>
      <c r="I1587" s="71">
        <f t="shared" si="164"/>
        <v>0</v>
      </c>
      <c r="J1587" s="71">
        <f t="shared" si="164"/>
        <v>0</v>
      </c>
      <c r="K1587" s="71">
        <f t="shared" si="164"/>
        <v>0</v>
      </c>
    </row>
    <row r="1588" spans="3:11" s="7" customFormat="1" ht="15" hidden="1" customHeight="1">
      <c r="C1588" s="89" t="s">
        <v>102</v>
      </c>
      <c r="D1588" s="137" t="s">
        <v>119</v>
      </c>
      <c r="E1588" s="131" t="s">
        <v>118</v>
      </c>
      <c r="F1588" s="101"/>
      <c r="G1588" s="101"/>
      <c r="H1588" s="50" t="s">
        <v>309</v>
      </c>
      <c r="I1588" s="71">
        <f>I1589+I1590+I1591</f>
        <v>0</v>
      </c>
      <c r="J1588" s="71">
        <f>J1589+J1590+J1591</f>
        <v>0</v>
      </c>
      <c r="K1588" s="71">
        <f>K1589+K1590+K1591</f>
        <v>0</v>
      </c>
    </row>
    <row r="1589" spans="3:11" s="7" customFormat="1" ht="18" hidden="1" customHeight="1">
      <c r="C1589" s="90"/>
      <c r="D1589" s="138"/>
      <c r="E1589" s="154"/>
      <c r="F1589" s="102"/>
      <c r="G1589" s="102"/>
      <c r="H1589" s="50" t="s">
        <v>310</v>
      </c>
      <c r="I1589" s="71"/>
      <c r="J1589" s="71">
        <v>0</v>
      </c>
      <c r="K1589" s="71">
        <v>0</v>
      </c>
    </row>
    <row r="1590" spans="3:11" s="7" customFormat="1" hidden="1">
      <c r="C1590" s="90"/>
      <c r="D1590" s="138"/>
      <c r="E1590" s="154"/>
      <c r="F1590" s="102"/>
      <c r="G1590" s="102"/>
      <c r="H1590" s="50" t="s">
        <v>311</v>
      </c>
      <c r="I1590" s="71">
        <v>0</v>
      </c>
      <c r="J1590" s="71">
        <v>0</v>
      </c>
      <c r="K1590" s="71">
        <v>0</v>
      </c>
    </row>
    <row r="1591" spans="3:11" s="7" customFormat="1" hidden="1">
      <c r="C1591" s="90"/>
      <c r="D1591" s="138"/>
      <c r="E1591" s="154"/>
      <c r="F1591" s="102"/>
      <c r="G1591" s="102"/>
      <c r="H1591" s="50" t="s">
        <v>312</v>
      </c>
      <c r="I1591" s="71">
        <v>0</v>
      </c>
      <c r="J1591" s="71">
        <v>0</v>
      </c>
      <c r="K1591" s="71">
        <v>0</v>
      </c>
    </row>
    <row r="1592" spans="3:11" s="7" customFormat="1" hidden="1">
      <c r="C1592" s="90"/>
      <c r="D1592" s="138"/>
      <c r="E1592" s="154"/>
      <c r="F1592" s="102"/>
      <c r="G1592" s="102"/>
      <c r="H1592" s="50" t="s">
        <v>202</v>
      </c>
      <c r="I1592" s="71"/>
      <c r="J1592" s="71"/>
      <c r="K1592" s="71"/>
    </row>
    <row r="1593" spans="3:11" s="7" customFormat="1" ht="15" hidden="1" customHeight="1">
      <c r="C1593" s="89" t="s">
        <v>27</v>
      </c>
      <c r="D1593" s="137" t="s">
        <v>29</v>
      </c>
      <c r="E1593" s="131" t="s">
        <v>79</v>
      </c>
      <c r="F1593" s="101"/>
      <c r="G1593" s="101"/>
      <c r="H1593" s="50" t="s">
        <v>309</v>
      </c>
      <c r="I1593" s="71">
        <f>I1594+I1595+I1596+I1597</f>
        <v>0</v>
      </c>
      <c r="J1593" s="71">
        <f>J1594+J1595+J1596+J1597</f>
        <v>0</v>
      </c>
      <c r="K1593" s="71">
        <f>K1594+K1595+K1596+K1597</f>
        <v>0</v>
      </c>
    </row>
    <row r="1594" spans="3:11" s="7" customFormat="1" ht="15" hidden="1" customHeight="1">
      <c r="C1594" s="90"/>
      <c r="D1594" s="138"/>
      <c r="E1594" s="132"/>
      <c r="F1594" s="102"/>
      <c r="G1594" s="102"/>
      <c r="H1594" s="50" t="s">
        <v>310</v>
      </c>
      <c r="I1594" s="71">
        <f t="shared" ref="I1594:K1595" si="165">I1599</f>
        <v>0</v>
      </c>
      <c r="J1594" s="71">
        <f t="shared" si="165"/>
        <v>0</v>
      </c>
      <c r="K1594" s="71">
        <f t="shared" si="165"/>
        <v>0</v>
      </c>
    </row>
    <row r="1595" spans="3:11" s="7" customFormat="1" ht="15" hidden="1" customHeight="1">
      <c r="C1595" s="90"/>
      <c r="D1595" s="138"/>
      <c r="E1595" s="132"/>
      <c r="F1595" s="102"/>
      <c r="G1595" s="102"/>
      <c r="H1595" s="50" t="s">
        <v>311</v>
      </c>
      <c r="I1595" s="71">
        <f t="shared" si="165"/>
        <v>0</v>
      </c>
      <c r="J1595" s="71">
        <f t="shared" si="165"/>
        <v>0</v>
      </c>
      <c r="K1595" s="71">
        <f t="shared" si="165"/>
        <v>0</v>
      </c>
    </row>
    <row r="1596" spans="3:11" s="7" customFormat="1" ht="15" hidden="1" customHeight="1">
      <c r="C1596" s="90"/>
      <c r="D1596" s="138"/>
      <c r="E1596" s="132"/>
      <c r="F1596" s="102"/>
      <c r="G1596" s="102"/>
      <c r="H1596" s="50" t="s">
        <v>312</v>
      </c>
      <c r="I1596" s="71">
        <v>0</v>
      </c>
      <c r="J1596" s="71">
        <f>J1601</f>
        <v>0</v>
      </c>
      <c r="K1596" s="71">
        <f>K1601</f>
        <v>0</v>
      </c>
    </row>
    <row r="1597" spans="3:11" s="7" customFormat="1" ht="20.25" hidden="1" customHeight="1">
      <c r="C1597" s="91"/>
      <c r="D1597" s="139"/>
      <c r="E1597" s="133"/>
      <c r="F1597" s="103"/>
      <c r="G1597" s="103"/>
      <c r="H1597" s="50" t="s">
        <v>202</v>
      </c>
      <c r="I1597" s="71">
        <v>0</v>
      </c>
      <c r="J1597" s="71">
        <f>J1602</f>
        <v>0</v>
      </c>
      <c r="K1597" s="71">
        <f>K1602</f>
        <v>0</v>
      </c>
    </row>
    <row r="1598" spans="3:11" s="7" customFormat="1" ht="15" hidden="1" customHeight="1">
      <c r="C1598" s="89" t="s">
        <v>28</v>
      </c>
      <c r="D1598" s="137" t="s">
        <v>436</v>
      </c>
      <c r="E1598" s="131" t="s">
        <v>79</v>
      </c>
      <c r="F1598" s="101"/>
      <c r="G1598" s="101"/>
      <c r="H1598" s="50" t="s">
        <v>309</v>
      </c>
      <c r="I1598" s="71">
        <f>I1599+I1600+I1601+I1602</f>
        <v>0</v>
      </c>
      <c r="J1598" s="71">
        <f>J1599+J1600+J1601+J1602</f>
        <v>0</v>
      </c>
      <c r="K1598" s="71">
        <f>K1599+K1600+K1601+K1602</f>
        <v>0</v>
      </c>
    </row>
    <row r="1599" spans="3:11" s="7" customFormat="1" ht="18" hidden="1" customHeight="1">
      <c r="C1599" s="90"/>
      <c r="D1599" s="138"/>
      <c r="E1599" s="132"/>
      <c r="F1599" s="102"/>
      <c r="G1599" s="102"/>
      <c r="H1599" s="50" t="s">
        <v>310</v>
      </c>
      <c r="I1599" s="84"/>
      <c r="J1599" s="83">
        <v>0</v>
      </c>
      <c r="K1599" s="71">
        <v>0</v>
      </c>
    </row>
    <row r="1600" spans="3:11" s="7" customFormat="1" ht="17.25" hidden="1" customHeight="1">
      <c r="C1600" s="90"/>
      <c r="D1600" s="138"/>
      <c r="E1600" s="132"/>
      <c r="F1600" s="102"/>
      <c r="G1600" s="102"/>
      <c r="H1600" s="50" t="s">
        <v>311</v>
      </c>
      <c r="I1600" s="84"/>
      <c r="J1600" s="83">
        <v>0</v>
      </c>
      <c r="K1600" s="71">
        <v>0</v>
      </c>
    </row>
    <row r="1601" spans="3:11" s="7" customFormat="1" ht="18" hidden="1" customHeight="1">
      <c r="C1601" s="90"/>
      <c r="D1601" s="138"/>
      <c r="E1601" s="132"/>
      <c r="F1601" s="102"/>
      <c r="G1601" s="102"/>
      <c r="H1601" s="50" t="s">
        <v>312</v>
      </c>
      <c r="I1601" s="71">
        <v>0</v>
      </c>
      <c r="J1601" s="71">
        <v>0</v>
      </c>
      <c r="K1601" s="71">
        <v>0</v>
      </c>
    </row>
    <row r="1602" spans="3:11" s="7" customFormat="1" ht="18" hidden="1" customHeight="1">
      <c r="C1602" s="91"/>
      <c r="D1602" s="139"/>
      <c r="E1602" s="133"/>
      <c r="F1602" s="103"/>
      <c r="G1602" s="103"/>
      <c r="H1602" s="50" t="s">
        <v>202</v>
      </c>
      <c r="I1602" s="71">
        <v>0</v>
      </c>
      <c r="J1602" s="71">
        <v>0</v>
      </c>
      <c r="K1602" s="71">
        <v>0</v>
      </c>
    </row>
    <row r="1603" spans="3:11" s="7" customFormat="1" ht="15" hidden="1" customHeight="1">
      <c r="C1603" s="89" t="s">
        <v>30</v>
      </c>
      <c r="D1603" s="137" t="s">
        <v>81</v>
      </c>
      <c r="E1603" s="157" t="s">
        <v>281</v>
      </c>
      <c r="F1603" s="101"/>
      <c r="G1603" s="101"/>
      <c r="H1603" s="50" t="s">
        <v>309</v>
      </c>
      <c r="I1603" s="71">
        <f>I1604+I1605+I1606+I1607</f>
        <v>0</v>
      </c>
      <c r="J1603" s="71">
        <f>J1604+J1605+J1606+J1607</f>
        <v>0</v>
      </c>
      <c r="K1603" s="71">
        <f>K1604+K1605+K1606+K1607</f>
        <v>0</v>
      </c>
    </row>
    <row r="1604" spans="3:11" s="7" customFormat="1" ht="15" hidden="1" customHeight="1">
      <c r="C1604" s="90"/>
      <c r="D1604" s="138"/>
      <c r="E1604" s="157"/>
      <c r="F1604" s="102"/>
      <c r="G1604" s="102"/>
      <c r="H1604" s="50" t="s">
        <v>310</v>
      </c>
      <c r="I1604" s="71">
        <f t="shared" ref="I1604:K1605" si="166">I1609</f>
        <v>0</v>
      </c>
      <c r="J1604" s="71">
        <f t="shared" si="166"/>
        <v>0</v>
      </c>
      <c r="K1604" s="71">
        <f t="shared" si="166"/>
        <v>0</v>
      </c>
    </row>
    <row r="1605" spans="3:11" s="7" customFormat="1" ht="15" hidden="1" customHeight="1">
      <c r="C1605" s="90"/>
      <c r="D1605" s="138"/>
      <c r="E1605" s="157"/>
      <c r="F1605" s="102"/>
      <c r="G1605" s="102"/>
      <c r="H1605" s="50" t="s">
        <v>311</v>
      </c>
      <c r="I1605" s="71">
        <f t="shared" si="166"/>
        <v>0</v>
      </c>
      <c r="J1605" s="71">
        <f t="shared" si="166"/>
        <v>0</v>
      </c>
      <c r="K1605" s="71">
        <f t="shared" si="166"/>
        <v>0</v>
      </c>
    </row>
    <row r="1606" spans="3:11" s="7" customFormat="1" ht="15" hidden="1" customHeight="1">
      <c r="C1606" s="90"/>
      <c r="D1606" s="138"/>
      <c r="E1606" s="157"/>
      <c r="F1606" s="102"/>
      <c r="G1606" s="102"/>
      <c r="H1606" s="50" t="s">
        <v>312</v>
      </c>
      <c r="I1606" s="71">
        <v>0</v>
      </c>
      <c r="J1606" s="71">
        <f>J1611</f>
        <v>0</v>
      </c>
      <c r="K1606" s="71">
        <f>K1611</f>
        <v>0</v>
      </c>
    </row>
    <row r="1607" spans="3:11" s="7" customFormat="1" ht="15" hidden="1" customHeight="1">
      <c r="C1607" s="91"/>
      <c r="D1607" s="139"/>
      <c r="E1607" s="157"/>
      <c r="F1607" s="103"/>
      <c r="G1607" s="103"/>
      <c r="H1607" s="50" t="s">
        <v>202</v>
      </c>
      <c r="I1607" s="71">
        <v>0</v>
      </c>
      <c r="J1607" s="71">
        <f>J1612</f>
        <v>0</v>
      </c>
      <c r="K1607" s="71">
        <f>K1612</f>
        <v>0</v>
      </c>
    </row>
    <row r="1608" spans="3:11" s="7" customFormat="1" ht="15" hidden="1" customHeight="1">
      <c r="C1608" s="89" t="s">
        <v>31</v>
      </c>
      <c r="D1608" s="137" t="s">
        <v>80</v>
      </c>
      <c r="E1608" s="157" t="s">
        <v>281</v>
      </c>
      <c r="F1608" s="101"/>
      <c r="G1608" s="101"/>
      <c r="H1608" s="50" t="s">
        <v>309</v>
      </c>
      <c r="I1608" s="71">
        <f>I1609+I1610+I1611+I1612</f>
        <v>0</v>
      </c>
      <c r="J1608" s="71">
        <f>J1609+J1610+J1611+J1612</f>
        <v>0</v>
      </c>
      <c r="K1608" s="71">
        <f>K1609+K1610+K1611+K1612</f>
        <v>0</v>
      </c>
    </row>
    <row r="1609" spans="3:11" s="7" customFormat="1" ht="18" hidden="1" customHeight="1">
      <c r="C1609" s="90"/>
      <c r="D1609" s="138"/>
      <c r="E1609" s="157"/>
      <c r="F1609" s="102"/>
      <c r="G1609" s="102"/>
      <c r="H1609" s="50" t="s">
        <v>310</v>
      </c>
      <c r="I1609" s="84"/>
      <c r="J1609" s="84"/>
      <c r="K1609" s="84"/>
    </row>
    <row r="1610" spans="3:11" s="7" customFormat="1" ht="17.25" hidden="1" customHeight="1">
      <c r="C1610" s="90"/>
      <c r="D1610" s="138"/>
      <c r="E1610" s="157"/>
      <c r="F1610" s="102"/>
      <c r="G1610" s="102"/>
      <c r="H1610" s="50" t="s">
        <v>311</v>
      </c>
      <c r="I1610" s="84"/>
      <c r="J1610" s="84"/>
      <c r="K1610" s="84"/>
    </row>
    <row r="1611" spans="3:11" s="7" customFormat="1" ht="18" hidden="1" customHeight="1">
      <c r="C1611" s="90"/>
      <c r="D1611" s="138"/>
      <c r="E1611" s="157"/>
      <c r="F1611" s="102"/>
      <c r="G1611" s="102"/>
      <c r="H1611" s="50" t="s">
        <v>312</v>
      </c>
      <c r="I1611" s="71">
        <v>0</v>
      </c>
      <c r="J1611" s="71">
        <v>0</v>
      </c>
      <c r="K1611" s="71">
        <v>0</v>
      </c>
    </row>
    <row r="1612" spans="3:11" s="7" customFormat="1" ht="18" hidden="1" customHeight="1">
      <c r="C1612" s="91"/>
      <c r="D1612" s="139"/>
      <c r="E1612" s="157"/>
      <c r="F1612" s="103"/>
      <c r="G1612" s="103"/>
      <c r="H1612" s="50" t="s">
        <v>202</v>
      </c>
      <c r="I1612" s="71">
        <v>0</v>
      </c>
      <c r="J1612" s="71">
        <v>0</v>
      </c>
      <c r="K1612" s="71">
        <v>0</v>
      </c>
    </row>
    <row r="1613" spans="3:11" s="7" customFormat="1" ht="15" hidden="1" customHeight="1">
      <c r="C1613" s="89" t="s">
        <v>32</v>
      </c>
      <c r="D1613" s="137" t="s">
        <v>83</v>
      </c>
      <c r="E1613" s="157" t="s">
        <v>281</v>
      </c>
      <c r="F1613" s="101"/>
      <c r="G1613" s="101"/>
      <c r="H1613" s="50" t="s">
        <v>309</v>
      </c>
      <c r="I1613" s="71">
        <f>I1614+I1615+I1616+I1617</f>
        <v>0</v>
      </c>
      <c r="J1613" s="71">
        <f>J1614+J1615+J1616+J1617</f>
        <v>0</v>
      </c>
      <c r="K1613" s="71">
        <f>K1614+K1615+K1616+K1617</f>
        <v>0</v>
      </c>
    </row>
    <row r="1614" spans="3:11" s="7" customFormat="1" ht="15" hidden="1" customHeight="1">
      <c r="C1614" s="90"/>
      <c r="D1614" s="138"/>
      <c r="E1614" s="157"/>
      <c r="F1614" s="102"/>
      <c r="G1614" s="102"/>
      <c r="H1614" s="50" t="s">
        <v>310</v>
      </c>
      <c r="I1614" s="71">
        <f t="shared" ref="I1614:K1615" si="167">I1619</f>
        <v>0</v>
      </c>
      <c r="J1614" s="71">
        <f t="shared" si="167"/>
        <v>0</v>
      </c>
      <c r="K1614" s="71">
        <f t="shared" si="167"/>
        <v>0</v>
      </c>
    </row>
    <row r="1615" spans="3:11" s="7" customFormat="1" ht="15" hidden="1" customHeight="1">
      <c r="C1615" s="90"/>
      <c r="D1615" s="138"/>
      <c r="E1615" s="157"/>
      <c r="F1615" s="102"/>
      <c r="G1615" s="102"/>
      <c r="H1615" s="50" t="s">
        <v>311</v>
      </c>
      <c r="I1615" s="71">
        <f t="shared" si="167"/>
        <v>0</v>
      </c>
      <c r="J1615" s="71">
        <f t="shared" si="167"/>
        <v>0</v>
      </c>
      <c r="K1615" s="71">
        <f t="shared" si="167"/>
        <v>0</v>
      </c>
    </row>
    <row r="1616" spans="3:11" s="7" customFormat="1" ht="15" hidden="1" customHeight="1">
      <c r="C1616" s="90"/>
      <c r="D1616" s="138"/>
      <c r="E1616" s="157"/>
      <c r="F1616" s="102"/>
      <c r="G1616" s="102"/>
      <c r="H1616" s="50" t="s">
        <v>312</v>
      </c>
      <c r="I1616" s="71">
        <v>0</v>
      </c>
      <c r="J1616" s="71">
        <f>J1621</f>
        <v>0</v>
      </c>
      <c r="K1616" s="71">
        <f>K1621</f>
        <v>0</v>
      </c>
    </row>
    <row r="1617" spans="3:11" s="7" customFormat="1" ht="15" hidden="1" customHeight="1">
      <c r="C1617" s="91"/>
      <c r="D1617" s="139"/>
      <c r="E1617" s="157"/>
      <c r="F1617" s="103"/>
      <c r="G1617" s="103"/>
      <c r="H1617" s="50" t="s">
        <v>202</v>
      </c>
      <c r="I1617" s="71">
        <v>0</v>
      </c>
      <c r="J1617" s="71">
        <f>J1622</f>
        <v>0</v>
      </c>
      <c r="K1617" s="71">
        <f>K1622</f>
        <v>0</v>
      </c>
    </row>
    <row r="1618" spans="3:11" s="7" customFormat="1" ht="15" hidden="1" customHeight="1">
      <c r="C1618" s="89" t="s">
        <v>33</v>
      </c>
      <c r="D1618" s="137" t="s">
        <v>82</v>
      </c>
      <c r="E1618" s="157" t="s">
        <v>281</v>
      </c>
      <c r="F1618" s="101"/>
      <c r="G1618" s="101"/>
      <c r="H1618" s="50" t="s">
        <v>309</v>
      </c>
      <c r="I1618" s="71">
        <f>I1619+I1620+I1621+I1622</f>
        <v>0</v>
      </c>
      <c r="J1618" s="71">
        <f>J1619+J1620+J1621+J1622</f>
        <v>0</v>
      </c>
      <c r="K1618" s="71">
        <f>K1619+K1620+K1621+K1622</f>
        <v>0</v>
      </c>
    </row>
    <row r="1619" spans="3:11" s="7" customFormat="1" ht="18" hidden="1" customHeight="1">
      <c r="C1619" s="90"/>
      <c r="D1619" s="138"/>
      <c r="E1619" s="157"/>
      <c r="F1619" s="102"/>
      <c r="G1619" s="102"/>
      <c r="H1619" s="50" t="s">
        <v>310</v>
      </c>
      <c r="I1619" s="84"/>
      <c r="J1619" s="84"/>
      <c r="K1619" s="71">
        <v>0</v>
      </c>
    </row>
    <row r="1620" spans="3:11" s="7" customFormat="1" ht="17.25" hidden="1" customHeight="1">
      <c r="C1620" s="90"/>
      <c r="D1620" s="138"/>
      <c r="E1620" s="157"/>
      <c r="F1620" s="102"/>
      <c r="G1620" s="102"/>
      <c r="H1620" s="50" t="s">
        <v>311</v>
      </c>
      <c r="I1620" s="84"/>
      <c r="J1620" s="84"/>
      <c r="K1620" s="71">
        <v>0</v>
      </c>
    </row>
    <row r="1621" spans="3:11" s="7" customFormat="1" ht="18" hidden="1" customHeight="1">
      <c r="C1621" s="90"/>
      <c r="D1621" s="138"/>
      <c r="E1621" s="157"/>
      <c r="F1621" s="102"/>
      <c r="G1621" s="102"/>
      <c r="H1621" s="50" t="s">
        <v>312</v>
      </c>
      <c r="I1621" s="71">
        <v>0</v>
      </c>
      <c r="J1621" s="71">
        <v>0</v>
      </c>
      <c r="K1621" s="71">
        <v>0</v>
      </c>
    </row>
    <row r="1622" spans="3:11" s="7" customFormat="1" ht="18" hidden="1" customHeight="1">
      <c r="C1622" s="91"/>
      <c r="D1622" s="139"/>
      <c r="E1622" s="157"/>
      <c r="F1622" s="103"/>
      <c r="G1622" s="103"/>
      <c r="H1622" s="50" t="s">
        <v>202</v>
      </c>
      <c r="I1622" s="71">
        <v>0</v>
      </c>
      <c r="J1622" s="71">
        <v>0</v>
      </c>
      <c r="K1622" s="71">
        <v>0</v>
      </c>
    </row>
    <row r="1623" spans="3:11" s="7" customFormat="1" ht="15" hidden="1" customHeight="1">
      <c r="C1623" s="89" t="s">
        <v>641</v>
      </c>
      <c r="D1623" s="137" t="s">
        <v>51</v>
      </c>
      <c r="E1623" s="157" t="s">
        <v>638</v>
      </c>
      <c r="F1623" s="101">
        <v>2020</v>
      </c>
      <c r="G1623" s="101">
        <v>2021</v>
      </c>
      <c r="H1623" s="50" t="s">
        <v>309</v>
      </c>
      <c r="I1623" s="71">
        <f>I1624+I1625+I1626+I1627</f>
        <v>0</v>
      </c>
      <c r="J1623" s="71">
        <f>J1624+J1625+J1626+J1627</f>
        <v>0</v>
      </c>
      <c r="K1623" s="71">
        <f>K1624+K1625+K1626+K1627</f>
        <v>0</v>
      </c>
    </row>
    <row r="1624" spans="3:11" s="7" customFormat="1" ht="15" hidden="1" customHeight="1">
      <c r="C1624" s="90"/>
      <c r="D1624" s="138"/>
      <c r="E1624" s="157"/>
      <c r="F1624" s="102"/>
      <c r="G1624" s="102"/>
      <c r="H1624" s="50" t="s">
        <v>310</v>
      </c>
      <c r="I1624" s="71">
        <v>0</v>
      </c>
      <c r="J1624" s="71">
        <v>0</v>
      </c>
      <c r="K1624" s="71">
        <f t="shared" ref="I1624:K1625" si="168">K1629</f>
        <v>0</v>
      </c>
    </row>
    <row r="1625" spans="3:11" s="7" customFormat="1" ht="15" hidden="1" customHeight="1">
      <c r="C1625" s="90"/>
      <c r="D1625" s="138"/>
      <c r="E1625" s="157"/>
      <c r="F1625" s="102"/>
      <c r="G1625" s="102"/>
      <c r="H1625" s="50" t="s">
        <v>311</v>
      </c>
      <c r="I1625" s="71">
        <f t="shared" si="168"/>
        <v>0</v>
      </c>
      <c r="J1625" s="71">
        <f t="shared" si="168"/>
        <v>0</v>
      </c>
      <c r="K1625" s="71">
        <f t="shared" si="168"/>
        <v>0</v>
      </c>
    </row>
    <row r="1626" spans="3:11" s="7" customFormat="1" ht="15" hidden="1" customHeight="1">
      <c r="C1626" s="90"/>
      <c r="D1626" s="138"/>
      <c r="E1626" s="157"/>
      <c r="F1626" s="102"/>
      <c r="G1626" s="102"/>
      <c r="H1626" s="50" t="s">
        <v>312</v>
      </c>
      <c r="I1626" s="71">
        <v>0</v>
      </c>
      <c r="J1626" s="71">
        <f>J1631</f>
        <v>0</v>
      </c>
      <c r="K1626" s="71">
        <f>K1631</f>
        <v>0</v>
      </c>
    </row>
    <row r="1627" spans="3:11" s="7" customFormat="1" ht="65.25" hidden="1" customHeight="1">
      <c r="C1627" s="91"/>
      <c r="D1627" s="139"/>
      <c r="E1627" s="157"/>
      <c r="F1627" s="103"/>
      <c r="G1627" s="103"/>
      <c r="H1627" s="50" t="s">
        <v>202</v>
      </c>
      <c r="I1627" s="71">
        <v>0</v>
      </c>
      <c r="J1627" s="71">
        <f>J1632</f>
        <v>0</v>
      </c>
      <c r="K1627" s="71">
        <f>K1632</f>
        <v>0</v>
      </c>
    </row>
    <row r="1628" spans="3:11" s="7" customFormat="1" ht="15" hidden="1" customHeight="1">
      <c r="C1628" s="89" t="s">
        <v>53</v>
      </c>
      <c r="D1628" s="137" t="s">
        <v>52</v>
      </c>
      <c r="E1628" s="157" t="s">
        <v>79</v>
      </c>
      <c r="F1628" s="101"/>
      <c r="G1628" s="101"/>
      <c r="H1628" s="50" t="s">
        <v>309</v>
      </c>
      <c r="I1628" s="71">
        <f>I1629+I1630+I1631+I1632</f>
        <v>0</v>
      </c>
      <c r="J1628" s="71">
        <f>J1629+J1630+J1631+J1632</f>
        <v>0</v>
      </c>
      <c r="K1628" s="71">
        <f>K1629+K1630+K1631+K1632</f>
        <v>0</v>
      </c>
    </row>
    <row r="1629" spans="3:11" s="7" customFormat="1" ht="18" hidden="1" customHeight="1">
      <c r="C1629" s="90"/>
      <c r="D1629" s="138"/>
      <c r="E1629" s="157"/>
      <c r="F1629" s="102"/>
      <c r="G1629" s="102"/>
      <c r="H1629" s="50" t="s">
        <v>310</v>
      </c>
      <c r="I1629" s="84"/>
      <c r="J1629" s="71">
        <v>0</v>
      </c>
      <c r="K1629" s="71">
        <v>0</v>
      </c>
    </row>
    <row r="1630" spans="3:11" s="7" customFormat="1" ht="17.25" hidden="1" customHeight="1">
      <c r="C1630" s="90"/>
      <c r="D1630" s="138"/>
      <c r="E1630" s="157"/>
      <c r="F1630" s="102"/>
      <c r="G1630" s="102"/>
      <c r="H1630" s="50" t="s">
        <v>311</v>
      </c>
      <c r="I1630" s="84">
        <v>0</v>
      </c>
      <c r="J1630" s="71">
        <v>0</v>
      </c>
      <c r="K1630" s="71">
        <v>0</v>
      </c>
    </row>
    <row r="1631" spans="3:11" s="7" customFormat="1" ht="18" hidden="1" customHeight="1">
      <c r="C1631" s="90"/>
      <c r="D1631" s="138"/>
      <c r="E1631" s="157"/>
      <c r="F1631" s="102"/>
      <c r="G1631" s="102"/>
      <c r="H1631" s="50" t="s">
        <v>312</v>
      </c>
      <c r="I1631" s="71">
        <v>0</v>
      </c>
      <c r="J1631" s="71">
        <v>0</v>
      </c>
      <c r="K1631" s="71">
        <v>0</v>
      </c>
    </row>
    <row r="1632" spans="3:11" s="7" customFormat="1" ht="59.25" hidden="1" customHeight="1">
      <c r="C1632" s="91"/>
      <c r="D1632" s="139"/>
      <c r="E1632" s="157"/>
      <c r="F1632" s="103"/>
      <c r="G1632" s="103"/>
      <c r="H1632" s="50" t="s">
        <v>202</v>
      </c>
      <c r="I1632" s="71">
        <v>0</v>
      </c>
      <c r="J1632" s="71">
        <v>0</v>
      </c>
      <c r="K1632" s="71">
        <v>0</v>
      </c>
    </row>
    <row r="1633" spans="3:11" s="7" customFormat="1" ht="15" customHeight="1">
      <c r="C1633" s="89" t="s">
        <v>641</v>
      </c>
      <c r="D1633" s="137" t="s">
        <v>104</v>
      </c>
      <c r="E1633" s="157" t="s">
        <v>103</v>
      </c>
      <c r="F1633" s="101">
        <v>2021</v>
      </c>
      <c r="G1633" s="101">
        <v>2023</v>
      </c>
      <c r="H1633" s="50" t="s">
        <v>309</v>
      </c>
      <c r="I1633" s="71">
        <f>I1634+I1635+I1636+I1637</f>
        <v>90</v>
      </c>
      <c r="J1633" s="71">
        <f>J1634+J1635+J1636+J1637</f>
        <v>90</v>
      </c>
      <c r="K1633" s="71">
        <f>K1634+K1635+K1636+K1637</f>
        <v>90</v>
      </c>
    </row>
    <row r="1634" spans="3:11" s="7" customFormat="1" ht="15" customHeight="1">
      <c r="C1634" s="90"/>
      <c r="D1634" s="138"/>
      <c r="E1634" s="157"/>
      <c r="F1634" s="102"/>
      <c r="G1634" s="102"/>
      <c r="H1634" s="50" t="s">
        <v>310</v>
      </c>
      <c r="I1634" s="71">
        <f t="shared" ref="I1634:K1635" si="169">I1639</f>
        <v>90</v>
      </c>
      <c r="J1634" s="71">
        <f t="shared" si="169"/>
        <v>90</v>
      </c>
      <c r="K1634" s="71">
        <f t="shared" si="169"/>
        <v>90</v>
      </c>
    </row>
    <row r="1635" spans="3:11" s="7" customFormat="1" ht="15" customHeight="1">
      <c r="C1635" s="90"/>
      <c r="D1635" s="138"/>
      <c r="E1635" s="157"/>
      <c r="F1635" s="102"/>
      <c r="G1635" s="102"/>
      <c r="H1635" s="50" t="s">
        <v>311</v>
      </c>
      <c r="I1635" s="71">
        <f t="shared" si="169"/>
        <v>0</v>
      </c>
      <c r="J1635" s="71">
        <f t="shared" si="169"/>
        <v>0</v>
      </c>
      <c r="K1635" s="71">
        <f t="shared" si="169"/>
        <v>0</v>
      </c>
    </row>
    <row r="1636" spans="3:11" s="7" customFormat="1" ht="15" customHeight="1">
      <c r="C1636" s="90"/>
      <c r="D1636" s="138"/>
      <c r="E1636" s="157"/>
      <c r="F1636" s="102"/>
      <c r="G1636" s="102"/>
      <c r="H1636" s="50" t="s">
        <v>312</v>
      </c>
      <c r="I1636" s="71">
        <v>0</v>
      </c>
      <c r="J1636" s="71">
        <f>J1641</f>
        <v>0</v>
      </c>
      <c r="K1636" s="71">
        <f>K1641</f>
        <v>0</v>
      </c>
    </row>
    <row r="1637" spans="3:11" s="7" customFormat="1" ht="15" customHeight="1">
      <c r="C1637" s="91"/>
      <c r="D1637" s="139"/>
      <c r="E1637" s="157"/>
      <c r="F1637" s="103"/>
      <c r="G1637" s="103"/>
      <c r="H1637" s="50" t="s">
        <v>202</v>
      </c>
      <c r="I1637" s="71">
        <v>0</v>
      </c>
      <c r="J1637" s="71">
        <f>J1642</f>
        <v>0</v>
      </c>
      <c r="K1637" s="71">
        <f>K1642</f>
        <v>0</v>
      </c>
    </row>
    <row r="1638" spans="3:11" s="7" customFormat="1" ht="15" customHeight="1">
      <c r="C1638" s="89" t="s">
        <v>897</v>
      </c>
      <c r="D1638" s="137" t="s">
        <v>105</v>
      </c>
      <c r="E1638" s="157" t="s">
        <v>103</v>
      </c>
      <c r="F1638" s="101">
        <v>2021</v>
      </c>
      <c r="G1638" s="101">
        <v>2023</v>
      </c>
      <c r="H1638" s="50" t="s">
        <v>309</v>
      </c>
      <c r="I1638" s="71">
        <f>I1639+I1640+I1641+I1642</f>
        <v>90</v>
      </c>
      <c r="J1638" s="71">
        <f>J1639+J1640+J1641+J1642</f>
        <v>90</v>
      </c>
      <c r="K1638" s="71">
        <f>K1639+K1640+K1641+K1642</f>
        <v>90</v>
      </c>
    </row>
    <row r="1639" spans="3:11" s="7" customFormat="1" ht="18" customHeight="1">
      <c r="C1639" s="90"/>
      <c r="D1639" s="138"/>
      <c r="E1639" s="157"/>
      <c r="F1639" s="102"/>
      <c r="G1639" s="102"/>
      <c r="H1639" s="50" t="s">
        <v>310</v>
      </c>
      <c r="I1639" s="84">
        <v>90</v>
      </c>
      <c r="J1639" s="84">
        <v>90</v>
      </c>
      <c r="K1639" s="84">
        <v>90</v>
      </c>
    </row>
    <row r="1640" spans="3:11" s="7" customFormat="1" ht="17.25" customHeight="1">
      <c r="C1640" s="90"/>
      <c r="D1640" s="138"/>
      <c r="E1640" s="157"/>
      <c r="F1640" s="102"/>
      <c r="G1640" s="102"/>
      <c r="H1640" s="50" t="s">
        <v>311</v>
      </c>
      <c r="I1640" s="84">
        <v>0</v>
      </c>
      <c r="J1640" s="84">
        <v>0</v>
      </c>
      <c r="K1640" s="84">
        <v>0</v>
      </c>
    </row>
    <row r="1641" spans="3:11" s="7" customFormat="1" ht="18" customHeight="1">
      <c r="C1641" s="90"/>
      <c r="D1641" s="138"/>
      <c r="E1641" s="157"/>
      <c r="F1641" s="102"/>
      <c r="G1641" s="102"/>
      <c r="H1641" s="50" t="s">
        <v>312</v>
      </c>
      <c r="I1641" s="71">
        <v>0</v>
      </c>
      <c r="J1641" s="71">
        <v>0</v>
      </c>
      <c r="K1641" s="71">
        <v>0</v>
      </c>
    </row>
    <row r="1642" spans="3:11" s="7" customFormat="1" ht="18" customHeight="1">
      <c r="C1642" s="91"/>
      <c r="D1642" s="139"/>
      <c r="E1642" s="157"/>
      <c r="F1642" s="103"/>
      <c r="G1642" s="103"/>
      <c r="H1642" s="50" t="s">
        <v>202</v>
      </c>
      <c r="I1642" s="71">
        <v>0</v>
      </c>
      <c r="J1642" s="71">
        <v>0</v>
      </c>
      <c r="K1642" s="71">
        <v>0</v>
      </c>
    </row>
    <row r="1643" spans="3:11" s="7" customFormat="1" ht="18" customHeight="1">
      <c r="C1643" s="89" t="s">
        <v>642</v>
      </c>
      <c r="D1643" s="137" t="s">
        <v>898</v>
      </c>
      <c r="E1643" s="157" t="s">
        <v>103</v>
      </c>
      <c r="F1643" s="101">
        <v>2021</v>
      </c>
      <c r="G1643" s="101">
        <v>2021</v>
      </c>
      <c r="H1643" s="50" t="s">
        <v>309</v>
      </c>
      <c r="I1643" s="71">
        <f>I1644+I1645+I1646+I1647</f>
        <v>70234.600000000006</v>
      </c>
      <c r="J1643" s="71">
        <f>J1644+J1645+J1646+J1647</f>
        <v>0</v>
      </c>
      <c r="K1643" s="71">
        <f>K1644+K1645+K1646+K1647</f>
        <v>0</v>
      </c>
    </row>
    <row r="1644" spans="3:11" s="7" customFormat="1" ht="18" customHeight="1">
      <c r="C1644" s="90"/>
      <c r="D1644" s="138"/>
      <c r="E1644" s="157"/>
      <c r="F1644" s="102"/>
      <c r="G1644" s="102"/>
      <c r="H1644" s="50" t="s">
        <v>310</v>
      </c>
      <c r="I1644" s="71">
        <f t="shared" ref="I1644:K1644" si="170">I1649</f>
        <v>0</v>
      </c>
      <c r="J1644" s="71">
        <f t="shared" si="170"/>
        <v>0</v>
      </c>
      <c r="K1644" s="71">
        <f t="shared" si="170"/>
        <v>0</v>
      </c>
    </row>
    <row r="1645" spans="3:11" s="7" customFormat="1" ht="18" customHeight="1">
      <c r="C1645" s="90"/>
      <c r="D1645" s="138"/>
      <c r="E1645" s="157"/>
      <c r="F1645" s="102"/>
      <c r="G1645" s="102"/>
      <c r="H1645" s="50" t="s">
        <v>311</v>
      </c>
      <c r="I1645" s="71">
        <f t="shared" ref="I1645:K1645" si="171">I1650</f>
        <v>70234.600000000006</v>
      </c>
      <c r="J1645" s="71">
        <f t="shared" si="171"/>
        <v>0</v>
      </c>
      <c r="K1645" s="71">
        <f t="shared" si="171"/>
        <v>0</v>
      </c>
    </row>
    <row r="1646" spans="3:11" s="7" customFormat="1" ht="18" customHeight="1">
      <c r="C1646" s="90"/>
      <c r="D1646" s="138"/>
      <c r="E1646" s="157"/>
      <c r="F1646" s="102"/>
      <c r="G1646" s="102"/>
      <c r="H1646" s="50" t="s">
        <v>312</v>
      </c>
      <c r="I1646" s="71">
        <v>0</v>
      </c>
      <c r="J1646" s="71">
        <f>J1651</f>
        <v>0</v>
      </c>
      <c r="K1646" s="71">
        <f>K1651</f>
        <v>0</v>
      </c>
    </row>
    <row r="1647" spans="3:11" s="7" customFormat="1" ht="18" customHeight="1">
      <c r="C1647" s="91"/>
      <c r="D1647" s="139"/>
      <c r="E1647" s="157"/>
      <c r="F1647" s="103"/>
      <c r="G1647" s="103"/>
      <c r="H1647" s="50" t="s">
        <v>202</v>
      </c>
      <c r="I1647" s="71">
        <v>0</v>
      </c>
      <c r="J1647" s="71">
        <f>J1652</f>
        <v>0</v>
      </c>
      <c r="K1647" s="71">
        <f>K1652</f>
        <v>0</v>
      </c>
    </row>
    <row r="1648" spans="3:11" s="7" customFormat="1" ht="18" customHeight="1">
      <c r="C1648" s="89" t="s">
        <v>643</v>
      </c>
      <c r="D1648" s="137" t="s">
        <v>899</v>
      </c>
      <c r="E1648" s="157" t="s">
        <v>103</v>
      </c>
      <c r="F1648" s="101">
        <v>2021</v>
      </c>
      <c r="G1648" s="101">
        <v>2021</v>
      </c>
      <c r="H1648" s="50" t="s">
        <v>309</v>
      </c>
      <c r="I1648" s="71">
        <f>I1649+I1650+I1651+I1652</f>
        <v>70234.600000000006</v>
      </c>
      <c r="J1648" s="71">
        <f>J1649+J1650+J1651+J1652</f>
        <v>0</v>
      </c>
      <c r="K1648" s="71">
        <f>K1649+K1650+K1651+K1652</f>
        <v>0</v>
      </c>
    </row>
    <row r="1649" spans="3:11" s="7" customFormat="1" ht="18" customHeight="1">
      <c r="C1649" s="90"/>
      <c r="D1649" s="138"/>
      <c r="E1649" s="157"/>
      <c r="F1649" s="102"/>
      <c r="G1649" s="102"/>
      <c r="H1649" s="50" t="s">
        <v>310</v>
      </c>
      <c r="I1649" s="71">
        <v>0</v>
      </c>
      <c r="J1649" s="71">
        <v>0</v>
      </c>
      <c r="K1649" s="71">
        <v>0</v>
      </c>
    </row>
    <row r="1650" spans="3:11" s="7" customFormat="1" ht="18" customHeight="1">
      <c r="C1650" s="90"/>
      <c r="D1650" s="138"/>
      <c r="E1650" s="157"/>
      <c r="F1650" s="102"/>
      <c r="G1650" s="102"/>
      <c r="H1650" s="50" t="s">
        <v>311</v>
      </c>
      <c r="I1650" s="84">
        <v>70234.600000000006</v>
      </c>
      <c r="J1650" s="71">
        <v>0</v>
      </c>
      <c r="K1650" s="71">
        <v>0</v>
      </c>
    </row>
    <row r="1651" spans="3:11" s="7" customFormat="1" ht="18" customHeight="1">
      <c r="C1651" s="90"/>
      <c r="D1651" s="138"/>
      <c r="E1651" s="157"/>
      <c r="F1651" s="102"/>
      <c r="G1651" s="102"/>
      <c r="H1651" s="50" t="s">
        <v>312</v>
      </c>
      <c r="I1651" s="71">
        <v>0</v>
      </c>
      <c r="J1651" s="71">
        <v>0</v>
      </c>
      <c r="K1651" s="71">
        <v>0</v>
      </c>
    </row>
    <row r="1652" spans="3:11" s="7" customFormat="1" ht="18" customHeight="1">
      <c r="C1652" s="91"/>
      <c r="D1652" s="139"/>
      <c r="E1652" s="157"/>
      <c r="F1652" s="103"/>
      <c r="G1652" s="103"/>
      <c r="H1652" s="50" t="s">
        <v>202</v>
      </c>
      <c r="I1652" s="71">
        <v>0</v>
      </c>
      <c r="J1652" s="71">
        <v>0</v>
      </c>
      <c r="K1652" s="71">
        <v>0</v>
      </c>
    </row>
    <row r="1653" spans="3:11" s="7" customFormat="1" ht="15" customHeight="1">
      <c r="C1653" s="89" t="s">
        <v>644</v>
      </c>
      <c r="D1653" s="137" t="s">
        <v>541</v>
      </c>
      <c r="E1653" s="131" t="s">
        <v>540</v>
      </c>
      <c r="F1653" s="101">
        <v>2021</v>
      </c>
      <c r="G1653" s="101">
        <v>2022</v>
      </c>
      <c r="H1653" s="50" t="s">
        <v>309</v>
      </c>
      <c r="I1653" s="71">
        <f>I1654+I1655+I1656+I1657</f>
        <v>600000</v>
      </c>
      <c r="J1653" s="71">
        <f>J1654+J1655+J1656+J1657</f>
        <v>870616.1</v>
      </c>
      <c r="K1653" s="71">
        <f>K1654+K1655+K1656+K1657</f>
        <v>0</v>
      </c>
    </row>
    <row r="1654" spans="3:11" s="7" customFormat="1" ht="15" customHeight="1">
      <c r="C1654" s="90"/>
      <c r="D1654" s="138"/>
      <c r="E1654" s="132"/>
      <c r="F1654" s="102"/>
      <c r="G1654" s="102"/>
      <c r="H1654" s="50" t="s">
        <v>310</v>
      </c>
      <c r="I1654" s="71">
        <f t="shared" ref="I1654" si="172">I1659</f>
        <v>66000</v>
      </c>
      <c r="J1654" s="71">
        <f t="shared" ref="J1654:K1655" si="173">J1659</f>
        <v>116804.1</v>
      </c>
      <c r="K1654" s="71">
        <f t="shared" si="173"/>
        <v>0</v>
      </c>
    </row>
    <row r="1655" spans="3:11" s="7" customFormat="1" ht="15" customHeight="1">
      <c r="C1655" s="90"/>
      <c r="D1655" s="138"/>
      <c r="E1655" s="132"/>
      <c r="F1655" s="102"/>
      <c r="G1655" s="102"/>
      <c r="H1655" s="50" t="s">
        <v>311</v>
      </c>
      <c r="I1655" s="71">
        <f t="shared" ref="I1655" si="174">I1660</f>
        <v>534000</v>
      </c>
      <c r="J1655" s="71">
        <f t="shared" si="173"/>
        <v>753812</v>
      </c>
      <c r="K1655" s="71">
        <f t="shared" si="173"/>
        <v>0</v>
      </c>
    </row>
    <row r="1656" spans="3:11" s="7" customFormat="1" ht="15" customHeight="1">
      <c r="C1656" s="90"/>
      <c r="D1656" s="138"/>
      <c r="E1656" s="132"/>
      <c r="F1656" s="102"/>
      <c r="G1656" s="102"/>
      <c r="H1656" s="50" t="s">
        <v>312</v>
      </c>
      <c r="I1656" s="71">
        <v>0</v>
      </c>
      <c r="J1656" s="71">
        <f>J1661</f>
        <v>0</v>
      </c>
      <c r="K1656" s="71">
        <f>K1661</f>
        <v>0</v>
      </c>
    </row>
    <row r="1657" spans="3:11" s="7" customFormat="1" ht="29.25" customHeight="1">
      <c r="C1657" s="91"/>
      <c r="D1657" s="139"/>
      <c r="E1657" s="133"/>
      <c r="F1657" s="103"/>
      <c r="G1657" s="103"/>
      <c r="H1657" s="50" t="s">
        <v>202</v>
      </c>
      <c r="I1657" s="71">
        <v>0</v>
      </c>
      <c r="J1657" s="71">
        <f>J1662</f>
        <v>0</v>
      </c>
      <c r="K1657" s="71">
        <f>K1662</f>
        <v>0</v>
      </c>
    </row>
    <row r="1658" spans="3:11" s="7" customFormat="1" ht="15" customHeight="1">
      <c r="C1658" s="89" t="s">
        <v>645</v>
      </c>
      <c r="D1658" s="137" t="s">
        <v>555</v>
      </c>
      <c r="E1658" s="131" t="s">
        <v>540</v>
      </c>
      <c r="F1658" s="101">
        <v>2021</v>
      </c>
      <c r="G1658" s="101">
        <v>2022</v>
      </c>
      <c r="H1658" s="50" t="s">
        <v>309</v>
      </c>
      <c r="I1658" s="71">
        <f>I1659+I1660+I1661+I1662</f>
        <v>600000</v>
      </c>
      <c r="J1658" s="71">
        <f>J1659+J1660+J1661+J1662</f>
        <v>870616.1</v>
      </c>
      <c r="K1658" s="71">
        <f>K1659+K1660+K1661+K1662</f>
        <v>0</v>
      </c>
    </row>
    <row r="1659" spans="3:11" s="7" customFormat="1" ht="18" customHeight="1">
      <c r="C1659" s="90"/>
      <c r="D1659" s="138"/>
      <c r="E1659" s="132"/>
      <c r="F1659" s="102"/>
      <c r="G1659" s="102"/>
      <c r="H1659" s="50" t="s">
        <v>310</v>
      </c>
      <c r="I1659" s="84">
        <v>66000</v>
      </c>
      <c r="J1659" s="83">
        <v>116804.1</v>
      </c>
      <c r="K1659" s="71">
        <v>0</v>
      </c>
    </row>
    <row r="1660" spans="3:11" s="7" customFormat="1" ht="17.25" customHeight="1">
      <c r="C1660" s="90"/>
      <c r="D1660" s="138"/>
      <c r="E1660" s="132"/>
      <c r="F1660" s="102"/>
      <c r="G1660" s="102"/>
      <c r="H1660" s="50" t="s">
        <v>311</v>
      </c>
      <c r="I1660" s="84">
        <v>534000</v>
      </c>
      <c r="J1660" s="83">
        <v>753812</v>
      </c>
      <c r="K1660" s="71">
        <v>0</v>
      </c>
    </row>
    <row r="1661" spans="3:11" s="7" customFormat="1" ht="18" customHeight="1">
      <c r="C1661" s="90"/>
      <c r="D1661" s="138"/>
      <c r="E1661" s="132"/>
      <c r="F1661" s="102"/>
      <c r="G1661" s="102"/>
      <c r="H1661" s="50" t="s">
        <v>312</v>
      </c>
      <c r="I1661" s="71">
        <v>0</v>
      </c>
      <c r="J1661" s="71">
        <v>0</v>
      </c>
      <c r="K1661" s="71">
        <v>0</v>
      </c>
    </row>
    <row r="1662" spans="3:11" s="7" customFormat="1" ht="33.75" customHeight="1">
      <c r="C1662" s="91"/>
      <c r="D1662" s="139"/>
      <c r="E1662" s="133"/>
      <c r="F1662" s="103"/>
      <c r="G1662" s="103"/>
      <c r="H1662" s="50" t="s">
        <v>202</v>
      </c>
      <c r="I1662" s="71">
        <v>0</v>
      </c>
      <c r="J1662" s="71">
        <v>0</v>
      </c>
      <c r="K1662" s="71">
        <v>0</v>
      </c>
    </row>
    <row r="1663" spans="3:11" s="7" customFormat="1" ht="21" hidden="1" customHeight="1">
      <c r="C1663" s="89" t="s">
        <v>646</v>
      </c>
      <c r="D1663" s="137" t="s">
        <v>650</v>
      </c>
      <c r="E1663" s="131" t="s">
        <v>540</v>
      </c>
      <c r="F1663" s="101">
        <v>2020</v>
      </c>
      <c r="G1663" s="101">
        <v>2021</v>
      </c>
      <c r="H1663" s="50" t="s">
        <v>309</v>
      </c>
      <c r="I1663" s="71">
        <f>I1664+I1665+I1666+I1667</f>
        <v>0</v>
      </c>
      <c r="J1663" s="71">
        <f>J1664+J1665+J1666+J1667</f>
        <v>0</v>
      </c>
      <c r="K1663" s="71">
        <f>K1664+K1665+K1666+K1667</f>
        <v>0</v>
      </c>
    </row>
    <row r="1664" spans="3:11" s="7" customFormat="1" ht="22.5" hidden="1" customHeight="1">
      <c r="C1664" s="90"/>
      <c r="D1664" s="138"/>
      <c r="E1664" s="132"/>
      <c r="F1664" s="102"/>
      <c r="G1664" s="102"/>
      <c r="H1664" s="50" t="s">
        <v>310</v>
      </c>
      <c r="I1664" s="71">
        <v>0</v>
      </c>
      <c r="J1664" s="71">
        <v>0</v>
      </c>
      <c r="K1664" s="71">
        <v>0</v>
      </c>
    </row>
    <row r="1665" spans="3:11" s="7" customFormat="1" ht="18" hidden="1" customHeight="1">
      <c r="C1665" s="90"/>
      <c r="D1665" s="138"/>
      <c r="E1665" s="132"/>
      <c r="F1665" s="102"/>
      <c r="G1665" s="102"/>
      <c r="H1665" s="50" t="s">
        <v>311</v>
      </c>
      <c r="I1665" s="71">
        <v>0</v>
      </c>
      <c r="J1665" s="71">
        <v>0</v>
      </c>
      <c r="K1665" s="71">
        <v>0</v>
      </c>
    </row>
    <row r="1666" spans="3:11" s="7" customFormat="1" ht="22.5" hidden="1" customHeight="1">
      <c r="C1666" s="90"/>
      <c r="D1666" s="138"/>
      <c r="E1666" s="132"/>
      <c r="F1666" s="102"/>
      <c r="G1666" s="102"/>
      <c r="H1666" s="50" t="s">
        <v>312</v>
      </c>
      <c r="I1666" s="71">
        <v>0</v>
      </c>
      <c r="J1666" s="71">
        <f>J1671</f>
        <v>0</v>
      </c>
      <c r="K1666" s="71">
        <f>K1671</f>
        <v>0</v>
      </c>
    </row>
    <row r="1667" spans="3:11" s="7" customFormat="1" ht="21.75" hidden="1" customHeight="1">
      <c r="C1667" s="91"/>
      <c r="D1667" s="139"/>
      <c r="E1667" s="133"/>
      <c r="F1667" s="103"/>
      <c r="G1667" s="103"/>
      <c r="H1667" s="50" t="s">
        <v>202</v>
      </c>
      <c r="I1667" s="71">
        <v>0</v>
      </c>
      <c r="J1667" s="71">
        <f>J1672</f>
        <v>0</v>
      </c>
      <c r="K1667" s="71">
        <f>K1672</f>
        <v>0</v>
      </c>
    </row>
    <row r="1668" spans="3:11" s="7" customFormat="1" ht="15" customHeight="1">
      <c r="C1668" s="89" t="s">
        <v>646</v>
      </c>
      <c r="D1668" s="158" t="s">
        <v>3</v>
      </c>
      <c r="E1668" s="161" t="s">
        <v>652</v>
      </c>
      <c r="F1668" s="134">
        <v>2021</v>
      </c>
      <c r="G1668" s="134">
        <v>2023</v>
      </c>
      <c r="H1668" s="49" t="s">
        <v>309</v>
      </c>
      <c r="I1668" s="76">
        <f>I1669+I1670+I1671+I1672</f>
        <v>77192.899999999994</v>
      </c>
      <c r="J1668" s="76">
        <f>J1669+J1670+J1671+J1672</f>
        <v>172748.19999999998</v>
      </c>
      <c r="K1668" s="76">
        <f>K1669+K1670+K1671+K1672</f>
        <v>189070.09999999998</v>
      </c>
    </row>
    <row r="1669" spans="3:11" s="7" customFormat="1" ht="15" customHeight="1">
      <c r="C1669" s="90"/>
      <c r="D1669" s="159"/>
      <c r="E1669" s="161"/>
      <c r="F1669" s="135"/>
      <c r="G1669" s="135"/>
      <c r="H1669" s="49" t="s">
        <v>310</v>
      </c>
      <c r="I1669" s="76">
        <f>I1674+I1679+I1684+I1689+I1694+I1699+I1704</f>
        <v>7848.4</v>
      </c>
      <c r="J1669" s="76">
        <f t="shared" ref="J1669:K1669" si="175">J1674+J1679+J1684+J1689+J1694+J1699+J1704</f>
        <v>19002.3</v>
      </c>
      <c r="K1669" s="76">
        <f t="shared" si="175"/>
        <v>20797.699999999997</v>
      </c>
    </row>
    <row r="1670" spans="3:11" s="7" customFormat="1" ht="21" customHeight="1">
      <c r="C1670" s="90"/>
      <c r="D1670" s="159"/>
      <c r="E1670" s="161"/>
      <c r="F1670" s="135"/>
      <c r="G1670" s="135"/>
      <c r="H1670" s="49" t="s">
        <v>311</v>
      </c>
      <c r="I1670" s="76">
        <f>I1675+I1680+I1685+I1690+I1695+I1700+I1705</f>
        <v>69344.5</v>
      </c>
      <c r="J1670" s="76">
        <f t="shared" ref="J1670:K1670" si="176">J1675+J1680+J1685+J1690+J1695+J1700+J1705</f>
        <v>153745.9</v>
      </c>
      <c r="K1670" s="76">
        <f t="shared" si="176"/>
        <v>168272.4</v>
      </c>
    </row>
    <row r="1671" spans="3:11" s="7" customFormat="1" ht="15" customHeight="1">
      <c r="C1671" s="90"/>
      <c r="D1671" s="159"/>
      <c r="E1671" s="161"/>
      <c r="F1671" s="135"/>
      <c r="G1671" s="135"/>
      <c r="H1671" s="49" t="s">
        <v>312</v>
      </c>
      <c r="I1671" s="76">
        <f t="shared" ref="I1671:K1672" si="177">I1676+I1681+I1686</f>
        <v>0</v>
      </c>
      <c r="J1671" s="76">
        <f t="shared" si="177"/>
        <v>0</v>
      </c>
      <c r="K1671" s="76">
        <f t="shared" si="177"/>
        <v>0</v>
      </c>
    </row>
    <row r="1672" spans="3:11" s="7" customFormat="1" ht="36.75" customHeight="1">
      <c r="C1672" s="91"/>
      <c r="D1672" s="160"/>
      <c r="E1672" s="161"/>
      <c r="F1672" s="136"/>
      <c r="G1672" s="136"/>
      <c r="H1672" s="49" t="s">
        <v>202</v>
      </c>
      <c r="I1672" s="76">
        <f t="shared" si="177"/>
        <v>0</v>
      </c>
      <c r="J1672" s="76">
        <f t="shared" si="177"/>
        <v>0</v>
      </c>
      <c r="K1672" s="76">
        <f t="shared" si="177"/>
        <v>0</v>
      </c>
    </row>
    <row r="1673" spans="3:11" s="7" customFormat="1" ht="15" customHeight="1">
      <c r="C1673" s="89" t="s">
        <v>900</v>
      </c>
      <c r="D1673" s="137" t="s">
        <v>1</v>
      </c>
      <c r="E1673" s="110" t="s">
        <v>8</v>
      </c>
      <c r="F1673" s="101">
        <v>2021</v>
      </c>
      <c r="G1673" s="101">
        <v>2021</v>
      </c>
      <c r="H1673" s="50" t="s">
        <v>309</v>
      </c>
      <c r="I1673" s="71">
        <f>I1674+I1675+I1676+I1677</f>
        <v>7142.9</v>
      </c>
      <c r="J1673" s="71">
        <f>J1674+J1675+J1676+J1677</f>
        <v>0</v>
      </c>
      <c r="K1673" s="71">
        <f>K1674+K1675+K1676+K1677</f>
        <v>0</v>
      </c>
    </row>
    <row r="1674" spans="3:11" s="7" customFormat="1" ht="21.75" customHeight="1">
      <c r="C1674" s="90"/>
      <c r="D1674" s="138"/>
      <c r="E1674" s="110"/>
      <c r="F1674" s="102"/>
      <c r="G1674" s="102"/>
      <c r="H1674" s="50" t="s">
        <v>310</v>
      </c>
      <c r="I1674" s="71">
        <v>142.9</v>
      </c>
      <c r="J1674" s="71">
        <v>0</v>
      </c>
      <c r="K1674" s="71">
        <v>0</v>
      </c>
    </row>
    <row r="1675" spans="3:11" s="7" customFormat="1" ht="20.25" customHeight="1">
      <c r="C1675" s="90"/>
      <c r="D1675" s="138"/>
      <c r="E1675" s="110"/>
      <c r="F1675" s="102"/>
      <c r="G1675" s="102"/>
      <c r="H1675" s="50" t="s">
        <v>311</v>
      </c>
      <c r="I1675" s="71">
        <v>7000</v>
      </c>
      <c r="J1675" s="71">
        <v>0</v>
      </c>
      <c r="K1675" s="71">
        <v>0</v>
      </c>
    </row>
    <row r="1676" spans="3:11" s="7" customFormat="1" ht="21" customHeight="1">
      <c r="C1676" s="90"/>
      <c r="D1676" s="138"/>
      <c r="E1676" s="110"/>
      <c r="F1676" s="102"/>
      <c r="G1676" s="102"/>
      <c r="H1676" s="50" t="s">
        <v>312</v>
      </c>
      <c r="I1676" s="71">
        <v>0</v>
      </c>
      <c r="J1676" s="71"/>
      <c r="K1676" s="71"/>
    </row>
    <row r="1677" spans="3:11" s="7" customFormat="1" ht="15" customHeight="1">
      <c r="C1677" s="91"/>
      <c r="D1677" s="139"/>
      <c r="E1677" s="110"/>
      <c r="F1677" s="103"/>
      <c r="G1677" s="103"/>
      <c r="H1677" s="50" t="s">
        <v>202</v>
      </c>
      <c r="I1677" s="71">
        <v>0</v>
      </c>
      <c r="J1677" s="71"/>
      <c r="K1677" s="71"/>
    </row>
    <row r="1678" spans="3:11" s="7" customFormat="1" ht="17.25" customHeight="1">
      <c r="C1678" s="89" t="s">
        <v>901</v>
      </c>
      <c r="D1678" s="137" t="s">
        <v>2</v>
      </c>
      <c r="E1678" s="110" t="s">
        <v>281</v>
      </c>
      <c r="F1678" s="101">
        <v>2021</v>
      </c>
      <c r="G1678" s="101">
        <v>2023</v>
      </c>
      <c r="H1678" s="50" t="s">
        <v>309</v>
      </c>
      <c r="I1678" s="71">
        <f>I1679+I1680+I1681+I1682</f>
        <v>30468</v>
      </c>
      <c r="J1678" s="71">
        <f>J1679+J1680+J1681+J1682</f>
        <v>44130.200000000004</v>
      </c>
      <c r="K1678" s="71">
        <f>K1679+K1680+K1681+K1682</f>
        <v>66991.100000000006</v>
      </c>
    </row>
    <row r="1679" spans="3:11" s="7" customFormat="1" ht="15" customHeight="1">
      <c r="C1679" s="90"/>
      <c r="D1679" s="138"/>
      <c r="E1679" s="110"/>
      <c r="F1679" s="102"/>
      <c r="G1679" s="102"/>
      <c r="H1679" s="50" t="s">
        <v>310</v>
      </c>
      <c r="I1679" s="71">
        <v>3351.5</v>
      </c>
      <c r="J1679" s="71">
        <v>4854.3</v>
      </c>
      <c r="K1679" s="71">
        <v>7369</v>
      </c>
    </row>
    <row r="1680" spans="3:11" s="7" customFormat="1" ht="15" customHeight="1">
      <c r="C1680" s="90"/>
      <c r="D1680" s="138"/>
      <c r="E1680" s="110"/>
      <c r="F1680" s="102"/>
      <c r="G1680" s="102"/>
      <c r="H1680" s="50" t="s">
        <v>311</v>
      </c>
      <c r="I1680" s="71">
        <v>27116.5</v>
      </c>
      <c r="J1680" s="71">
        <v>39275.9</v>
      </c>
      <c r="K1680" s="71">
        <v>59622.1</v>
      </c>
    </row>
    <row r="1681" spans="3:11" s="7" customFormat="1" ht="15" customHeight="1">
      <c r="C1681" s="90"/>
      <c r="D1681" s="138"/>
      <c r="E1681" s="110"/>
      <c r="F1681" s="102"/>
      <c r="G1681" s="102"/>
      <c r="H1681" s="50" t="s">
        <v>312</v>
      </c>
      <c r="I1681" s="71">
        <v>0</v>
      </c>
      <c r="J1681" s="71"/>
      <c r="K1681" s="71"/>
    </row>
    <row r="1682" spans="3:11" s="7" customFormat="1" ht="15" customHeight="1">
      <c r="C1682" s="91"/>
      <c r="D1682" s="139"/>
      <c r="E1682" s="110"/>
      <c r="F1682" s="103"/>
      <c r="G1682" s="103"/>
      <c r="H1682" s="50" t="s">
        <v>202</v>
      </c>
      <c r="I1682" s="71">
        <v>0</v>
      </c>
      <c r="J1682" s="71"/>
      <c r="K1682" s="71"/>
    </row>
    <row r="1683" spans="3:11" s="7" customFormat="1" ht="15" hidden="1" customHeight="1">
      <c r="C1683" s="89" t="s">
        <v>647</v>
      </c>
      <c r="D1683" s="137" t="s">
        <v>542</v>
      </c>
      <c r="E1683" s="110" t="s">
        <v>281</v>
      </c>
      <c r="F1683" s="101">
        <v>2021</v>
      </c>
      <c r="G1683" s="101">
        <v>2022</v>
      </c>
      <c r="H1683" s="50" t="s">
        <v>309</v>
      </c>
      <c r="I1683" s="71">
        <f>I1684+I1685+I1686+I1687</f>
        <v>0</v>
      </c>
      <c r="J1683" s="71">
        <f>J1684+J1685+J1686+J1687</f>
        <v>0</v>
      </c>
      <c r="K1683" s="71">
        <f>K1684+K1685+K1686+K1687</f>
        <v>0</v>
      </c>
    </row>
    <row r="1684" spans="3:11" s="7" customFormat="1" ht="15" hidden="1" customHeight="1">
      <c r="C1684" s="90"/>
      <c r="D1684" s="138"/>
      <c r="E1684" s="110"/>
      <c r="F1684" s="102"/>
      <c r="G1684" s="102"/>
      <c r="H1684" s="50" t="s">
        <v>310</v>
      </c>
      <c r="I1684" s="71">
        <v>0</v>
      </c>
      <c r="J1684" s="71">
        <v>0</v>
      </c>
      <c r="K1684" s="71">
        <v>0</v>
      </c>
    </row>
    <row r="1685" spans="3:11" s="7" customFormat="1" ht="15" hidden="1" customHeight="1">
      <c r="C1685" s="90"/>
      <c r="D1685" s="138"/>
      <c r="E1685" s="110"/>
      <c r="F1685" s="102"/>
      <c r="G1685" s="102"/>
      <c r="H1685" s="50" t="s">
        <v>311</v>
      </c>
      <c r="I1685" s="71">
        <v>0</v>
      </c>
      <c r="J1685" s="71">
        <v>0</v>
      </c>
      <c r="K1685" s="71">
        <v>0</v>
      </c>
    </row>
    <row r="1686" spans="3:11" s="7" customFormat="1" ht="15" hidden="1" customHeight="1">
      <c r="C1686" s="90"/>
      <c r="D1686" s="138"/>
      <c r="E1686" s="110"/>
      <c r="F1686" s="102"/>
      <c r="G1686" s="102"/>
      <c r="H1686" s="50" t="s">
        <v>312</v>
      </c>
      <c r="I1686" s="71">
        <v>0</v>
      </c>
      <c r="J1686" s="71"/>
      <c r="K1686" s="71"/>
    </row>
    <row r="1687" spans="3:11" s="7" customFormat="1" ht="15" hidden="1" customHeight="1">
      <c r="C1687" s="91"/>
      <c r="D1687" s="139"/>
      <c r="E1687" s="110"/>
      <c r="F1687" s="103"/>
      <c r="G1687" s="103"/>
      <c r="H1687" s="50" t="s">
        <v>202</v>
      </c>
      <c r="I1687" s="71">
        <v>0</v>
      </c>
      <c r="J1687" s="71"/>
      <c r="K1687" s="71"/>
    </row>
    <row r="1688" spans="3:11" s="7" customFormat="1" ht="15" hidden="1" customHeight="1">
      <c r="C1688" s="89" t="s">
        <v>648</v>
      </c>
      <c r="D1688" s="137" t="s">
        <v>651</v>
      </c>
      <c r="E1688" s="131" t="s">
        <v>540</v>
      </c>
      <c r="F1688" s="101">
        <v>2020</v>
      </c>
      <c r="G1688" s="101">
        <v>2020</v>
      </c>
      <c r="H1688" s="50" t="s">
        <v>309</v>
      </c>
      <c r="I1688" s="71">
        <f>I1689+I1690+I1691+I1692</f>
        <v>0</v>
      </c>
      <c r="J1688" s="71">
        <f>J1689+J1690+J1691+J1692</f>
        <v>0</v>
      </c>
      <c r="K1688" s="71">
        <f>K1689+K1690+K1691+K1692</f>
        <v>0</v>
      </c>
    </row>
    <row r="1689" spans="3:11" s="7" customFormat="1" ht="15" hidden="1" customHeight="1">
      <c r="C1689" s="90"/>
      <c r="D1689" s="138"/>
      <c r="E1689" s="132"/>
      <c r="F1689" s="102"/>
      <c r="G1689" s="102"/>
      <c r="H1689" s="50" t="s">
        <v>310</v>
      </c>
      <c r="I1689" s="71">
        <v>0</v>
      </c>
      <c r="J1689" s="83"/>
      <c r="K1689" s="71"/>
    </row>
    <row r="1690" spans="3:11" s="7" customFormat="1" ht="15" hidden="1" customHeight="1">
      <c r="C1690" s="90"/>
      <c r="D1690" s="138"/>
      <c r="E1690" s="132"/>
      <c r="F1690" s="102"/>
      <c r="G1690" s="102"/>
      <c r="H1690" s="50" t="s">
        <v>311</v>
      </c>
      <c r="I1690" s="71">
        <v>0</v>
      </c>
      <c r="J1690" s="83"/>
      <c r="K1690" s="71"/>
    </row>
    <row r="1691" spans="3:11" s="7" customFormat="1" ht="15" hidden="1" customHeight="1">
      <c r="C1691" s="90"/>
      <c r="D1691" s="138"/>
      <c r="E1691" s="132"/>
      <c r="F1691" s="102"/>
      <c r="G1691" s="102"/>
      <c r="H1691" s="50" t="s">
        <v>312</v>
      </c>
      <c r="I1691" s="71">
        <v>0</v>
      </c>
      <c r="J1691" s="71">
        <v>0</v>
      </c>
      <c r="K1691" s="71">
        <v>0</v>
      </c>
    </row>
    <row r="1692" spans="3:11" s="7" customFormat="1" ht="15" hidden="1" customHeight="1">
      <c r="C1692" s="91"/>
      <c r="D1692" s="139"/>
      <c r="E1692" s="133"/>
      <c r="F1692" s="103"/>
      <c r="G1692" s="103"/>
      <c r="H1692" s="50" t="s">
        <v>202</v>
      </c>
      <c r="I1692" s="71">
        <v>0</v>
      </c>
      <c r="J1692" s="71">
        <v>0</v>
      </c>
      <c r="K1692" s="71">
        <v>0</v>
      </c>
    </row>
    <row r="1693" spans="3:11" s="7" customFormat="1" ht="15" customHeight="1">
      <c r="C1693" s="89" t="s">
        <v>902</v>
      </c>
      <c r="D1693" s="137" t="s">
        <v>543</v>
      </c>
      <c r="E1693" s="157" t="s">
        <v>281</v>
      </c>
      <c r="F1693" s="101">
        <v>2022</v>
      </c>
      <c r="G1693" s="101">
        <v>2023</v>
      </c>
      <c r="H1693" s="50" t="s">
        <v>309</v>
      </c>
      <c r="I1693" s="71">
        <f>I1694+I1695+I1696+I1697</f>
        <v>0</v>
      </c>
      <c r="J1693" s="71">
        <f>J1694+J1695+J1696+J1697</f>
        <v>48011.199999999997</v>
      </c>
      <c r="K1693" s="71">
        <f>K1694+K1695+K1696+K1697</f>
        <v>102359.6</v>
      </c>
    </row>
    <row r="1694" spans="3:11" s="7" customFormat="1" ht="15" customHeight="1">
      <c r="C1694" s="90"/>
      <c r="D1694" s="138"/>
      <c r="E1694" s="157"/>
      <c r="F1694" s="102"/>
      <c r="G1694" s="102"/>
      <c r="H1694" s="50" t="s">
        <v>310</v>
      </c>
      <c r="I1694" s="71">
        <v>0</v>
      </c>
      <c r="J1694" s="71">
        <v>5281.2</v>
      </c>
      <c r="K1694" s="71">
        <v>11259.6</v>
      </c>
    </row>
    <row r="1695" spans="3:11" s="7" customFormat="1" ht="15" customHeight="1">
      <c r="C1695" s="90"/>
      <c r="D1695" s="138"/>
      <c r="E1695" s="157"/>
      <c r="F1695" s="102"/>
      <c r="G1695" s="102"/>
      <c r="H1695" s="50" t="s">
        <v>311</v>
      </c>
      <c r="I1695" s="71">
        <v>0</v>
      </c>
      <c r="J1695" s="71">
        <v>42730</v>
      </c>
      <c r="K1695" s="71">
        <v>91100</v>
      </c>
    </row>
    <row r="1696" spans="3:11" s="7" customFormat="1" ht="15" customHeight="1">
      <c r="C1696" s="90"/>
      <c r="D1696" s="138"/>
      <c r="E1696" s="157"/>
      <c r="F1696" s="102"/>
      <c r="G1696" s="102"/>
      <c r="H1696" s="50" t="s">
        <v>312</v>
      </c>
      <c r="I1696" s="71">
        <v>0</v>
      </c>
      <c r="J1696" s="71"/>
      <c r="K1696" s="71"/>
    </row>
    <row r="1697" spans="3:11" s="7" customFormat="1" ht="15" customHeight="1">
      <c r="C1697" s="91"/>
      <c r="D1697" s="139"/>
      <c r="E1697" s="157"/>
      <c r="F1697" s="103"/>
      <c r="G1697" s="103"/>
      <c r="H1697" s="50" t="s">
        <v>202</v>
      </c>
      <c r="I1697" s="71">
        <v>0</v>
      </c>
      <c r="J1697" s="71"/>
      <c r="K1697" s="71"/>
    </row>
    <row r="1698" spans="3:11" s="7" customFormat="1" ht="19.5" customHeight="1">
      <c r="C1698" s="89" t="s">
        <v>903</v>
      </c>
      <c r="D1698" s="137" t="s">
        <v>544</v>
      </c>
      <c r="E1698" s="157" t="s">
        <v>281</v>
      </c>
      <c r="F1698" s="101">
        <v>2022</v>
      </c>
      <c r="G1698" s="101">
        <v>2022</v>
      </c>
      <c r="H1698" s="50" t="s">
        <v>309</v>
      </c>
      <c r="I1698" s="71">
        <f>I1699+I1700+I1701+I1702</f>
        <v>0</v>
      </c>
      <c r="J1698" s="71">
        <f>J1699+J1700+J1701+J1702</f>
        <v>55831.5</v>
      </c>
      <c r="K1698" s="71">
        <f>K1699+K1700+K1701+K1702</f>
        <v>0</v>
      </c>
    </row>
    <row r="1699" spans="3:11" s="7" customFormat="1" ht="22.5" customHeight="1">
      <c r="C1699" s="90"/>
      <c r="D1699" s="138"/>
      <c r="E1699" s="157"/>
      <c r="F1699" s="102"/>
      <c r="G1699" s="102"/>
      <c r="H1699" s="50" t="s">
        <v>310</v>
      </c>
      <c r="I1699" s="71">
        <v>0</v>
      </c>
      <c r="J1699" s="71">
        <v>6141.5</v>
      </c>
      <c r="K1699" s="71">
        <v>0</v>
      </c>
    </row>
    <row r="1700" spans="3:11" s="7" customFormat="1" ht="15" customHeight="1">
      <c r="C1700" s="90"/>
      <c r="D1700" s="138"/>
      <c r="E1700" s="157"/>
      <c r="F1700" s="102"/>
      <c r="G1700" s="102"/>
      <c r="H1700" s="50" t="s">
        <v>311</v>
      </c>
      <c r="I1700" s="71">
        <v>0</v>
      </c>
      <c r="J1700" s="71">
        <v>49690</v>
      </c>
      <c r="K1700" s="71">
        <v>0</v>
      </c>
    </row>
    <row r="1701" spans="3:11" s="7" customFormat="1" ht="17.25" customHeight="1">
      <c r="C1701" s="90"/>
      <c r="D1701" s="138"/>
      <c r="E1701" s="157"/>
      <c r="F1701" s="102"/>
      <c r="G1701" s="102"/>
      <c r="H1701" s="50" t="s">
        <v>312</v>
      </c>
      <c r="I1701" s="71">
        <v>0</v>
      </c>
      <c r="J1701" s="71"/>
      <c r="K1701" s="71"/>
    </row>
    <row r="1702" spans="3:11" s="7" customFormat="1" ht="18" customHeight="1">
      <c r="C1702" s="91"/>
      <c r="D1702" s="139"/>
      <c r="E1702" s="157"/>
      <c r="F1702" s="103"/>
      <c r="G1702" s="103"/>
      <c r="H1702" s="50" t="s">
        <v>202</v>
      </c>
      <c r="I1702" s="71">
        <v>0</v>
      </c>
      <c r="J1702" s="71"/>
      <c r="K1702" s="71"/>
    </row>
    <row r="1703" spans="3:11" s="7" customFormat="1" ht="18" customHeight="1">
      <c r="C1703" s="89" t="s">
        <v>904</v>
      </c>
      <c r="D1703" s="137" t="s">
        <v>905</v>
      </c>
      <c r="E1703" s="157" t="s">
        <v>281</v>
      </c>
      <c r="F1703" s="101">
        <v>2021</v>
      </c>
      <c r="G1703" s="101">
        <v>2023</v>
      </c>
      <c r="H1703" s="50" t="s">
        <v>309</v>
      </c>
      <c r="I1703" s="71">
        <f>I1704+I1705+I1706+I1707</f>
        <v>39582</v>
      </c>
      <c r="J1703" s="71">
        <f>J1704+J1705+J1706+J1707</f>
        <v>24775.3</v>
      </c>
      <c r="K1703" s="71">
        <f>K1704+K1705+K1706+K1707</f>
        <v>19719.399999999998</v>
      </c>
    </row>
    <row r="1704" spans="3:11" s="7" customFormat="1" ht="18" customHeight="1">
      <c r="C1704" s="90"/>
      <c r="D1704" s="138"/>
      <c r="E1704" s="157"/>
      <c r="F1704" s="102"/>
      <c r="G1704" s="102"/>
      <c r="H1704" s="50" t="s">
        <v>310</v>
      </c>
      <c r="I1704" s="71">
        <v>4354</v>
      </c>
      <c r="J1704" s="71">
        <v>2725.3</v>
      </c>
      <c r="K1704" s="71">
        <v>2169.1</v>
      </c>
    </row>
    <row r="1705" spans="3:11" s="7" customFormat="1" ht="18" customHeight="1">
      <c r="C1705" s="90"/>
      <c r="D1705" s="138"/>
      <c r="E1705" s="157"/>
      <c r="F1705" s="102"/>
      <c r="G1705" s="102"/>
      <c r="H1705" s="50" t="s">
        <v>311</v>
      </c>
      <c r="I1705" s="71">
        <v>35228</v>
      </c>
      <c r="J1705" s="71">
        <v>22050</v>
      </c>
      <c r="K1705" s="71">
        <v>17550.3</v>
      </c>
    </row>
    <row r="1706" spans="3:11" s="7" customFormat="1" ht="18" customHeight="1">
      <c r="C1706" s="90"/>
      <c r="D1706" s="138"/>
      <c r="E1706" s="157"/>
      <c r="F1706" s="102"/>
      <c r="G1706" s="102"/>
      <c r="H1706" s="50" t="s">
        <v>312</v>
      </c>
      <c r="I1706" s="71">
        <v>0</v>
      </c>
      <c r="J1706" s="71"/>
      <c r="K1706" s="71"/>
    </row>
    <row r="1707" spans="3:11" s="7" customFormat="1" ht="18" customHeight="1">
      <c r="C1707" s="91"/>
      <c r="D1707" s="139"/>
      <c r="E1707" s="157"/>
      <c r="F1707" s="103"/>
      <c r="G1707" s="103"/>
      <c r="H1707" s="50" t="s">
        <v>202</v>
      </c>
      <c r="I1707" s="71">
        <v>0</v>
      </c>
      <c r="J1707" s="71"/>
      <c r="K1707" s="71"/>
    </row>
    <row r="1708" spans="3:11" s="7" customFormat="1" ht="15" customHeight="1">
      <c r="C1708" s="89" t="s">
        <v>101</v>
      </c>
      <c r="D1708" s="158" t="s">
        <v>545</v>
      </c>
      <c r="E1708" s="161" t="s">
        <v>103</v>
      </c>
      <c r="F1708" s="134">
        <v>2021</v>
      </c>
      <c r="G1708" s="134">
        <v>2022</v>
      </c>
      <c r="H1708" s="49" t="s">
        <v>309</v>
      </c>
      <c r="I1708" s="76">
        <f>I1709+I1710+I1711+I1712</f>
        <v>2500</v>
      </c>
      <c r="J1708" s="76">
        <f>J1709+J1710+J1711+J1712</f>
        <v>1000</v>
      </c>
      <c r="K1708" s="76">
        <f>K1709+K1710+K1711+K1712</f>
        <v>0</v>
      </c>
    </row>
    <row r="1709" spans="3:11" s="7" customFormat="1" ht="15" customHeight="1">
      <c r="C1709" s="90"/>
      <c r="D1709" s="159"/>
      <c r="E1709" s="161"/>
      <c r="F1709" s="135"/>
      <c r="G1709" s="135"/>
      <c r="H1709" s="49" t="s">
        <v>310</v>
      </c>
      <c r="I1709" s="76">
        <f>I1714</f>
        <v>0</v>
      </c>
      <c r="J1709" s="76">
        <f t="shared" ref="J1709:K1709" si="178">J1714</f>
        <v>0</v>
      </c>
      <c r="K1709" s="76">
        <f t="shared" si="178"/>
        <v>0</v>
      </c>
    </row>
    <row r="1710" spans="3:11" s="7" customFormat="1" ht="15" customHeight="1">
      <c r="C1710" s="90"/>
      <c r="D1710" s="159"/>
      <c r="E1710" s="161"/>
      <c r="F1710" s="135"/>
      <c r="G1710" s="135"/>
      <c r="H1710" s="49" t="s">
        <v>311</v>
      </c>
      <c r="I1710" s="76">
        <f t="shared" ref="I1710:K1712" si="179">I1715</f>
        <v>2500</v>
      </c>
      <c r="J1710" s="76">
        <f t="shared" si="179"/>
        <v>1000</v>
      </c>
      <c r="K1710" s="76">
        <f t="shared" si="179"/>
        <v>0</v>
      </c>
    </row>
    <row r="1711" spans="3:11" s="7" customFormat="1" ht="15.75" customHeight="1">
      <c r="C1711" s="90"/>
      <c r="D1711" s="159"/>
      <c r="E1711" s="161"/>
      <c r="F1711" s="135"/>
      <c r="G1711" s="135"/>
      <c r="H1711" s="49" t="s">
        <v>312</v>
      </c>
      <c r="I1711" s="76">
        <f t="shared" si="179"/>
        <v>0</v>
      </c>
      <c r="J1711" s="76">
        <f t="shared" si="179"/>
        <v>0</v>
      </c>
      <c r="K1711" s="76">
        <f t="shared" si="179"/>
        <v>0</v>
      </c>
    </row>
    <row r="1712" spans="3:11" s="7" customFormat="1" ht="30" customHeight="1">
      <c r="C1712" s="91"/>
      <c r="D1712" s="160"/>
      <c r="E1712" s="161"/>
      <c r="F1712" s="136"/>
      <c r="G1712" s="136"/>
      <c r="H1712" s="49" t="s">
        <v>202</v>
      </c>
      <c r="I1712" s="76">
        <f>I1717</f>
        <v>0</v>
      </c>
      <c r="J1712" s="76">
        <f t="shared" si="179"/>
        <v>0</v>
      </c>
      <c r="K1712" s="76">
        <f t="shared" si="179"/>
        <v>0</v>
      </c>
    </row>
    <row r="1713" spans="3:11" s="7" customFormat="1" ht="15" customHeight="1">
      <c r="C1713" s="89" t="s">
        <v>649</v>
      </c>
      <c r="D1713" s="128" t="s">
        <v>546</v>
      </c>
      <c r="E1713" s="110" t="s">
        <v>281</v>
      </c>
      <c r="F1713" s="101">
        <v>2021</v>
      </c>
      <c r="G1713" s="101">
        <v>2022</v>
      </c>
      <c r="H1713" s="50" t="s">
        <v>309</v>
      </c>
      <c r="I1713" s="71">
        <f>I1714+I1715+I1716+I1717</f>
        <v>2500</v>
      </c>
      <c r="J1713" s="71">
        <f>J1714+J1715+J1716+J1717</f>
        <v>1000</v>
      </c>
      <c r="K1713" s="71">
        <f>K1714+K1715+K1716+K1717</f>
        <v>0</v>
      </c>
    </row>
    <row r="1714" spans="3:11" s="7" customFormat="1" ht="15.75" customHeight="1">
      <c r="C1714" s="90"/>
      <c r="D1714" s="129"/>
      <c r="E1714" s="110"/>
      <c r="F1714" s="102"/>
      <c r="G1714" s="102"/>
      <c r="H1714" s="50" t="s">
        <v>310</v>
      </c>
      <c r="I1714" s="71">
        <v>0</v>
      </c>
      <c r="J1714" s="71">
        <v>0</v>
      </c>
      <c r="K1714" s="71">
        <v>0</v>
      </c>
    </row>
    <row r="1715" spans="3:11" s="7" customFormat="1" ht="15.75" customHeight="1">
      <c r="C1715" s="90"/>
      <c r="D1715" s="129"/>
      <c r="E1715" s="110"/>
      <c r="F1715" s="102"/>
      <c r="G1715" s="102"/>
      <c r="H1715" s="50" t="s">
        <v>311</v>
      </c>
      <c r="I1715" s="71">
        <v>2500</v>
      </c>
      <c r="J1715" s="71">
        <v>1000</v>
      </c>
      <c r="K1715" s="71">
        <v>0</v>
      </c>
    </row>
    <row r="1716" spans="3:11" s="7" customFormat="1" ht="16.5" customHeight="1">
      <c r="C1716" s="90"/>
      <c r="D1716" s="129"/>
      <c r="E1716" s="110"/>
      <c r="F1716" s="102"/>
      <c r="G1716" s="102"/>
      <c r="H1716" s="50" t="s">
        <v>312</v>
      </c>
      <c r="I1716" s="71">
        <v>0</v>
      </c>
      <c r="J1716" s="71"/>
      <c r="K1716" s="71"/>
    </row>
    <row r="1717" spans="3:11" s="7" customFormat="1" ht="15" customHeight="1">
      <c r="C1717" s="91"/>
      <c r="D1717" s="130"/>
      <c r="E1717" s="110"/>
      <c r="F1717" s="103"/>
      <c r="G1717" s="103"/>
      <c r="H1717" s="50" t="s">
        <v>202</v>
      </c>
      <c r="I1717" s="71">
        <v>0</v>
      </c>
      <c r="J1717" s="71"/>
      <c r="K1717" s="71"/>
    </row>
    <row r="1718" spans="3:11" s="5" customFormat="1" ht="18.75" customHeight="1">
      <c r="C1718" s="241" t="s">
        <v>316</v>
      </c>
      <c r="D1718" s="158" t="s">
        <v>120</v>
      </c>
      <c r="E1718" s="161" t="s">
        <v>277</v>
      </c>
      <c r="F1718" s="120">
        <v>2021</v>
      </c>
      <c r="G1718" s="120">
        <v>2023</v>
      </c>
      <c r="H1718" s="49" t="s">
        <v>309</v>
      </c>
      <c r="I1718" s="66">
        <f>I1719+I1720+I1721+I1722</f>
        <v>8319.4</v>
      </c>
      <c r="J1718" s="66">
        <f>J1719+J1720+J1721+J1722</f>
        <v>8559.4</v>
      </c>
      <c r="K1718" s="66">
        <f>K1719+K1720+K1721+K1722</f>
        <v>8319.4</v>
      </c>
    </row>
    <row r="1719" spans="3:11" s="5" customFormat="1" ht="15" customHeight="1">
      <c r="C1719" s="242"/>
      <c r="D1719" s="159"/>
      <c r="E1719" s="161"/>
      <c r="F1719" s="121"/>
      <c r="G1719" s="121"/>
      <c r="H1719" s="49" t="s">
        <v>310</v>
      </c>
      <c r="I1719" s="66">
        <f>SUM(I1724+I1794+I1799+I1814+I1864)</f>
        <v>5169.3999999999996</v>
      </c>
      <c r="J1719" s="66">
        <f>SUM(J1724+J1794+J1799+J1814+J1864)</f>
        <v>5409.4</v>
      </c>
      <c r="K1719" s="66">
        <f>SUM(K1724+K1794+K1799+K1814+K1864)</f>
        <v>5169.3999999999996</v>
      </c>
    </row>
    <row r="1720" spans="3:11" s="5" customFormat="1" ht="15" customHeight="1">
      <c r="C1720" s="242"/>
      <c r="D1720" s="159"/>
      <c r="E1720" s="161"/>
      <c r="F1720" s="121"/>
      <c r="G1720" s="121"/>
      <c r="H1720" s="49" t="s">
        <v>311</v>
      </c>
      <c r="I1720" s="66">
        <f>SUM(I1725+I1795+I1800+I1815+I1865)</f>
        <v>3150</v>
      </c>
      <c r="J1720" s="66">
        <f t="shared" ref="J1720:K1722" si="180">SUM(J1725,J1795,J1800,J1815)</f>
        <v>3150</v>
      </c>
      <c r="K1720" s="66">
        <f t="shared" si="180"/>
        <v>3150</v>
      </c>
    </row>
    <row r="1721" spans="3:11" s="5" customFormat="1" ht="15" customHeight="1">
      <c r="C1721" s="242"/>
      <c r="D1721" s="159"/>
      <c r="E1721" s="161"/>
      <c r="F1721" s="121"/>
      <c r="G1721" s="121"/>
      <c r="H1721" s="49" t="s">
        <v>312</v>
      </c>
      <c r="I1721" s="66">
        <f>SUM(I1726,I1796,I1801,I1816)</f>
        <v>0</v>
      </c>
      <c r="J1721" s="66">
        <f t="shared" si="180"/>
        <v>0</v>
      </c>
      <c r="K1721" s="66">
        <f t="shared" si="180"/>
        <v>0</v>
      </c>
    </row>
    <row r="1722" spans="3:11" s="5" customFormat="1" ht="15" customHeight="1">
      <c r="C1722" s="243"/>
      <c r="D1722" s="160"/>
      <c r="E1722" s="161"/>
      <c r="F1722" s="122"/>
      <c r="G1722" s="122"/>
      <c r="H1722" s="49" t="s">
        <v>202</v>
      </c>
      <c r="I1722" s="66">
        <f>SUM(I1727,I1797,I1802,I1817)</f>
        <v>0</v>
      </c>
      <c r="J1722" s="66">
        <f t="shared" si="180"/>
        <v>0</v>
      </c>
      <c r="K1722" s="66">
        <f t="shared" si="180"/>
        <v>0</v>
      </c>
    </row>
    <row r="1723" spans="3:11" s="5" customFormat="1" ht="15" customHeight="1">
      <c r="C1723" s="296" t="s">
        <v>510</v>
      </c>
      <c r="D1723" s="145" t="s">
        <v>511</v>
      </c>
      <c r="E1723" s="299" t="s">
        <v>236</v>
      </c>
      <c r="F1723" s="148">
        <v>2021</v>
      </c>
      <c r="G1723" s="148">
        <v>2023</v>
      </c>
      <c r="H1723" s="36" t="s">
        <v>309</v>
      </c>
      <c r="I1723" s="74">
        <f>SUM(I1724:I1727)</f>
        <v>700</v>
      </c>
      <c r="J1723" s="74">
        <f>SUM(J1724:J1727)</f>
        <v>700</v>
      </c>
      <c r="K1723" s="74">
        <f>SUM(K1724:K1727)</f>
        <v>700</v>
      </c>
    </row>
    <row r="1724" spans="3:11" s="5" customFormat="1" ht="15" customHeight="1">
      <c r="C1724" s="297"/>
      <c r="D1724" s="146"/>
      <c r="E1724" s="300"/>
      <c r="F1724" s="149"/>
      <c r="G1724" s="149"/>
      <c r="H1724" s="36" t="s">
        <v>310</v>
      </c>
      <c r="I1724" s="74">
        <f>I1729+I1734+I1739+I1744+I1749+I1754+I1759+I1764+I1769+I1774+I1779+I1784+I1789</f>
        <v>700</v>
      </c>
      <c r="J1724" s="74">
        <f t="shared" ref="J1724:K1724" si="181">J1729+J1734+J1739+J1744+J1749+J1754+J1759+J1764+J1769+J1774+J1779+J1784+J1789</f>
        <v>700</v>
      </c>
      <c r="K1724" s="74">
        <f t="shared" si="181"/>
        <v>700</v>
      </c>
    </row>
    <row r="1725" spans="3:11" s="5" customFormat="1" ht="15" customHeight="1">
      <c r="C1725" s="297"/>
      <c r="D1725" s="146"/>
      <c r="E1725" s="300"/>
      <c r="F1725" s="149"/>
      <c r="G1725" s="149"/>
      <c r="H1725" s="36" t="s">
        <v>311</v>
      </c>
      <c r="I1725" s="74">
        <f t="shared" ref="I1725:K1725" si="182">I1730+I1735+I1740+I1745+I1750+I1755+I1760+I1765+I1770+I1775+I1780+I1785</f>
        <v>0</v>
      </c>
      <c r="J1725" s="74">
        <f t="shared" si="182"/>
        <v>0</v>
      </c>
      <c r="K1725" s="74">
        <f t="shared" si="182"/>
        <v>0</v>
      </c>
    </row>
    <row r="1726" spans="3:11" s="5" customFormat="1" ht="15" customHeight="1">
      <c r="C1726" s="297"/>
      <c r="D1726" s="146"/>
      <c r="E1726" s="300"/>
      <c r="F1726" s="149"/>
      <c r="G1726" s="149"/>
      <c r="H1726" s="36" t="s">
        <v>312</v>
      </c>
      <c r="I1726" s="74">
        <f t="shared" ref="I1726:K1726" si="183">I1731+I1736+I1741+I1746+I1751+I1756+I1761+I1766+I1771+I1776+I1781+I1786</f>
        <v>0</v>
      </c>
      <c r="J1726" s="74">
        <f t="shared" si="183"/>
        <v>0</v>
      </c>
      <c r="K1726" s="74">
        <f t="shared" si="183"/>
        <v>0</v>
      </c>
    </row>
    <row r="1727" spans="3:11" s="5" customFormat="1" ht="15" customHeight="1">
      <c r="C1727" s="298"/>
      <c r="D1727" s="147"/>
      <c r="E1727" s="301"/>
      <c r="F1727" s="150"/>
      <c r="G1727" s="150"/>
      <c r="H1727" s="36" t="s">
        <v>202</v>
      </c>
      <c r="I1727" s="74">
        <f>I1732+I1737+I1742+I1747+I1752+I1757+I1762+I1767+I1772+I1777+I1782+I1787</f>
        <v>0</v>
      </c>
      <c r="J1727" s="74">
        <f>J1732+J1737+J1742+J1747+J1752+J1757+J1762+J1767+J1772+J1777+J1782+J1787</f>
        <v>0</v>
      </c>
      <c r="K1727" s="74">
        <f>K1732+K1737+K1742+K1747+K1752+K1757+K1762+K1767+K1772+K1777+K1782+K1787</f>
        <v>0</v>
      </c>
    </row>
    <row r="1728" spans="3:11" s="5" customFormat="1" ht="15" customHeight="1">
      <c r="C1728" s="162" t="s">
        <v>527</v>
      </c>
      <c r="D1728" s="145" t="s">
        <v>906</v>
      </c>
      <c r="E1728" s="144" t="s">
        <v>426</v>
      </c>
      <c r="F1728" s="142">
        <v>2021</v>
      </c>
      <c r="G1728" s="142">
        <v>2023</v>
      </c>
      <c r="H1728" s="36" t="s">
        <v>309</v>
      </c>
      <c r="I1728" s="74">
        <f>I1729</f>
        <v>65</v>
      </c>
      <c r="J1728" s="74">
        <f t="shared" ref="J1728:K1728" si="184">J1729</f>
        <v>65</v>
      </c>
      <c r="K1728" s="74">
        <f t="shared" si="184"/>
        <v>65</v>
      </c>
    </row>
    <row r="1729" spans="3:11" s="5" customFormat="1" ht="15" customHeight="1">
      <c r="C1729" s="162"/>
      <c r="D1729" s="146"/>
      <c r="E1729" s="144"/>
      <c r="F1729" s="142"/>
      <c r="G1729" s="142"/>
      <c r="H1729" s="36" t="s">
        <v>310</v>
      </c>
      <c r="I1729" s="74">
        <v>65</v>
      </c>
      <c r="J1729" s="74">
        <v>65</v>
      </c>
      <c r="K1729" s="74">
        <v>65</v>
      </c>
    </row>
    <row r="1730" spans="3:11" s="5" customFormat="1" ht="15" customHeight="1">
      <c r="C1730" s="162"/>
      <c r="D1730" s="146"/>
      <c r="E1730" s="144"/>
      <c r="F1730" s="142"/>
      <c r="G1730" s="142"/>
      <c r="H1730" s="36" t="s">
        <v>311</v>
      </c>
      <c r="I1730" s="74">
        <v>0</v>
      </c>
      <c r="J1730" s="74">
        <v>0</v>
      </c>
      <c r="K1730" s="74">
        <v>0</v>
      </c>
    </row>
    <row r="1731" spans="3:11" s="5" customFormat="1" ht="15" customHeight="1">
      <c r="C1731" s="162"/>
      <c r="D1731" s="146"/>
      <c r="E1731" s="144"/>
      <c r="F1731" s="142"/>
      <c r="G1731" s="142"/>
      <c r="H1731" s="36" t="s">
        <v>312</v>
      </c>
      <c r="I1731" s="74">
        <v>0</v>
      </c>
      <c r="J1731" s="74">
        <v>0</v>
      </c>
      <c r="K1731" s="74">
        <v>0</v>
      </c>
    </row>
    <row r="1732" spans="3:11" s="5" customFormat="1" ht="15" customHeight="1">
      <c r="C1732" s="162"/>
      <c r="D1732" s="146"/>
      <c r="E1732" s="144"/>
      <c r="F1732" s="142"/>
      <c r="G1732" s="142"/>
      <c r="H1732" s="36" t="s">
        <v>202</v>
      </c>
      <c r="I1732" s="74">
        <v>0</v>
      </c>
      <c r="J1732" s="74">
        <v>0</v>
      </c>
      <c r="K1732" s="74">
        <v>0</v>
      </c>
    </row>
    <row r="1733" spans="3:11" s="5" customFormat="1" ht="15" customHeight="1">
      <c r="C1733" s="162" t="s">
        <v>512</v>
      </c>
      <c r="D1733" s="143" t="s">
        <v>907</v>
      </c>
      <c r="E1733" s="144" t="s">
        <v>331</v>
      </c>
      <c r="F1733" s="148">
        <v>2021</v>
      </c>
      <c r="G1733" s="148">
        <v>2023</v>
      </c>
      <c r="H1733" s="36" t="s">
        <v>309</v>
      </c>
      <c r="I1733" s="74">
        <f>I1734+I1735+I1736+I1737</f>
        <v>30</v>
      </c>
      <c r="J1733" s="74">
        <f>J1734+J1735+J1736+J1737</f>
        <v>30</v>
      </c>
      <c r="K1733" s="74">
        <f>K1734+K1735+K1736+K1737</f>
        <v>30</v>
      </c>
    </row>
    <row r="1734" spans="3:11" s="5" customFormat="1" ht="15" customHeight="1">
      <c r="C1734" s="162"/>
      <c r="D1734" s="143"/>
      <c r="E1734" s="144"/>
      <c r="F1734" s="149"/>
      <c r="G1734" s="149"/>
      <c r="H1734" s="36" t="s">
        <v>310</v>
      </c>
      <c r="I1734" s="74">
        <v>30</v>
      </c>
      <c r="J1734" s="74">
        <v>30</v>
      </c>
      <c r="K1734" s="74">
        <v>30</v>
      </c>
    </row>
    <row r="1735" spans="3:11" s="1" customFormat="1" ht="19.5" customHeight="1">
      <c r="C1735" s="162"/>
      <c r="D1735" s="143"/>
      <c r="E1735" s="144"/>
      <c r="F1735" s="149"/>
      <c r="G1735" s="149"/>
      <c r="H1735" s="36" t="s">
        <v>311</v>
      </c>
      <c r="I1735" s="74">
        <v>0</v>
      </c>
      <c r="J1735" s="74">
        <v>0</v>
      </c>
      <c r="K1735" s="74">
        <v>0</v>
      </c>
    </row>
    <row r="1736" spans="3:11" s="1" customFormat="1" ht="19.5" customHeight="1">
      <c r="C1736" s="162"/>
      <c r="D1736" s="143"/>
      <c r="E1736" s="144"/>
      <c r="F1736" s="149"/>
      <c r="G1736" s="149"/>
      <c r="H1736" s="36" t="s">
        <v>312</v>
      </c>
      <c r="I1736" s="74">
        <v>0</v>
      </c>
      <c r="J1736" s="74">
        <v>0</v>
      </c>
      <c r="K1736" s="74">
        <v>0</v>
      </c>
    </row>
    <row r="1737" spans="3:11" s="1" customFormat="1" ht="19.5" customHeight="1">
      <c r="C1737" s="162"/>
      <c r="D1737" s="143"/>
      <c r="E1737" s="144"/>
      <c r="F1737" s="149"/>
      <c r="G1737" s="149"/>
      <c r="H1737" s="36" t="s">
        <v>202</v>
      </c>
      <c r="I1737" s="74">
        <v>0</v>
      </c>
      <c r="J1737" s="74">
        <v>0</v>
      </c>
      <c r="K1737" s="74">
        <v>0</v>
      </c>
    </row>
    <row r="1738" spans="3:11" s="1" customFormat="1" ht="15.75" customHeight="1">
      <c r="C1738" s="162" t="s">
        <v>513</v>
      </c>
      <c r="D1738" s="230" t="s">
        <v>910</v>
      </c>
      <c r="E1738" s="148" t="s">
        <v>912</v>
      </c>
      <c r="F1738" s="144">
        <v>2021</v>
      </c>
      <c r="G1738" s="144">
        <v>2021</v>
      </c>
      <c r="H1738" s="36" t="s">
        <v>309</v>
      </c>
      <c r="I1738" s="74">
        <f>I1739+I1740+I1741+I1742</f>
        <v>95</v>
      </c>
      <c r="J1738" s="74">
        <f>J1739+J1740+J1741+J1742</f>
        <v>0</v>
      </c>
      <c r="K1738" s="74"/>
    </row>
    <row r="1739" spans="3:11" s="1" customFormat="1" ht="16.5" customHeight="1">
      <c r="C1739" s="162"/>
      <c r="D1739" s="231"/>
      <c r="E1739" s="149"/>
      <c r="F1739" s="144"/>
      <c r="G1739" s="144"/>
      <c r="H1739" s="36" t="s">
        <v>310</v>
      </c>
      <c r="I1739" s="74">
        <v>95</v>
      </c>
      <c r="J1739" s="74">
        <v>0</v>
      </c>
      <c r="K1739" s="74"/>
    </row>
    <row r="1740" spans="3:11" s="1" customFormat="1" ht="17.25" customHeight="1">
      <c r="C1740" s="162"/>
      <c r="D1740" s="231"/>
      <c r="E1740" s="149"/>
      <c r="F1740" s="144"/>
      <c r="G1740" s="144"/>
      <c r="H1740" s="36" t="s">
        <v>311</v>
      </c>
      <c r="I1740" s="74">
        <v>0</v>
      </c>
      <c r="J1740" s="74">
        <v>0</v>
      </c>
      <c r="K1740" s="74">
        <v>0</v>
      </c>
    </row>
    <row r="1741" spans="3:11" s="1" customFormat="1" ht="18" customHeight="1">
      <c r="C1741" s="162"/>
      <c r="D1741" s="231"/>
      <c r="E1741" s="149"/>
      <c r="F1741" s="144"/>
      <c r="G1741" s="144"/>
      <c r="H1741" s="36" t="s">
        <v>312</v>
      </c>
      <c r="I1741" s="74">
        <v>0</v>
      </c>
      <c r="J1741" s="74">
        <v>0</v>
      </c>
      <c r="K1741" s="74">
        <v>0</v>
      </c>
    </row>
    <row r="1742" spans="3:11" s="1" customFormat="1" ht="15.75" customHeight="1">
      <c r="C1742" s="162"/>
      <c r="D1742" s="232"/>
      <c r="E1742" s="150"/>
      <c r="F1742" s="144"/>
      <c r="G1742" s="144"/>
      <c r="H1742" s="36" t="s">
        <v>202</v>
      </c>
      <c r="I1742" s="74">
        <v>0</v>
      </c>
      <c r="J1742" s="74">
        <v>0</v>
      </c>
      <c r="K1742" s="74">
        <v>0</v>
      </c>
    </row>
    <row r="1743" spans="3:11" s="1" customFormat="1" ht="15" customHeight="1">
      <c r="C1743" s="162" t="s">
        <v>514</v>
      </c>
      <c r="D1743" s="233" t="s">
        <v>911</v>
      </c>
      <c r="E1743" s="148" t="s">
        <v>908</v>
      </c>
      <c r="F1743" s="148">
        <v>2022</v>
      </c>
      <c r="G1743" s="148">
        <v>2023</v>
      </c>
      <c r="H1743" s="36" t="s">
        <v>309</v>
      </c>
      <c r="I1743" s="74">
        <f>I1744+I1745+I1746+I1747</f>
        <v>0</v>
      </c>
      <c r="J1743" s="74">
        <f t="shared" ref="J1743:K1743" si="185">J1744+J1745+J1746+J1747</f>
        <v>95</v>
      </c>
      <c r="K1743" s="74">
        <f t="shared" si="185"/>
        <v>95</v>
      </c>
    </row>
    <row r="1744" spans="3:11" s="1" customFormat="1" ht="19.5" customHeight="1">
      <c r="C1744" s="162"/>
      <c r="D1744" s="233"/>
      <c r="E1744" s="149"/>
      <c r="F1744" s="149"/>
      <c r="G1744" s="149"/>
      <c r="H1744" s="36" t="s">
        <v>310</v>
      </c>
      <c r="I1744" s="74">
        <v>0</v>
      </c>
      <c r="J1744" s="74">
        <v>95</v>
      </c>
      <c r="K1744" s="74">
        <v>95</v>
      </c>
    </row>
    <row r="1745" spans="1:11" s="1" customFormat="1" ht="20.25" customHeight="1">
      <c r="A1745" s="9"/>
      <c r="B1745" s="9"/>
      <c r="C1745" s="162"/>
      <c r="D1745" s="233"/>
      <c r="E1745" s="149"/>
      <c r="F1745" s="149"/>
      <c r="G1745" s="149"/>
      <c r="H1745" s="36" t="s">
        <v>311</v>
      </c>
      <c r="I1745" s="74">
        <v>0</v>
      </c>
      <c r="J1745" s="74">
        <v>0</v>
      </c>
      <c r="K1745" s="74">
        <v>0</v>
      </c>
    </row>
    <row r="1746" spans="1:11" s="1" customFormat="1" ht="16.5" customHeight="1">
      <c r="A1746" s="9"/>
      <c r="B1746" s="9"/>
      <c r="C1746" s="162"/>
      <c r="D1746" s="233"/>
      <c r="E1746" s="149"/>
      <c r="F1746" s="149"/>
      <c r="G1746" s="149"/>
      <c r="H1746" s="36" t="s">
        <v>312</v>
      </c>
      <c r="I1746" s="74">
        <v>0</v>
      </c>
      <c r="J1746" s="74">
        <v>0</v>
      </c>
      <c r="K1746" s="74">
        <v>0</v>
      </c>
    </row>
    <row r="1747" spans="1:11" s="1" customFormat="1" ht="19.5" customHeight="1">
      <c r="A1747" s="9"/>
      <c r="B1747" s="9"/>
      <c r="C1747" s="162"/>
      <c r="D1747" s="233"/>
      <c r="E1747" s="150"/>
      <c r="F1747" s="150"/>
      <c r="G1747" s="150"/>
      <c r="H1747" s="36" t="s">
        <v>202</v>
      </c>
      <c r="I1747" s="74">
        <v>0</v>
      </c>
      <c r="J1747" s="74">
        <v>0</v>
      </c>
      <c r="K1747" s="74">
        <v>0</v>
      </c>
    </row>
    <row r="1748" spans="1:11" s="1" customFormat="1" ht="15.75" customHeight="1">
      <c r="A1748" s="9"/>
      <c r="B1748" s="9"/>
      <c r="C1748" s="162" t="s">
        <v>515</v>
      </c>
      <c r="D1748" s="237" t="s">
        <v>528</v>
      </c>
      <c r="E1748" s="148" t="s">
        <v>111</v>
      </c>
      <c r="F1748" s="144">
        <v>2021</v>
      </c>
      <c r="G1748" s="144">
        <v>2023</v>
      </c>
      <c r="H1748" s="36" t="s">
        <v>309</v>
      </c>
      <c r="I1748" s="74">
        <f>I1749+I1750+I1751+I1752</f>
        <v>80</v>
      </c>
      <c r="J1748" s="85">
        <f>J1749+J1750+J1752</f>
        <v>50</v>
      </c>
      <c r="K1748" s="85">
        <v>50</v>
      </c>
    </row>
    <row r="1749" spans="1:11" s="1" customFormat="1" ht="18.75" customHeight="1">
      <c r="A1749" s="9"/>
      <c r="B1749" s="9"/>
      <c r="C1749" s="162"/>
      <c r="D1749" s="238"/>
      <c r="E1749" s="239"/>
      <c r="F1749" s="144"/>
      <c r="G1749" s="144"/>
      <c r="H1749" s="36" t="s">
        <v>310</v>
      </c>
      <c r="I1749" s="74">
        <v>80</v>
      </c>
      <c r="J1749" s="85">
        <v>50</v>
      </c>
      <c r="K1749" s="85">
        <v>70</v>
      </c>
    </row>
    <row r="1750" spans="1:11" s="1" customFormat="1" ht="20.25" customHeight="1">
      <c r="A1750" s="9"/>
      <c r="B1750" s="9"/>
      <c r="C1750" s="162"/>
      <c r="D1750" s="238"/>
      <c r="E1750" s="239"/>
      <c r="F1750" s="144"/>
      <c r="G1750" s="144"/>
      <c r="H1750" s="36" t="s">
        <v>311</v>
      </c>
      <c r="I1750" s="74">
        <v>0</v>
      </c>
      <c r="J1750" s="74">
        <v>0</v>
      </c>
      <c r="K1750" s="74">
        <v>0</v>
      </c>
    </row>
    <row r="1751" spans="1:11" s="1" customFormat="1" ht="16.5" customHeight="1">
      <c r="A1751" s="9"/>
      <c r="B1751" s="9"/>
      <c r="C1751" s="162"/>
      <c r="D1751" s="238"/>
      <c r="E1751" s="239"/>
      <c r="F1751" s="144"/>
      <c r="G1751" s="144"/>
      <c r="H1751" s="36" t="s">
        <v>312</v>
      </c>
      <c r="I1751" s="74">
        <v>0</v>
      </c>
      <c r="J1751" s="74">
        <v>0</v>
      </c>
      <c r="K1751" s="74">
        <v>0</v>
      </c>
    </row>
    <row r="1752" spans="1:11" s="1" customFormat="1" ht="19.5" customHeight="1">
      <c r="A1752" s="9"/>
      <c r="B1752" s="9"/>
      <c r="C1752" s="162"/>
      <c r="D1752" s="238"/>
      <c r="E1752" s="240"/>
      <c r="F1752" s="144"/>
      <c r="G1752" s="144"/>
      <c r="H1752" s="36" t="s">
        <v>202</v>
      </c>
      <c r="I1752" s="74">
        <v>0</v>
      </c>
      <c r="J1752" s="74">
        <v>0</v>
      </c>
      <c r="K1752" s="74">
        <v>0</v>
      </c>
    </row>
    <row r="1753" spans="1:11" s="1" customFormat="1" ht="16.5" customHeight="1">
      <c r="A1753" s="9"/>
      <c r="B1753" s="9"/>
      <c r="C1753" s="162" t="s">
        <v>516</v>
      </c>
      <c r="D1753" s="145" t="s">
        <v>529</v>
      </c>
      <c r="E1753" s="148" t="s">
        <v>496</v>
      </c>
      <c r="F1753" s="144">
        <v>2021</v>
      </c>
      <c r="G1753" s="144">
        <v>2023</v>
      </c>
      <c r="H1753" s="36" t="s">
        <v>309</v>
      </c>
      <c r="I1753" s="74">
        <f>I1754+I1755+I1756+I1757</f>
        <v>40</v>
      </c>
      <c r="J1753" s="74">
        <f t="shared" ref="J1753:K1753" si="186">J1754+J1755+J1756+J1757</f>
        <v>50</v>
      </c>
      <c r="K1753" s="74">
        <f t="shared" si="186"/>
        <v>30</v>
      </c>
    </row>
    <row r="1754" spans="1:11" s="1" customFormat="1" ht="18.75" customHeight="1">
      <c r="A1754" s="9"/>
      <c r="B1754" s="9"/>
      <c r="C1754" s="162"/>
      <c r="D1754" s="146"/>
      <c r="E1754" s="149"/>
      <c r="F1754" s="144"/>
      <c r="G1754" s="144"/>
      <c r="H1754" s="36" t="s">
        <v>310</v>
      </c>
      <c r="I1754" s="74">
        <v>40</v>
      </c>
      <c r="J1754" s="74">
        <v>50</v>
      </c>
      <c r="K1754" s="74">
        <v>30</v>
      </c>
    </row>
    <row r="1755" spans="1:11" s="1" customFormat="1" ht="19.5" customHeight="1">
      <c r="A1755" s="9"/>
      <c r="B1755" s="9"/>
      <c r="C1755" s="162"/>
      <c r="D1755" s="146"/>
      <c r="E1755" s="149"/>
      <c r="F1755" s="144"/>
      <c r="G1755" s="144"/>
      <c r="H1755" s="36" t="s">
        <v>311</v>
      </c>
      <c r="I1755" s="74">
        <v>0</v>
      </c>
      <c r="J1755" s="74">
        <v>0</v>
      </c>
      <c r="K1755" s="74">
        <v>0</v>
      </c>
    </row>
    <row r="1756" spans="1:11" s="1" customFormat="1" ht="18" customHeight="1">
      <c r="A1756" s="9"/>
      <c r="B1756" s="9"/>
      <c r="C1756" s="162"/>
      <c r="D1756" s="146"/>
      <c r="E1756" s="149"/>
      <c r="F1756" s="144"/>
      <c r="G1756" s="144"/>
      <c r="H1756" s="36" t="s">
        <v>312</v>
      </c>
      <c r="I1756" s="74">
        <v>0</v>
      </c>
      <c r="J1756" s="74">
        <v>0</v>
      </c>
      <c r="K1756" s="74">
        <v>0</v>
      </c>
    </row>
    <row r="1757" spans="1:11" s="1" customFormat="1" ht="19.5" customHeight="1">
      <c r="A1757" s="9"/>
      <c r="B1757" s="9"/>
      <c r="C1757" s="162"/>
      <c r="D1757" s="147"/>
      <c r="E1757" s="150"/>
      <c r="F1757" s="144"/>
      <c r="G1757" s="144"/>
      <c r="H1757" s="36" t="s">
        <v>202</v>
      </c>
      <c r="I1757" s="74">
        <v>0</v>
      </c>
      <c r="J1757" s="74">
        <v>0</v>
      </c>
      <c r="K1757" s="74">
        <v>0</v>
      </c>
    </row>
    <row r="1758" spans="1:11" s="1" customFormat="1" ht="15.75" customHeight="1">
      <c r="A1758" s="9"/>
      <c r="B1758" s="9"/>
      <c r="C1758" s="162" t="s">
        <v>517</v>
      </c>
      <c r="D1758" s="143" t="s">
        <v>530</v>
      </c>
      <c r="E1758" s="148" t="s">
        <v>111</v>
      </c>
      <c r="F1758" s="144">
        <v>2021</v>
      </c>
      <c r="G1758" s="144">
        <v>2023</v>
      </c>
      <c r="H1758" s="36" t="s">
        <v>309</v>
      </c>
      <c r="I1758" s="74">
        <f>I1759+I1760+I1761+I1762</f>
        <v>50</v>
      </c>
      <c r="J1758" s="74">
        <f t="shared" ref="J1758:K1758" si="187">J1759+J1760+J1761+J1762</f>
        <v>50</v>
      </c>
      <c r="K1758" s="74">
        <f t="shared" si="187"/>
        <v>40</v>
      </c>
    </row>
    <row r="1759" spans="1:11" s="1" customFormat="1" ht="15.75" customHeight="1">
      <c r="A1759" s="9"/>
      <c r="B1759" s="9"/>
      <c r="C1759" s="162"/>
      <c r="D1759" s="143"/>
      <c r="E1759" s="149"/>
      <c r="F1759" s="144"/>
      <c r="G1759" s="144"/>
      <c r="H1759" s="36" t="s">
        <v>310</v>
      </c>
      <c r="I1759" s="74">
        <v>50</v>
      </c>
      <c r="J1759" s="74">
        <v>50</v>
      </c>
      <c r="K1759" s="74">
        <v>40</v>
      </c>
    </row>
    <row r="1760" spans="1:11" s="1" customFormat="1" ht="15.75" customHeight="1">
      <c r="A1760" s="9"/>
      <c r="B1760" s="9"/>
      <c r="C1760" s="162"/>
      <c r="D1760" s="143"/>
      <c r="E1760" s="149"/>
      <c r="F1760" s="144"/>
      <c r="G1760" s="144"/>
      <c r="H1760" s="36" t="s">
        <v>311</v>
      </c>
      <c r="I1760" s="74">
        <v>0</v>
      </c>
      <c r="J1760" s="74">
        <v>0</v>
      </c>
      <c r="K1760" s="74">
        <v>0</v>
      </c>
    </row>
    <row r="1761" spans="1:11" s="1" customFormat="1" ht="16.5" customHeight="1">
      <c r="A1761" s="9"/>
      <c r="B1761" s="9"/>
      <c r="C1761" s="162"/>
      <c r="D1761" s="143"/>
      <c r="E1761" s="149"/>
      <c r="F1761" s="144"/>
      <c r="G1761" s="144"/>
      <c r="H1761" s="36" t="s">
        <v>312</v>
      </c>
      <c r="I1761" s="74">
        <v>0</v>
      </c>
      <c r="J1761" s="74">
        <v>0</v>
      </c>
      <c r="K1761" s="74">
        <v>0</v>
      </c>
    </row>
    <row r="1762" spans="1:11" s="1" customFormat="1" ht="17.25" customHeight="1">
      <c r="A1762" s="9"/>
      <c r="B1762" s="9"/>
      <c r="C1762" s="162"/>
      <c r="D1762" s="143"/>
      <c r="E1762" s="150"/>
      <c r="F1762" s="144"/>
      <c r="G1762" s="144"/>
      <c r="H1762" s="36" t="s">
        <v>202</v>
      </c>
      <c r="I1762" s="74">
        <v>0</v>
      </c>
      <c r="J1762" s="74">
        <v>0</v>
      </c>
      <c r="K1762" s="74">
        <v>0</v>
      </c>
    </row>
    <row r="1763" spans="1:11" s="1" customFormat="1" ht="15.75" customHeight="1">
      <c r="A1763" s="9"/>
      <c r="B1763" s="9"/>
      <c r="C1763" s="162" t="s">
        <v>518</v>
      </c>
      <c r="D1763" s="143" t="s">
        <v>588</v>
      </c>
      <c r="E1763" s="148" t="s">
        <v>111</v>
      </c>
      <c r="F1763" s="144">
        <v>2022</v>
      </c>
      <c r="G1763" s="144">
        <v>2023</v>
      </c>
      <c r="H1763" s="36" t="s">
        <v>309</v>
      </c>
      <c r="I1763" s="74">
        <f>I1764+I1765+I1766+I1767</f>
        <v>0</v>
      </c>
      <c r="J1763" s="74">
        <f t="shared" ref="J1763:K1763" si="188">J1764+J1765+J1766+J1767</f>
        <v>40</v>
      </c>
      <c r="K1763" s="74">
        <f t="shared" si="188"/>
        <v>60</v>
      </c>
    </row>
    <row r="1764" spans="1:11" s="1" customFormat="1" ht="17.25" customHeight="1">
      <c r="A1764" s="9"/>
      <c r="B1764" s="9"/>
      <c r="C1764" s="162"/>
      <c r="D1764" s="143"/>
      <c r="E1764" s="149"/>
      <c r="F1764" s="144"/>
      <c r="G1764" s="144"/>
      <c r="H1764" s="36" t="s">
        <v>310</v>
      </c>
      <c r="I1764" s="74">
        <v>0</v>
      </c>
      <c r="J1764" s="74">
        <v>40</v>
      </c>
      <c r="K1764" s="74">
        <v>60</v>
      </c>
    </row>
    <row r="1765" spans="1:11" s="1" customFormat="1" ht="19.5" customHeight="1">
      <c r="A1765" s="9"/>
      <c r="B1765" s="9"/>
      <c r="C1765" s="162"/>
      <c r="D1765" s="143"/>
      <c r="E1765" s="149"/>
      <c r="F1765" s="144"/>
      <c r="G1765" s="144"/>
      <c r="H1765" s="36" t="s">
        <v>311</v>
      </c>
      <c r="I1765" s="74">
        <v>0</v>
      </c>
      <c r="J1765" s="74">
        <v>0</v>
      </c>
      <c r="K1765" s="74">
        <v>0</v>
      </c>
    </row>
    <row r="1766" spans="1:11" s="1" customFormat="1" ht="17.25" customHeight="1">
      <c r="A1766" s="9"/>
      <c r="B1766" s="9"/>
      <c r="C1766" s="162"/>
      <c r="D1766" s="143"/>
      <c r="E1766" s="149"/>
      <c r="F1766" s="144"/>
      <c r="G1766" s="144"/>
      <c r="H1766" s="36" t="s">
        <v>312</v>
      </c>
      <c r="I1766" s="74">
        <v>0</v>
      </c>
      <c r="J1766" s="74">
        <v>0</v>
      </c>
      <c r="K1766" s="74">
        <v>0</v>
      </c>
    </row>
    <row r="1767" spans="1:11" s="1" customFormat="1" ht="17.25" customHeight="1">
      <c r="A1767" s="9"/>
      <c r="B1767" s="9"/>
      <c r="C1767" s="162"/>
      <c r="D1767" s="143"/>
      <c r="E1767" s="150"/>
      <c r="F1767" s="144"/>
      <c r="G1767" s="144"/>
      <c r="H1767" s="36" t="s">
        <v>202</v>
      </c>
      <c r="I1767" s="74">
        <v>0</v>
      </c>
      <c r="J1767" s="74">
        <v>0</v>
      </c>
      <c r="K1767" s="74">
        <v>0</v>
      </c>
    </row>
    <row r="1768" spans="1:11" s="1" customFormat="1" ht="15.75" customHeight="1">
      <c r="A1768" s="9"/>
      <c r="B1768" s="9"/>
      <c r="C1768" s="162" t="s">
        <v>519</v>
      </c>
      <c r="D1768" s="143" t="s">
        <v>531</v>
      </c>
      <c r="E1768" s="148" t="s">
        <v>111</v>
      </c>
      <c r="F1768" s="144">
        <v>2021</v>
      </c>
      <c r="G1768" s="144">
        <v>2023</v>
      </c>
      <c r="H1768" s="36" t="s">
        <v>309</v>
      </c>
      <c r="I1768" s="74">
        <f>I1769+I1770+I1771+I1772</f>
        <v>40</v>
      </c>
      <c r="J1768" s="74">
        <f t="shared" ref="J1768:K1768" si="189">J1769+J1770+J1771+J1772</f>
        <v>40</v>
      </c>
      <c r="K1768" s="74">
        <f t="shared" si="189"/>
        <v>40</v>
      </c>
    </row>
    <row r="1769" spans="1:11" s="1" customFormat="1" ht="16.5" customHeight="1">
      <c r="A1769" s="9"/>
      <c r="B1769" s="9"/>
      <c r="C1769" s="162"/>
      <c r="D1769" s="143"/>
      <c r="E1769" s="149"/>
      <c r="F1769" s="144"/>
      <c r="G1769" s="144"/>
      <c r="H1769" s="36" t="s">
        <v>310</v>
      </c>
      <c r="I1769" s="74">
        <v>40</v>
      </c>
      <c r="J1769" s="74">
        <v>40</v>
      </c>
      <c r="K1769" s="74">
        <v>40</v>
      </c>
    </row>
    <row r="1770" spans="1:11" s="1" customFormat="1" ht="19.5" customHeight="1">
      <c r="A1770" s="9"/>
      <c r="B1770" s="9"/>
      <c r="C1770" s="162"/>
      <c r="D1770" s="143"/>
      <c r="E1770" s="149"/>
      <c r="F1770" s="144"/>
      <c r="G1770" s="144"/>
      <c r="H1770" s="36" t="s">
        <v>311</v>
      </c>
      <c r="I1770" s="74">
        <v>0</v>
      </c>
      <c r="J1770" s="74">
        <v>0</v>
      </c>
      <c r="K1770" s="74">
        <v>0</v>
      </c>
    </row>
    <row r="1771" spans="1:11" s="1" customFormat="1" ht="15" customHeight="1">
      <c r="A1771" s="9"/>
      <c r="B1771" s="9"/>
      <c r="C1771" s="162"/>
      <c r="D1771" s="143"/>
      <c r="E1771" s="149"/>
      <c r="F1771" s="144"/>
      <c r="G1771" s="144"/>
      <c r="H1771" s="36" t="s">
        <v>312</v>
      </c>
      <c r="I1771" s="74">
        <v>0</v>
      </c>
      <c r="J1771" s="74">
        <v>0</v>
      </c>
      <c r="K1771" s="74">
        <v>0</v>
      </c>
    </row>
    <row r="1772" spans="1:11" s="1" customFormat="1" ht="17.25" customHeight="1">
      <c r="A1772" s="9"/>
      <c r="B1772" s="9"/>
      <c r="C1772" s="162"/>
      <c r="D1772" s="143"/>
      <c r="E1772" s="150"/>
      <c r="F1772" s="144"/>
      <c r="G1772" s="144"/>
      <c r="H1772" s="36" t="s">
        <v>202</v>
      </c>
      <c r="I1772" s="74">
        <v>0</v>
      </c>
      <c r="J1772" s="74">
        <v>0</v>
      </c>
      <c r="K1772" s="74">
        <v>0</v>
      </c>
    </row>
    <row r="1773" spans="1:11" s="1" customFormat="1" ht="15" customHeight="1">
      <c r="A1773" s="9"/>
      <c r="B1773" s="9"/>
      <c r="C1773" s="162" t="s">
        <v>520</v>
      </c>
      <c r="D1773" s="143" t="s">
        <v>532</v>
      </c>
      <c r="E1773" s="148" t="s">
        <v>111</v>
      </c>
      <c r="F1773" s="148">
        <v>2021</v>
      </c>
      <c r="G1773" s="148">
        <v>2023</v>
      </c>
      <c r="H1773" s="36" t="s">
        <v>309</v>
      </c>
      <c r="I1773" s="74">
        <f>I1774+I1775+I1776+I1777</f>
        <v>40</v>
      </c>
      <c r="J1773" s="74">
        <f t="shared" ref="J1773:K1773" si="190">J1774+J1775+J1776+J1777</f>
        <v>0</v>
      </c>
      <c r="K1773" s="74">
        <f t="shared" si="190"/>
        <v>30</v>
      </c>
    </row>
    <row r="1774" spans="1:11" s="1" customFormat="1" ht="15" customHeight="1">
      <c r="A1774" s="9"/>
      <c r="B1774" s="9"/>
      <c r="C1774" s="162"/>
      <c r="D1774" s="143"/>
      <c r="E1774" s="149"/>
      <c r="F1774" s="149"/>
      <c r="G1774" s="149"/>
      <c r="H1774" s="36" t="s">
        <v>310</v>
      </c>
      <c r="I1774" s="74">
        <v>40</v>
      </c>
      <c r="J1774" s="74">
        <v>0</v>
      </c>
      <c r="K1774" s="74">
        <v>30</v>
      </c>
    </row>
    <row r="1775" spans="1:11" s="1" customFormat="1" ht="16.5" customHeight="1">
      <c r="A1775" s="9"/>
      <c r="B1775" s="9"/>
      <c r="C1775" s="162"/>
      <c r="D1775" s="143"/>
      <c r="E1775" s="149"/>
      <c r="F1775" s="149"/>
      <c r="G1775" s="149"/>
      <c r="H1775" s="36" t="s">
        <v>311</v>
      </c>
      <c r="I1775" s="74">
        <v>0</v>
      </c>
      <c r="J1775" s="74">
        <v>0</v>
      </c>
      <c r="K1775" s="74">
        <v>0</v>
      </c>
    </row>
    <row r="1776" spans="1:11" s="1" customFormat="1" ht="18" customHeight="1">
      <c r="A1776" s="9"/>
      <c r="B1776" s="9"/>
      <c r="C1776" s="162"/>
      <c r="D1776" s="143"/>
      <c r="E1776" s="149"/>
      <c r="F1776" s="149"/>
      <c r="G1776" s="149"/>
      <c r="H1776" s="36" t="s">
        <v>312</v>
      </c>
      <c r="I1776" s="74">
        <v>0</v>
      </c>
      <c r="J1776" s="74">
        <v>0</v>
      </c>
      <c r="K1776" s="74">
        <v>0</v>
      </c>
    </row>
    <row r="1777" spans="1:11" s="1" customFormat="1" ht="18.75" customHeight="1">
      <c r="A1777" s="9"/>
      <c r="B1777" s="9"/>
      <c r="C1777" s="162"/>
      <c r="D1777" s="143"/>
      <c r="E1777" s="150"/>
      <c r="F1777" s="150"/>
      <c r="G1777" s="150"/>
      <c r="H1777" s="36" t="s">
        <v>202</v>
      </c>
      <c r="I1777" s="74">
        <v>0</v>
      </c>
      <c r="J1777" s="74">
        <v>0</v>
      </c>
      <c r="K1777" s="74">
        <v>0</v>
      </c>
    </row>
    <row r="1778" spans="1:11" s="1" customFormat="1" ht="15.75" customHeight="1">
      <c r="A1778" s="9"/>
      <c r="B1778" s="9"/>
      <c r="C1778" s="162" t="s">
        <v>521</v>
      </c>
      <c r="D1778" s="145" t="s">
        <v>533</v>
      </c>
      <c r="E1778" s="148" t="s">
        <v>111</v>
      </c>
      <c r="F1778" s="148">
        <v>2021</v>
      </c>
      <c r="G1778" s="148">
        <v>2023</v>
      </c>
      <c r="H1778" s="36" t="s">
        <v>309</v>
      </c>
      <c r="I1778" s="74">
        <f>I1779</f>
        <v>60</v>
      </c>
      <c r="J1778" s="74">
        <f t="shared" ref="J1778:K1778" si="191">J1779</f>
        <v>40</v>
      </c>
      <c r="K1778" s="74">
        <f t="shared" si="191"/>
        <v>40</v>
      </c>
    </row>
    <row r="1779" spans="1:11" s="1" customFormat="1" ht="16.5" customHeight="1">
      <c r="A1779" s="9"/>
      <c r="B1779" s="9"/>
      <c r="C1779" s="162"/>
      <c r="D1779" s="146"/>
      <c r="E1779" s="149"/>
      <c r="F1779" s="149"/>
      <c r="G1779" s="149"/>
      <c r="H1779" s="36" t="s">
        <v>310</v>
      </c>
      <c r="I1779" s="74">
        <v>60</v>
      </c>
      <c r="J1779" s="74">
        <v>40</v>
      </c>
      <c r="K1779" s="74">
        <v>40</v>
      </c>
    </row>
    <row r="1780" spans="1:11" s="1" customFormat="1" ht="18" customHeight="1">
      <c r="A1780" s="9"/>
      <c r="B1780" s="9"/>
      <c r="C1780" s="162"/>
      <c r="D1780" s="146"/>
      <c r="E1780" s="149"/>
      <c r="F1780" s="149"/>
      <c r="G1780" s="149"/>
      <c r="H1780" s="36" t="s">
        <v>311</v>
      </c>
      <c r="I1780" s="74">
        <v>0</v>
      </c>
      <c r="J1780" s="74">
        <v>0</v>
      </c>
      <c r="K1780" s="74">
        <v>0</v>
      </c>
    </row>
    <row r="1781" spans="1:11" s="1" customFormat="1" ht="18" customHeight="1">
      <c r="A1781" s="9"/>
      <c r="B1781" s="9"/>
      <c r="C1781" s="162"/>
      <c r="D1781" s="146"/>
      <c r="E1781" s="149"/>
      <c r="F1781" s="149"/>
      <c r="G1781" s="149"/>
      <c r="H1781" s="36" t="s">
        <v>312</v>
      </c>
      <c r="I1781" s="74">
        <v>0</v>
      </c>
      <c r="J1781" s="74">
        <v>0</v>
      </c>
      <c r="K1781" s="74">
        <v>0</v>
      </c>
    </row>
    <row r="1782" spans="1:11" s="1" customFormat="1" ht="17.25" customHeight="1">
      <c r="A1782" s="9"/>
      <c r="B1782" s="9"/>
      <c r="C1782" s="162"/>
      <c r="D1782" s="147"/>
      <c r="E1782" s="150"/>
      <c r="F1782" s="150"/>
      <c r="G1782" s="150"/>
      <c r="H1782" s="36" t="s">
        <v>202</v>
      </c>
      <c r="I1782" s="74">
        <v>0</v>
      </c>
      <c r="J1782" s="74">
        <v>0</v>
      </c>
      <c r="K1782" s="74">
        <v>0</v>
      </c>
    </row>
    <row r="1783" spans="1:11" s="21" customFormat="1" ht="15.75" customHeight="1">
      <c r="C1783" s="162" t="s">
        <v>522</v>
      </c>
      <c r="D1783" s="145" t="s">
        <v>534</v>
      </c>
      <c r="E1783" s="148" t="s">
        <v>111</v>
      </c>
      <c r="F1783" s="141">
        <v>2022</v>
      </c>
      <c r="G1783" s="142">
        <v>2022</v>
      </c>
      <c r="H1783" s="36" t="s">
        <v>309</v>
      </c>
      <c r="I1783" s="74">
        <f>I1784</f>
        <v>0</v>
      </c>
      <c r="J1783" s="74">
        <f t="shared" ref="J1783:K1783" si="192">J1784</f>
        <v>40</v>
      </c>
      <c r="K1783" s="74">
        <f t="shared" si="192"/>
        <v>0</v>
      </c>
    </row>
    <row r="1784" spans="1:11" s="21" customFormat="1" ht="16.5" customHeight="1">
      <c r="C1784" s="162"/>
      <c r="D1784" s="146"/>
      <c r="E1784" s="149"/>
      <c r="F1784" s="141"/>
      <c r="G1784" s="142"/>
      <c r="H1784" s="36" t="s">
        <v>310</v>
      </c>
      <c r="I1784" s="74">
        <v>0</v>
      </c>
      <c r="J1784" s="74">
        <v>40</v>
      </c>
      <c r="K1784" s="74">
        <v>0</v>
      </c>
    </row>
    <row r="1785" spans="1:11" s="1" customFormat="1" ht="15.75" customHeight="1">
      <c r="A1785" s="9"/>
      <c r="B1785" s="9"/>
      <c r="C1785" s="162"/>
      <c r="D1785" s="146"/>
      <c r="E1785" s="149"/>
      <c r="F1785" s="141"/>
      <c r="G1785" s="142"/>
      <c r="H1785" s="36" t="s">
        <v>311</v>
      </c>
      <c r="I1785" s="74">
        <v>0</v>
      </c>
      <c r="J1785" s="74">
        <v>0</v>
      </c>
      <c r="K1785" s="74">
        <v>0</v>
      </c>
    </row>
    <row r="1786" spans="1:11" s="1" customFormat="1" ht="16.5" customHeight="1">
      <c r="A1786" s="9"/>
      <c r="B1786" s="9"/>
      <c r="C1786" s="162"/>
      <c r="D1786" s="146"/>
      <c r="E1786" s="149"/>
      <c r="F1786" s="141"/>
      <c r="G1786" s="142"/>
      <c r="H1786" s="36" t="s">
        <v>312</v>
      </c>
      <c r="I1786" s="74">
        <v>0</v>
      </c>
      <c r="J1786" s="74">
        <v>0</v>
      </c>
      <c r="K1786" s="74">
        <v>0</v>
      </c>
    </row>
    <row r="1787" spans="1:11" s="1" customFormat="1" ht="17.25" customHeight="1">
      <c r="A1787" s="9"/>
      <c r="B1787" s="9"/>
      <c r="C1787" s="162"/>
      <c r="D1787" s="147"/>
      <c r="E1787" s="150"/>
      <c r="F1787" s="141"/>
      <c r="G1787" s="142"/>
      <c r="H1787" s="36" t="s">
        <v>202</v>
      </c>
      <c r="I1787" s="74">
        <v>0</v>
      </c>
      <c r="J1787" s="74">
        <v>0</v>
      </c>
      <c r="K1787" s="74">
        <v>0</v>
      </c>
    </row>
    <row r="1788" spans="1:11" s="1" customFormat="1" ht="17.25" customHeight="1">
      <c r="A1788" s="9"/>
      <c r="B1788" s="9"/>
      <c r="C1788" s="162" t="s">
        <v>909</v>
      </c>
      <c r="D1788" s="143" t="s">
        <v>535</v>
      </c>
      <c r="E1788" s="144" t="s">
        <v>499</v>
      </c>
      <c r="F1788" s="141">
        <v>2021</v>
      </c>
      <c r="G1788" s="142">
        <v>2023</v>
      </c>
      <c r="H1788" s="36" t="s">
        <v>309</v>
      </c>
      <c r="I1788" s="74">
        <f>I1789</f>
        <v>200</v>
      </c>
      <c r="J1788" s="74">
        <f>J1789+J1790+J1791+J1792</f>
        <v>200</v>
      </c>
      <c r="K1788" s="74">
        <f>K1789+K1790+K1791+K1792</f>
        <v>200</v>
      </c>
    </row>
    <row r="1789" spans="1:11" s="1" customFormat="1" ht="17.25" customHeight="1">
      <c r="A1789" s="9"/>
      <c r="B1789" s="9"/>
      <c r="C1789" s="162"/>
      <c r="D1789" s="143"/>
      <c r="E1789" s="144"/>
      <c r="F1789" s="141"/>
      <c r="G1789" s="142"/>
      <c r="H1789" s="36" t="s">
        <v>310</v>
      </c>
      <c r="I1789" s="74">
        <v>200</v>
      </c>
      <c r="J1789" s="74">
        <v>200</v>
      </c>
      <c r="K1789" s="74">
        <v>200</v>
      </c>
    </row>
    <row r="1790" spans="1:11" s="1" customFormat="1" ht="17.25" customHeight="1">
      <c r="A1790" s="9"/>
      <c r="B1790" s="9"/>
      <c r="C1790" s="162"/>
      <c r="D1790" s="143"/>
      <c r="E1790" s="144"/>
      <c r="F1790" s="141"/>
      <c r="G1790" s="142"/>
      <c r="H1790" s="36" t="s">
        <v>311</v>
      </c>
      <c r="I1790" s="74">
        <v>0</v>
      </c>
      <c r="J1790" s="74">
        <v>0</v>
      </c>
      <c r="K1790" s="74">
        <v>0</v>
      </c>
    </row>
    <row r="1791" spans="1:11" s="1" customFormat="1" ht="17.25" customHeight="1">
      <c r="A1791" s="9"/>
      <c r="B1791" s="9"/>
      <c r="C1791" s="162"/>
      <c r="D1791" s="143"/>
      <c r="E1791" s="144"/>
      <c r="F1791" s="141"/>
      <c r="G1791" s="142"/>
      <c r="H1791" s="36" t="s">
        <v>312</v>
      </c>
      <c r="I1791" s="74">
        <v>0</v>
      </c>
      <c r="J1791" s="74">
        <v>0</v>
      </c>
      <c r="K1791" s="74">
        <v>0</v>
      </c>
    </row>
    <row r="1792" spans="1:11" s="1" customFormat="1" ht="17.25" customHeight="1">
      <c r="A1792" s="9"/>
      <c r="B1792" s="9"/>
      <c r="C1792" s="162"/>
      <c r="D1792" s="143"/>
      <c r="E1792" s="144"/>
      <c r="F1792" s="141"/>
      <c r="G1792" s="142"/>
      <c r="H1792" s="36" t="s">
        <v>202</v>
      </c>
      <c r="I1792" s="74">
        <v>0</v>
      </c>
      <c r="J1792" s="74">
        <v>0</v>
      </c>
      <c r="K1792" s="74">
        <v>0</v>
      </c>
    </row>
    <row r="1793" spans="1:11" s="1" customFormat="1" ht="15" hidden="1" customHeight="1">
      <c r="A1793" s="9"/>
      <c r="B1793" s="9"/>
      <c r="C1793" s="114" t="s">
        <v>132</v>
      </c>
      <c r="D1793" s="227" t="s">
        <v>411</v>
      </c>
      <c r="E1793" s="199" t="s">
        <v>412</v>
      </c>
      <c r="F1793" s="123"/>
      <c r="G1793" s="123"/>
      <c r="H1793" s="50" t="s">
        <v>309</v>
      </c>
      <c r="I1793" s="70">
        <f>I1794+I1795+I1796+I1797</f>
        <v>0</v>
      </c>
      <c r="J1793" s="70">
        <f>J1794+J1795+J1796+J1797</f>
        <v>0</v>
      </c>
      <c r="K1793" s="70">
        <f>K1794+K1795+K1796+K1797</f>
        <v>0</v>
      </c>
    </row>
    <row r="1794" spans="1:11" s="1" customFormat="1" ht="16.5" hidden="1" customHeight="1">
      <c r="A1794" s="9"/>
      <c r="B1794" s="9"/>
      <c r="C1794" s="115"/>
      <c r="D1794" s="228"/>
      <c r="E1794" s="200"/>
      <c r="F1794" s="124"/>
      <c r="G1794" s="124"/>
      <c r="H1794" s="50" t="s">
        <v>310</v>
      </c>
      <c r="I1794" s="70">
        <v>0</v>
      </c>
      <c r="J1794" s="70">
        <v>0</v>
      </c>
      <c r="K1794" s="70">
        <v>0</v>
      </c>
    </row>
    <row r="1795" spans="1:11" s="1" customFormat="1" ht="15.75" hidden="1" customHeight="1">
      <c r="A1795" s="9"/>
      <c r="B1795" s="9"/>
      <c r="C1795" s="115"/>
      <c r="D1795" s="228"/>
      <c r="E1795" s="200"/>
      <c r="F1795" s="124"/>
      <c r="G1795" s="124"/>
      <c r="H1795" s="50" t="s">
        <v>311</v>
      </c>
      <c r="I1795" s="70">
        <v>0</v>
      </c>
      <c r="J1795" s="70">
        <v>0</v>
      </c>
      <c r="K1795" s="70">
        <v>0</v>
      </c>
    </row>
    <row r="1796" spans="1:11" s="1" customFormat="1" ht="16.5" hidden="1" customHeight="1">
      <c r="A1796" s="9"/>
      <c r="B1796" s="9"/>
      <c r="C1796" s="115"/>
      <c r="D1796" s="228"/>
      <c r="E1796" s="200"/>
      <c r="F1796" s="124"/>
      <c r="G1796" s="124"/>
      <c r="H1796" s="50" t="s">
        <v>312</v>
      </c>
      <c r="I1796" s="70">
        <v>0</v>
      </c>
      <c r="J1796" s="70">
        <v>0</v>
      </c>
      <c r="K1796" s="70">
        <v>0</v>
      </c>
    </row>
    <row r="1797" spans="1:11" s="1" customFormat="1" ht="17.25" hidden="1" customHeight="1">
      <c r="A1797" s="9"/>
      <c r="B1797" s="9"/>
      <c r="C1797" s="116"/>
      <c r="D1797" s="229"/>
      <c r="E1797" s="201"/>
      <c r="F1797" s="125"/>
      <c r="G1797" s="125"/>
      <c r="H1797" s="50" t="s">
        <v>202</v>
      </c>
      <c r="I1797" s="70">
        <v>0</v>
      </c>
      <c r="J1797" s="70">
        <v>0</v>
      </c>
      <c r="K1797" s="70">
        <v>0</v>
      </c>
    </row>
    <row r="1798" spans="1:11" s="1" customFormat="1" ht="16.5" customHeight="1">
      <c r="A1798" s="9"/>
      <c r="B1798" s="9"/>
      <c r="C1798" s="114" t="s">
        <v>913</v>
      </c>
      <c r="D1798" s="137" t="s">
        <v>133</v>
      </c>
      <c r="E1798" s="199" t="s">
        <v>236</v>
      </c>
      <c r="F1798" s="123">
        <v>2021</v>
      </c>
      <c r="G1798" s="123">
        <v>2023</v>
      </c>
      <c r="H1798" s="50" t="s">
        <v>309</v>
      </c>
      <c r="I1798" s="70">
        <f>I1799+I1800+I1801+I1802</f>
        <v>350</v>
      </c>
      <c r="J1798" s="70">
        <f>J1799+J1800+J1801+J1802</f>
        <v>350</v>
      </c>
      <c r="K1798" s="70">
        <f>K1799+K1800+K1801+K1802</f>
        <v>350</v>
      </c>
    </row>
    <row r="1799" spans="1:11" s="1" customFormat="1" ht="15.75" customHeight="1">
      <c r="A1799" s="9"/>
      <c r="B1799" s="9"/>
      <c r="C1799" s="115"/>
      <c r="D1799" s="138"/>
      <c r="E1799" s="200"/>
      <c r="F1799" s="124"/>
      <c r="G1799" s="124"/>
      <c r="H1799" s="50" t="s">
        <v>310</v>
      </c>
      <c r="I1799" s="70">
        <f>I1804+I1809</f>
        <v>350</v>
      </c>
      <c r="J1799" s="70">
        <f t="shared" ref="J1799:K1799" si="193">J1804+J1809</f>
        <v>350</v>
      </c>
      <c r="K1799" s="70">
        <f t="shared" si="193"/>
        <v>350</v>
      </c>
    </row>
    <row r="1800" spans="1:11" s="1" customFormat="1" ht="16.5" customHeight="1">
      <c r="A1800" s="9"/>
      <c r="B1800" s="9"/>
      <c r="C1800" s="115"/>
      <c r="D1800" s="138"/>
      <c r="E1800" s="200"/>
      <c r="F1800" s="124"/>
      <c r="G1800" s="124"/>
      <c r="H1800" s="50" t="s">
        <v>311</v>
      </c>
      <c r="I1800" s="70">
        <f t="shared" ref="I1800" si="194">I1805</f>
        <v>0</v>
      </c>
      <c r="J1800" s="70"/>
      <c r="K1800" s="70"/>
    </row>
    <row r="1801" spans="1:11" s="1" customFormat="1" ht="17.25" customHeight="1">
      <c r="A1801" s="9"/>
      <c r="B1801" s="9"/>
      <c r="C1801" s="115"/>
      <c r="D1801" s="138"/>
      <c r="E1801" s="200"/>
      <c r="F1801" s="124"/>
      <c r="G1801" s="124"/>
      <c r="H1801" s="50" t="s">
        <v>312</v>
      </c>
      <c r="I1801" s="70">
        <f t="shared" ref="I1801" si="195">I1806</f>
        <v>0</v>
      </c>
      <c r="J1801" s="70"/>
      <c r="K1801" s="70"/>
    </row>
    <row r="1802" spans="1:11" s="1" customFormat="1" ht="15.75" customHeight="1">
      <c r="A1802" s="9"/>
      <c r="B1802" s="9"/>
      <c r="C1802" s="116"/>
      <c r="D1802" s="139"/>
      <c r="E1802" s="201"/>
      <c r="F1802" s="125"/>
      <c r="G1802" s="125"/>
      <c r="H1802" s="50" t="s">
        <v>202</v>
      </c>
      <c r="I1802" s="70">
        <f t="shared" ref="I1802" si="196">I1807</f>
        <v>0</v>
      </c>
      <c r="J1802" s="70"/>
      <c r="K1802" s="70"/>
    </row>
    <row r="1803" spans="1:11" s="7" customFormat="1" ht="15" customHeight="1">
      <c r="C1803" s="163" t="s">
        <v>914</v>
      </c>
      <c r="D1803" s="145" t="s">
        <v>589</v>
      </c>
      <c r="E1803" s="148" t="s">
        <v>550</v>
      </c>
      <c r="F1803" s="215">
        <v>2021</v>
      </c>
      <c r="G1803" s="215">
        <v>2023</v>
      </c>
      <c r="H1803" s="36" t="s">
        <v>309</v>
      </c>
      <c r="I1803" s="74">
        <f>I1804</f>
        <v>250</v>
      </c>
      <c r="J1803" s="74">
        <f t="shared" ref="J1803:K1803" si="197">J1804</f>
        <v>350</v>
      </c>
      <c r="K1803" s="74">
        <f t="shared" si="197"/>
        <v>350</v>
      </c>
    </row>
    <row r="1804" spans="1:11" s="7" customFormat="1">
      <c r="C1804" s="164"/>
      <c r="D1804" s="146"/>
      <c r="E1804" s="149"/>
      <c r="F1804" s="216"/>
      <c r="G1804" s="216"/>
      <c r="H1804" s="36" t="s">
        <v>310</v>
      </c>
      <c r="I1804" s="74">
        <v>250</v>
      </c>
      <c r="J1804" s="74">
        <v>350</v>
      </c>
      <c r="K1804" s="74">
        <v>350</v>
      </c>
    </row>
    <row r="1805" spans="1:11" s="7" customFormat="1">
      <c r="C1805" s="164"/>
      <c r="D1805" s="146"/>
      <c r="E1805" s="149"/>
      <c r="F1805" s="216"/>
      <c r="G1805" s="216"/>
      <c r="H1805" s="36" t="s">
        <v>311</v>
      </c>
      <c r="I1805" s="74">
        <v>0</v>
      </c>
      <c r="J1805" s="74">
        <v>0</v>
      </c>
      <c r="K1805" s="74">
        <v>0</v>
      </c>
    </row>
    <row r="1806" spans="1:11" s="7" customFormat="1" ht="15" customHeight="1">
      <c r="C1806" s="164"/>
      <c r="D1806" s="146"/>
      <c r="E1806" s="149"/>
      <c r="F1806" s="216"/>
      <c r="G1806" s="216"/>
      <c r="H1806" s="36" t="s">
        <v>312</v>
      </c>
      <c r="I1806" s="74">
        <v>0</v>
      </c>
      <c r="J1806" s="74">
        <v>0</v>
      </c>
      <c r="K1806" s="74">
        <v>0</v>
      </c>
    </row>
    <row r="1807" spans="1:11" s="7" customFormat="1" ht="15" customHeight="1">
      <c r="C1807" s="165"/>
      <c r="D1807" s="147"/>
      <c r="E1807" s="150"/>
      <c r="F1807" s="217"/>
      <c r="G1807" s="217"/>
      <c r="H1807" s="36" t="s">
        <v>202</v>
      </c>
      <c r="I1807" s="74">
        <v>0</v>
      </c>
      <c r="J1807" s="74">
        <v>0</v>
      </c>
      <c r="K1807" s="74">
        <v>0</v>
      </c>
    </row>
    <row r="1808" spans="1:11" s="7" customFormat="1" ht="15" customHeight="1">
      <c r="C1808" s="163" t="s">
        <v>915</v>
      </c>
      <c r="D1808" s="145" t="s">
        <v>916</v>
      </c>
      <c r="E1808" s="148" t="s">
        <v>116</v>
      </c>
      <c r="F1808" s="215">
        <v>2021</v>
      </c>
      <c r="G1808" s="215">
        <v>2021</v>
      </c>
      <c r="H1808" s="36" t="s">
        <v>309</v>
      </c>
      <c r="I1808" s="74">
        <f>I1809</f>
        <v>100</v>
      </c>
      <c r="J1808" s="74">
        <f t="shared" ref="J1808:K1808" si="198">J1809</f>
        <v>0</v>
      </c>
      <c r="K1808" s="74">
        <f t="shared" si="198"/>
        <v>0</v>
      </c>
    </row>
    <row r="1809" spans="1:11" s="7" customFormat="1" ht="15" customHeight="1">
      <c r="C1809" s="164"/>
      <c r="D1809" s="146"/>
      <c r="E1809" s="149"/>
      <c r="F1809" s="216"/>
      <c r="G1809" s="216"/>
      <c r="H1809" s="36" t="s">
        <v>310</v>
      </c>
      <c r="I1809" s="74">
        <v>100</v>
      </c>
      <c r="J1809" s="74">
        <v>0</v>
      </c>
      <c r="K1809" s="74">
        <v>0</v>
      </c>
    </row>
    <row r="1810" spans="1:11" s="7" customFormat="1" ht="15" customHeight="1">
      <c r="C1810" s="164"/>
      <c r="D1810" s="146"/>
      <c r="E1810" s="149"/>
      <c r="F1810" s="216"/>
      <c r="G1810" s="216"/>
      <c r="H1810" s="36" t="s">
        <v>311</v>
      </c>
      <c r="I1810" s="74">
        <v>0</v>
      </c>
      <c r="J1810" s="74">
        <v>0</v>
      </c>
      <c r="K1810" s="74">
        <v>0</v>
      </c>
    </row>
    <row r="1811" spans="1:11" s="7" customFormat="1" ht="15" customHeight="1">
      <c r="C1811" s="164"/>
      <c r="D1811" s="146"/>
      <c r="E1811" s="149"/>
      <c r="F1811" s="216"/>
      <c r="G1811" s="216"/>
      <c r="H1811" s="36" t="s">
        <v>312</v>
      </c>
      <c r="I1811" s="74">
        <v>0</v>
      </c>
      <c r="J1811" s="74">
        <v>0</v>
      </c>
      <c r="K1811" s="74">
        <v>0</v>
      </c>
    </row>
    <row r="1812" spans="1:11" s="7" customFormat="1" ht="15" customHeight="1">
      <c r="C1812" s="165"/>
      <c r="D1812" s="147"/>
      <c r="E1812" s="150"/>
      <c r="F1812" s="217"/>
      <c r="G1812" s="217"/>
      <c r="H1812" s="36" t="s">
        <v>202</v>
      </c>
      <c r="I1812" s="74">
        <v>0</v>
      </c>
      <c r="J1812" s="74">
        <v>0</v>
      </c>
      <c r="K1812" s="74">
        <v>0</v>
      </c>
    </row>
    <row r="1813" spans="1:11" s="1" customFormat="1" ht="24" customHeight="1">
      <c r="A1813" s="9"/>
      <c r="B1813" s="9"/>
      <c r="C1813" s="156" t="s">
        <v>317</v>
      </c>
      <c r="D1813" s="178" t="s">
        <v>195</v>
      </c>
      <c r="E1813" s="214" t="s">
        <v>277</v>
      </c>
      <c r="F1813" s="226">
        <v>2021</v>
      </c>
      <c r="G1813" s="226">
        <v>2023</v>
      </c>
      <c r="H1813" s="50" t="s">
        <v>309</v>
      </c>
      <c r="I1813" s="70">
        <f>SUM(I1814:I1817)</f>
        <v>6469.4</v>
      </c>
      <c r="J1813" s="70">
        <f>SUM(J1814:J1817)</f>
        <v>6709.4</v>
      </c>
      <c r="K1813" s="70">
        <f>SUM(K1814:K1817)</f>
        <v>6469.4</v>
      </c>
    </row>
    <row r="1814" spans="1:11" s="1" customFormat="1" ht="23.25" customHeight="1">
      <c r="A1814" s="9"/>
      <c r="B1814" s="9"/>
      <c r="C1814" s="156"/>
      <c r="D1814" s="178"/>
      <c r="E1814" s="214"/>
      <c r="F1814" s="226"/>
      <c r="G1814" s="226"/>
      <c r="H1814" s="50" t="s">
        <v>310</v>
      </c>
      <c r="I1814" s="70">
        <f>I1819+I1824+I1829+I1834+I1839+I1844+I1849+I1854+I1859</f>
        <v>3319.4</v>
      </c>
      <c r="J1814" s="70">
        <f t="shared" ref="J1814:K1814" si="199">J1819+J1824+J1829+J1834+J1839+J1844+J1849+J1854+J1859</f>
        <v>3559.4</v>
      </c>
      <c r="K1814" s="70">
        <f t="shared" si="199"/>
        <v>3319.4</v>
      </c>
    </row>
    <row r="1815" spans="1:11" s="1" customFormat="1" ht="19.5" customHeight="1">
      <c r="A1815" s="9"/>
      <c r="B1815" s="9"/>
      <c r="C1815" s="156"/>
      <c r="D1815" s="178"/>
      <c r="E1815" s="214"/>
      <c r="F1815" s="226"/>
      <c r="G1815" s="226"/>
      <c r="H1815" s="50" t="s">
        <v>311</v>
      </c>
      <c r="I1815" s="70">
        <f>I1820+I1825+I1830+I1835+I1840+I1845+I1850+I1855+I1860</f>
        <v>3150</v>
      </c>
      <c r="J1815" s="70">
        <f t="shared" ref="J1815:K1815" si="200">J1820+J1825+J1830+J1835+J1840+J1845+J1850+J1855+J1860</f>
        <v>3150</v>
      </c>
      <c r="K1815" s="70">
        <f t="shared" si="200"/>
        <v>3150</v>
      </c>
    </row>
    <row r="1816" spans="1:11" s="1" customFormat="1" ht="18.75" customHeight="1">
      <c r="A1816" s="9"/>
      <c r="B1816" s="9"/>
      <c r="C1816" s="156"/>
      <c r="D1816" s="178"/>
      <c r="E1816" s="214"/>
      <c r="F1816" s="226"/>
      <c r="G1816" s="226"/>
      <c r="H1816" s="50" t="s">
        <v>312</v>
      </c>
      <c r="I1816" s="71">
        <v>0</v>
      </c>
      <c r="J1816" s="71">
        <v>0</v>
      </c>
      <c r="K1816" s="71">
        <v>0</v>
      </c>
    </row>
    <row r="1817" spans="1:11" s="1" customFormat="1" ht="20.25" customHeight="1">
      <c r="A1817" s="9"/>
      <c r="B1817" s="9"/>
      <c r="C1817" s="156"/>
      <c r="D1817" s="178"/>
      <c r="E1817" s="214"/>
      <c r="F1817" s="226"/>
      <c r="G1817" s="226"/>
      <c r="H1817" s="50" t="s">
        <v>202</v>
      </c>
      <c r="I1817" s="71">
        <v>0</v>
      </c>
      <c r="J1817" s="71">
        <v>0</v>
      </c>
      <c r="K1817" s="71">
        <v>0</v>
      </c>
    </row>
    <row r="1818" spans="1:11" s="1" customFormat="1" ht="15.75" customHeight="1">
      <c r="A1818" s="9"/>
      <c r="B1818" s="9"/>
      <c r="C1818" s="156" t="s">
        <v>71</v>
      </c>
      <c r="D1818" s="178" t="s">
        <v>72</v>
      </c>
      <c r="E1818" s="131" t="s">
        <v>41</v>
      </c>
      <c r="F1818" s="226">
        <v>2021</v>
      </c>
      <c r="G1818" s="101">
        <v>2023</v>
      </c>
      <c r="H1818" s="50" t="s">
        <v>309</v>
      </c>
      <c r="I1818" s="70">
        <f>I1819+I1820+I1821+I1822</f>
        <v>300</v>
      </c>
      <c r="J1818" s="70">
        <f>J1819+J1820+J1821+J1822</f>
        <v>300</v>
      </c>
      <c r="K1818" s="70">
        <f>K1819+K1820+K1821+K1822</f>
        <v>300</v>
      </c>
    </row>
    <row r="1819" spans="1:11" s="1" customFormat="1" ht="16.5" customHeight="1">
      <c r="A1819" s="9"/>
      <c r="B1819" s="9"/>
      <c r="C1819" s="156"/>
      <c r="D1819" s="178"/>
      <c r="E1819" s="154"/>
      <c r="F1819" s="226"/>
      <c r="G1819" s="102"/>
      <c r="H1819" s="50" t="s">
        <v>310</v>
      </c>
      <c r="I1819" s="70">
        <v>300</v>
      </c>
      <c r="J1819" s="70">
        <v>300</v>
      </c>
      <c r="K1819" s="70">
        <v>300</v>
      </c>
    </row>
    <row r="1820" spans="1:11" s="1" customFormat="1" ht="17.25" customHeight="1">
      <c r="A1820" s="9"/>
      <c r="B1820" s="9"/>
      <c r="C1820" s="156"/>
      <c r="D1820" s="178"/>
      <c r="E1820" s="154"/>
      <c r="F1820" s="226"/>
      <c r="G1820" s="102"/>
      <c r="H1820" s="50" t="s">
        <v>311</v>
      </c>
      <c r="I1820" s="70">
        <v>0</v>
      </c>
      <c r="J1820" s="70">
        <v>0</v>
      </c>
      <c r="K1820" s="70">
        <v>0</v>
      </c>
    </row>
    <row r="1821" spans="1:11" s="1" customFormat="1" ht="18" customHeight="1">
      <c r="A1821" s="9"/>
      <c r="B1821" s="9"/>
      <c r="C1821" s="156"/>
      <c r="D1821" s="178"/>
      <c r="E1821" s="154"/>
      <c r="F1821" s="226"/>
      <c r="G1821" s="102"/>
      <c r="H1821" s="50" t="s">
        <v>312</v>
      </c>
      <c r="I1821" s="70">
        <v>0</v>
      </c>
      <c r="J1821" s="70">
        <v>0</v>
      </c>
      <c r="K1821" s="70">
        <v>0</v>
      </c>
    </row>
    <row r="1822" spans="1:11" s="1" customFormat="1" ht="25.5" customHeight="1">
      <c r="A1822" s="9"/>
      <c r="B1822" s="9"/>
      <c r="C1822" s="156"/>
      <c r="D1822" s="178"/>
      <c r="E1822" s="155"/>
      <c r="F1822" s="226"/>
      <c r="G1822" s="103"/>
      <c r="H1822" s="50" t="s">
        <v>202</v>
      </c>
      <c r="I1822" s="70">
        <v>0</v>
      </c>
      <c r="J1822" s="70">
        <v>0</v>
      </c>
      <c r="K1822" s="70">
        <v>0</v>
      </c>
    </row>
    <row r="1823" spans="1:11" s="1" customFormat="1" ht="15" customHeight="1">
      <c r="A1823" s="9"/>
      <c r="B1823" s="9"/>
      <c r="C1823" s="156" t="s">
        <v>73</v>
      </c>
      <c r="D1823" s="178" t="s">
        <v>74</v>
      </c>
      <c r="E1823" s="194" t="s">
        <v>293</v>
      </c>
      <c r="F1823" s="226">
        <v>2021</v>
      </c>
      <c r="G1823" s="101">
        <v>2023</v>
      </c>
      <c r="H1823" s="50" t="s">
        <v>309</v>
      </c>
      <c r="I1823" s="70">
        <f>I1824+I1825+I1826+I1827</f>
        <v>500</v>
      </c>
      <c r="J1823" s="70">
        <f>J1824+J1825+J1826+J1827</f>
        <v>500</v>
      </c>
      <c r="K1823" s="70">
        <f>K1824+K1825+K1826+K1827</f>
        <v>500</v>
      </c>
    </row>
    <row r="1824" spans="1:11" s="1" customFormat="1" ht="13.5" customHeight="1">
      <c r="A1824" s="9"/>
      <c r="B1824" s="9"/>
      <c r="C1824" s="156"/>
      <c r="D1824" s="178"/>
      <c r="E1824" s="194"/>
      <c r="F1824" s="226"/>
      <c r="G1824" s="102"/>
      <c r="H1824" s="50" t="s">
        <v>310</v>
      </c>
      <c r="I1824" s="70">
        <v>500</v>
      </c>
      <c r="J1824" s="70">
        <v>500</v>
      </c>
      <c r="K1824" s="70">
        <v>500</v>
      </c>
    </row>
    <row r="1825" spans="1:11" s="1" customFormat="1" ht="13.5" customHeight="1">
      <c r="A1825" s="9"/>
      <c r="B1825" s="9"/>
      <c r="C1825" s="156"/>
      <c r="D1825" s="178"/>
      <c r="E1825" s="194"/>
      <c r="F1825" s="226"/>
      <c r="G1825" s="102"/>
      <c r="H1825" s="50" t="s">
        <v>311</v>
      </c>
      <c r="I1825" s="70">
        <v>0</v>
      </c>
      <c r="J1825" s="70">
        <v>0</v>
      </c>
      <c r="K1825" s="70">
        <v>0</v>
      </c>
    </row>
    <row r="1826" spans="1:11" s="1" customFormat="1" ht="15" customHeight="1">
      <c r="A1826" s="9"/>
      <c r="B1826" s="9"/>
      <c r="C1826" s="156"/>
      <c r="D1826" s="178"/>
      <c r="E1826" s="194"/>
      <c r="F1826" s="226"/>
      <c r="G1826" s="102"/>
      <c r="H1826" s="50" t="s">
        <v>312</v>
      </c>
      <c r="I1826" s="70">
        <v>0</v>
      </c>
      <c r="J1826" s="70">
        <v>0</v>
      </c>
      <c r="K1826" s="70">
        <v>0</v>
      </c>
    </row>
    <row r="1827" spans="1:11" s="1" customFormat="1" ht="13.5" customHeight="1">
      <c r="A1827" s="9"/>
      <c r="B1827" s="9"/>
      <c r="C1827" s="156"/>
      <c r="D1827" s="178"/>
      <c r="E1827" s="194"/>
      <c r="F1827" s="226"/>
      <c r="G1827" s="103"/>
      <c r="H1827" s="50" t="s">
        <v>202</v>
      </c>
      <c r="I1827" s="70">
        <v>0</v>
      </c>
      <c r="J1827" s="70">
        <v>0</v>
      </c>
      <c r="K1827" s="70">
        <v>0</v>
      </c>
    </row>
    <row r="1828" spans="1:11" s="1" customFormat="1">
      <c r="A1828" s="9"/>
      <c r="B1828" s="9"/>
      <c r="C1828" s="156" t="s">
        <v>318</v>
      </c>
      <c r="D1828" s="143" t="s">
        <v>0</v>
      </c>
      <c r="E1828" s="225" t="s">
        <v>111</v>
      </c>
      <c r="F1828" s="226">
        <v>2021</v>
      </c>
      <c r="G1828" s="101">
        <v>2023</v>
      </c>
      <c r="H1828" s="50" t="s">
        <v>309</v>
      </c>
      <c r="I1828" s="70">
        <f>I1829+I1830+I1831+I1832</f>
        <v>400</v>
      </c>
      <c r="J1828" s="70">
        <f>J1829+J1830+J1831+J1832</f>
        <v>400</v>
      </c>
      <c r="K1828" s="70">
        <f>K1829+K1830+K1831+K1832</f>
        <v>400</v>
      </c>
    </row>
    <row r="1829" spans="1:11" s="1" customFormat="1" ht="14.25" customHeight="1">
      <c r="A1829" s="9"/>
      <c r="B1829" s="9"/>
      <c r="C1829" s="156"/>
      <c r="D1829" s="143"/>
      <c r="E1829" s="225"/>
      <c r="F1829" s="226"/>
      <c r="G1829" s="102"/>
      <c r="H1829" s="50" t="s">
        <v>310</v>
      </c>
      <c r="I1829" s="70">
        <v>400</v>
      </c>
      <c r="J1829" s="70">
        <v>400</v>
      </c>
      <c r="K1829" s="70">
        <v>400</v>
      </c>
    </row>
    <row r="1830" spans="1:11" s="1" customFormat="1">
      <c r="A1830" s="9"/>
      <c r="B1830" s="9"/>
      <c r="C1830" s="156"/>
      <c r="D1830" s="143"/>
      <c r="E1830" s="225"/>
      <c r="F1830" s="226"/>
      <c r="G1830" s="102"/>
      <c r="H1830" s="50" t="s">
        <v>311</v>
      </c>
      <c r="I1830" s="70">
        <v>0</v>
      </c>
      <c r="J1830" s="70">
        <v>0</v>
      </c>
      <c r="K1830" s="70">
        <v>0</v>
      </c>
    </row>
    <row r="1831" spans="1:11" s="1" customFormat="1">
      <c r="A1831" s="9"/>
      <c r="B1831" s="9"/>
      <c r="C1831" s="156"/>
      <c r="D1831" s="143"/>
      <c r="E1831" s="225"/>
      <c r="F1831" s="226"/>
      <c r="G1831" s="102"/>
      <c r="H1831" s="50" t="s">
        <v>312</v>
      </c>
      <c r="I1831" s="70">
        <v>0</v>
      </c>
      <c r="J1831" s="70">
        <v>0</v>
      </c>
      <c r="K1831" s="70">
        <v>0</v>
      </c>
    </row>
    <row r="1832" spans="1:11" s="1" customFormat="1" ht="19.5" customHeight="1">
      <c r="A1832" s="9"/>
      <c r="B1832" s="9"/>
      <c r="C1832" s="156"/>
      <c r="D1832" s="143"/>
      <c r="E1832" s="225"/>
      <c r="F1832" s="226"/>
      <c r="G1832" s="103"/>
      <c r="H1832" s="50" t="s">
        <v>202</v>
      </c>
      <c r="I1832" s="70">
        <v>0</v>
      </c>
      <c r="J1832" s="70">
        <v>0</v>
      </c>
      <c r="K1832" s="70">
        <v>0</v>
      </c>
    </row>
    <row r="1833" spans="1:11" s="1" customFormat="1">
      <c r="A1833" s="9"/>
      <c r="B1833" s="9"/>
      <c r="C1833" s="156" t="s">
        <v>122</v>
      </c>
      <c r="D1833" s="143" t="s">
        <v>917</v>
      </c>
      <c r="E1833" s="225" t="s">
        <v>241</v>
      </c>
      <c r="F1833" s="226">
        <v>2021</v>
      </c>
      <c r="G1833" s="101">
        <v>2023</v>
      </c>
      <c r="H1833" s="50" t="s">
        <v>309</v>
      </c>
      <c r="I1833" s="70">
        <f>I1834+I1835+I1836+I1837</f>
        <v>200</v>
      </c>
      <c r="J1833" s="70">
        <f>J1834+J1835+J1836+J1837</f>
        <v>200</v>
      </c>
      <c r="K1833" s="70">
        <f>K1834+K1835+K1836+K1837</f>
        <v>200</v>
      </c>
    </row>
    <row r="1834" spans="1:11" s="1" customFormat="1">
      <c r="A1834" s="9"/>
      <c r="B1834" s="9"/>
      <c r="C1834" s="156"/>
      <c r="D1834" s="143"/>
      <c r="E1834" s="225"/>
      <c r="F1834" s="226"/>
      <c r="G1834" s="102"/>
      <c r="H1834" s="50" t="s">
        <v>310</v>
      </c>
      <c r="I1834" s="70">
        <v>200</v>
      </c>
      <c r="J1834" s="70">
        <v>200</v>
      </c>
      <c r="K1834" s="70">
        <v>200</v>
      </c>
    </row>
    <row r="1835" spans="1:11" s="1" customFormat="1">
      <c r="A1835" s="9"/>
      <c r="B1835" s="9"/>
      <c r="C1835" s="156"/>
      <c r="D1835" s="143"/>
      <c r="E1835" s="225"/>
      <c r="F1835" s="226"/>
      <c r="G1835" s="102"/>
      <c r="H1835" s="50" t="s">
        <v>311</v>
      </c>
      <c r="I1835" s="70">
        <v>0</v>
      </c>
      <c r="J1835" s="70">
        <v>0</v>
      </c>
      <c r="K1835" s="70">
        <v>0</v>
      </c>
    </row>
    <row r="1836" spans="1:11" s="1" customFormat="1">
      <c r="A1836" s="9"/>
      <c r="B1836" s="9"/>
      <c r="C1836" s="156"/>
      <c r="D1836" s="143"/>
      <c r="E1836" s="225"/>
      <c r="F1836" s="226"/>
      <c r="G1836" s="102"/>
      <c r="H1836" s="50" t="s">
        <v>312</v>
      </c>
      <c r="I1836" s="70">
        <v>0</v>
      </c>
      <c r="J1836" s="70">
        <v>0</v>
      </c>
      <c r="K1836" s="70">
        <v>0</v>
      </c>
    </row>
    <row r="1837" spans="1:11" s="1" customFormat="1">
      <c r="A1837" s="9"/>
      <c r="B1837" s="9"/>
      <c r="C1837" s="156"/>
      <c r="D1837" s="143"/>
      <c r="E1837" s="225"/>
      <c r="F1837" s="226"/>
      <c r="G1837" s="103"/>
      <c r="H1837" s="50" t="s">
        <v>202</v>
      </c>
      <c r="I1837" s="70">
        <v>0</v>
      </c>
      <c r="J1837" s="70">
        <v>0</v>
      </c>
      <c r="K1837" s="70">
        <v>0</v>
      </c>
    </row>
    <row r="1838" spans="1:11" s="1" customFormat="1" ht="22.5" customHeight="1">
      <c r="A1838" s="9"/>
      <c r="B1838" s="9"/>
      <c r="C1838" s="156" t="s">
        <v>123</v>
      </c>
      <c r="D1838" s="107" t="s">
        <v>124</v>
      </c>
      <c r="E1838" s="166" t="s">
        <v>236</v>
      </c>
      <c r="F1838" s="226">
        <v>2021</v>
      </c>
      <c r="G1838" s="101">
        <v>2023</v>
      </c>
      <c r="H1838" s="50" t="s">
        <v>309</v>
      </c>
      <c r="I1838" s="71">
        <f>I1839</f>
        <v>1260</v>
      </c>
      <c r="J1838" s="71">
        <f t="shared" ref="J1838:K1838" si="201">J1839</f>
        <v>1260</v>
      </c>
      <c r="K1838" s="71">
        <f t="shared" si="201"/>
        <v>1260</v>
      </c>
    </row>
    <row r="1839" spans="1:11" s="1" customFormat="1" ht="18.75" customHeight="1">
      <c r="A1839" s="9"/>
      <c r="B1839" s="9"/>
      <c r="C1839" s="156"/>
      <c r="D1839" s="108"/>
      <c r="E1839" s="167"/>
      <c r="F1839" s="226"/>
      <c r="G1839" s="102"/>
      <c r="H1839" s="50" t="s">
        <v>310</v>
      </c>
      <c r="I1839" s="71">
        <v>1260</v>
      </c>
      <c r="J1839" s="71">
        <v>1260</v>
      </c>
      <c r="K1839" s="71">
        <v>1260</v>
      </c>
    </row>
    <row r="1840" spans="1:11" s="1" customFormat="1" ht="22.5" customHeight="1">
      <c r="A1840" s="9"/>
      <c r="B1840" s="9"/>
      <c r="C1840" s="156"/>
      <c r="D1840" s="108"/>
      <c r="E1840" s="167"/>
      <c r="F1840" s="226"/>
      <c r="G1840" s="102"/>
      <c r="H1840" s="50" t="s">
        <v>311</v>
      </c>
      <c r="I1840" s="71">
        <v>0</v>
      </c>
      <c r="J1840" s="71"/>
      <c r="K1840" s="71">
        <v>0</v>
      </c>
    </row>
    <row r="1841" spans="1:11" s="1" customFormat="1">
      <c r="A1841" s="9"/>
      <c r="B1841" s="9"/>
      <c r="C1841" s="156"/>
      <c r="D1841" s="108"/>
      <c r="E1841" s="167"/>
      <c r="F1841" s="226"/>
      <c r="G1841" s="102"/>
      <c r="H1841" s="50" t="s">
        <v>312</v>
      </c>
      <c r="I1841" s="71">
        <v>0</v>
      </c>
      <c r="J1841" s="71">
        <v>0</v>
      </c>
      <c r="K1841" s="71">
        <v>0</v>
      </c>
    </row>
    <row r="1842" spans="1:11" s="1" customFormat="1" ht="18.75" customHeight="1">
      <c r="A1842" s="9"/>
      <c r="B1842" s="9"/>
      <c r="C1842" s="156"/>
      <c r="D1842" s="109"/>
      <c r="E1842" s="168"/>
      <c r="F1842" s="226"/>
      <c r="G1842" s="103"/>
      <c r="H1842" s="50" t="s">
        <v>202</v>
      </c>
      <c r="I1842" s="71">
        <v>0</v>
      </c>
      <c r="J1842" s="71">
        <v>0</v>
      </c>
      <c r="K1842" s="71">
        <v>0</v>
      </c>
    </row>
    <row r="1843" spans="1:11" s="1" customFormat="1" ht="16.5" customHeight="1">
      <c r="A1843" s="9"/>
      <c r="B1843" s="9"/>
      <c r="C1843" s="162" t="s">
        <v>318</v>
      </c>
      <c r="D1843" s="128" t="s">
        <v>125</v>
      </c>
      <c r="E1843" s="199" t="s">
        <v>236</v>
      </c>
      <c r="F1843" s="141">
        <v>2021</v>
      </c>
      <c r="G1843" s="141">
        <v>2023</v>
      </c>
      <c r="H1843" s="36" t="s">
        <v>309</v>
      </c>
      <c r="I1843" s="74">
        <f>I1844+I1845+I1846+I1847</f>
        <v>270</v>
      </c>
      <c r="J1843" s="74">
        <f>J1844+J1845+J1846+J1847</f>
        <v>270</v>
      </c>
      <c r="K1843" s="74">
        <f>K1844+K1845+K1846+K1847</f>
        <v>270</v>
      </c>
    </row>
    <row r="1844" spans="1:11" s="1" customFormat="1" ht="17.25" customHeight="1">
      <c r="A1844" s="9"/>
      <c r="B1844" s="9"/>
      <c r="C1844" s="162"/>
      <c r="D1844" s="129"/>
      <c r="E1844" s="200"/>
      <c r="F1844" s="141"/>
      <c r="G1844" s="141"/>
      <c r="H1844" s="36" t="s">
        <v>310</v>
      </c>
      <c r="I1844" s="74">
        <v>270</v>
      </c>
      <c r="J1844" s="74">
        <v>270</v>
      </c>
      <c r="K1844" s="74">
        <v>270</v>
      </c>
    </row>
    <row r="1845" spans="1:11" s="1" customFormat="1" ht="19.5" customHeight="1">
      <c r="A1845" s="9"/>
      <c r="B1845" s="9"/>
      <c r="C1845" s="162"/>
      <c r="D1845" s="129"/>
      <c r="E1845" s="200"/>
      <c r="F1845" s="141"/>
      <c r="G1845" s="141"/>
      <c r="H1845" s="36" t="s">
        <v>311</v>
      </c>
      <c r="I1845" s="74">
        <v>0</v>
      </c>
      <c r="J1845" s="74">
        <v>0</v>
      </c>
      <c r="K1845" s="74">
        <v>0</v>
      </c>
    </row>
    <row r="1846" spans="1:11" s="1" customFormat="1" ht="19.5" customHeight="1">
      <c r="A1846" s="9"/>
      <c r="B1846" s="9"/>
      <c r="C1846" s="162"/>
      <c r="D1846" s="129"/>
      <c r="E1846" s="200"/>
      <c r="F1846" s="141"/>
      <c r="G1846" s="141"/>
      <c r="H1846" s="36" t="s">
        <v>312</v>
      </c>
      <c r="I1846" s="74">
        <v>0</v>
      </c>
      <c r="J1846" s="74">
        <v>0</v>
      </c>
      <c r="K1846" s="74">
        <v>0</v>
      </c>
    </row>
    <row r="1847" spans="1:11" s="1" customFormat="1" ht="15.75" customHeight="1">
      <c r="A1847" s="9"/>
      <c r="B1847" s="9"/>
      <c r="C1847" s="162"/>
      <c r="D1847" s="130"/>
      <c r="E1847" s="201"/>
      <c r="F1847" s="141"/>
      <c r="G1847" s="141"/>
      <c r="H1847" s="36" t="s">
        <v>202</v>
      </c>
      <c r="I1847" s="74">
        <v>0</v>
      </c>
      <c r="J1847" s="74">
        <v>0</v>
      </c>
      <c r="K1847" s="74">
        <v>0</v>
      </c>
    </row>
    <row r="1848" spans="1:11" s="1" customFormat="1" ht="16.5" customHeight="1">
      <c r="A1848" s="9"/>
      <c r="B1848" s="9"/>
      <c r="C1848" s="162" t="s">
        <v>122</v>
      </c>
      <c r="D1848" s="107" t="s">
        <v>523</v>
      </c>
      <c r="E1848" s="199" t="s">
        <v>236</v>
      </c>
      <c r="F1848" s="141">
        <v>2022</v>
      </c>
      <c r="G1848" s="142">
        <v>2022</v>
      </c>
      <c r="H1848" s="36" t="s">
        <v>309</v>
      </c>
      <c r="I1848" s="74">
        <f>I1849</f>
        <v>0</v>
      </c>
      <c r="J1848" s="74">
        <f>J1849+J1850+J1851+J1852</f>
        <v>240</v>
      </c>
      <c r="K1848" s="74">
        <f>K1849+K1850+K1851+K1852</f>
        <v>0</v>
      </c>
    </row>
    <row r="1849" spans="1:11" s="1" customFormat="1" ht="15.75" customHeight="1">
      <c r="A1849" s="9"/>
      <c r="B1849" s="9"/>
      <c r="C1849" s="162"/>
      <c r="D1849" s="108"/>
      <c r="E1849" s="200"/>
      <c r="F1849" s="141"/>
      <c r="G1849" s="142"/>
      <c r="H1849" s="36" t="s">
        <v>310</v>
      </c>
      <c r="I1849" s="74">
        <v>0</v>
      </c>
      <c r="J1849" s="74">
        <v>240</v>
      </c>
      <c r="K1849" s="74">
        <v>0</v>
      </c>
    </row>
    <row r="1850" spans="1:11" s="1" customFormat="1" ht="16.5" customHeight="1">
      <c r="A1850" s="9"/>
      <c r="B1850" s="9"/>
      <c r="C1850" s="162"/>
      <c r="D1850" s="108"/>
      <c r="E1850" s="200"/>
      <c r="F1850" s="141"/>
      <c r="G1850" s="142"/>
      <c r="H1850" s="36" t="s">
        <v>311</v>
      </c>
      <c r="I1850" s="74">
        <v>0</v>
      </c>
      <c r="J1850" s="74">
        <v>0</v>
      </c>
      <c r="K1850" s="74">
        <v>0</v>
      </c>
    </row>
    <row r="1851" spans="1:11" s="1" customFormat="1" ht="16.5" customHeight="1">
      <c r="A1851" s="9"/>
      <c r="B1851" s="9"/>
      <c r="C1851" s="162"/>
      <c r="D1851" s="108"/>
      <c r="E1851" s="200"/>
      <c r="F1851" s="141"/>
      <c r="G1851" s="142"/>
      <c r="H1851" s="36" t="s">
        <v>312</v>
      </c>
      <c r="I1851" s="74">
        <v>0</v>
      </c>
      <c r="J1851" s="74">
        <v>0</v>
      </c>
      <c r="K1851" s="74">
        <v>0</v>
      </c>
    </row>
    <row r="1852" spans="1:11" s="1" customFormat="1" ht="19.5" customHeight="1">
      <c r="A1852" s="9"/>
      <c r="B1852" s="9"/>
      <c r="C1852" s="162"/>
      <c r="D1852" s="109"/>
      <c r="E1852" s="201"/>
      <c r="F1852" s="141"/>
      <c r="G1852" s="142"/>
      <c r="H1852" s="36" t="s">
        <v>202</v>
      </c>
      <c r="I1852" s="74">
        <v>0</v>
      </c>
      <c r="J1852" s="74">
        <v>0</v>
      </c>
      <c r="K1852" s="74">
        <v>0</v>
      </c>
    </row>
    <row r="1853" spans="1:11" s="21" customFormat="1" ht="15.75" customHeight="1">
      <c r="C1853" s="162" t="s">
        <v>123</v>
      </c>
      <c r="D1853" s="107" t="s">
        <v>49</v>
      </c>
      <c r="E1853" s="166" t="s">
        <v>284</v>
      </c>
      <c r="F1853" s="215">
        <v>2021</v>
      </c>
      <c r="G1853" s="215">
        <v>2023</v>
      </c>
      <c r="H1853" s="36" t="s">
        <v>309</v>
      </c>
      <c r="I1853" s="74">
        <f>I1854+I1855</f>
        <v>2689.4</v>
      </c>
      <c r="J1853" s="74">
        <v>1320</v>
      </c>
      <c r="K1853" s="74">
        <v>1320</v>
      </c>
    </row>
    <row r="1854" spans="1:11" s="21" customFormat="1" ht="19.5" customHeight="1">
      <c r="C1854" s="162"/>
      <c r="D1854" s="108"/>
      <c r="E1854" s="167"/>
      <c r="F1854" s="216"/>
      <c r="G1854" s="216"/>
      <c r="H1854" s="36" t="s">
        <v>310</v>
      </c>
      <c r="I1854" s="74">
        <v>389.4</v>
      </c>
      <c r="J1854" s="74">
        <v>389.4</v>
      </c>
      <c r="K1854" s="74">
        <v>389.4</v>
      </c>
    </row>
    <row r="1855" spans="1:11" s="21" customFormat="1" ht="19.5" customHeight="1">
      <c r="C1855" s="162"/>
      <c r="D1855" s="108"/>
      <c r="E1855" s="167"/>
      <c r="F1855" s="216"/>
      <c r="G1855" s="216"/>
      <c r="H1855" s="36" t="s">
        <v>311</v>
      </c>
      <c r="I1855" s="74">
        <v>2300</v>
      </c>
      <c r="J1855" s="74">
        <v>2300</v>
      </c>
      <c r="K1855" s="74">
        <v>2300</v>
      </c>
    </row>
    <row r="1856" spans="1:11" s="21" customFormat="1" ht="19.5" customHeight="1">
      <c r="C1856" s="162"/>
      <c r="D1856" s="108"/>
      <c r="E1856" s="167"/>
      <c r="F1856" s="216"/>
      <c r="G1856" s="216"/>
      <c r="H1856" s="36" t="s">
        <v>312</v>
      </c>
      <c r="I1856" s="74">
        <v>0</v>
      </c>
      <c r="J1856" s="74">
        <v>0</v>
      </c>
      <c r="K1856" s="74">
        <v>0</v>
      </c>
    </row>
    <row r="1857" spans="3:11" s="21" customFormat="1" ht="19.5" customHeight="1">
      <c r="C1857" s="162"/>
      <c r="D1857" s="109"/>
      <c r="E1857" s="168"/>
      <c r="F1857" s="217"/>
      <c r="G1857" s="217"/>
      <c r="H1857" s="36" t="s">
        <v>202</v>
      </c>
      <c r="I1857" s="74">
        <v>0</v>
      </c>
      <c r="J1857" s="74">
        <v>0</v>
      </c>
      <c r="K1857" s="74">
        <v>0</v>
      </c>
    </row>
    <row r="1858" spans="3:11" s="1" customFormat="1" ht="15" customHeight="1">
      <c r="C1858" s="156" t="s">
        <v>319</v>
      </c>
      <c r="D1858" s="107" t="s">
        <v>50</v>
      </c>
      <c r="E1858" s="166" t="s">
        <v>45</v>
      </c>
      <c r="F1858" s="123">
        <v>2021</v>
      </c>
      <c r="G1858" s="123">
        <v>2023</v>
      </c>
      <c r="H1858" s="50" t="s">
        <v>309</v>
      </c>
      <c r="I1858" s="71">
        <f>I1859+I1860</f>
        <v>850</v>
      </c>
      <c r="J1858" s="71">
        <f>J1859+J1860+J1861+J1862</f>
        <v>850</v>
      </c>
      <c r="K1858" s="71">
        <f>K1859+K1860+K1861+K1862</f>
        <v>850</v>
      </c>
    </row>
    <row r="1859" spans="3:11" s="1" customFormat="1" ht="15.75" customHeight="1">
      <c r="C1859" s="156"/>
      <c r="D1859" s="108"/>
      <c r="E1859" s="167"/>
      <c r="F1859" s="124"/>
      <c r="G1859" s="124"/>
      <c r="H1859" s="50" t="s">
        <v>310</v>
      </c>
      <c r="I1859" s="71"/>
      <c r="J1859" s="71">
        <v>0</v>
      </c>
      <c r="K1859" s="71">
        <v>0</v>
      </c>
    </row>
    <row r="1860" spans="3:11" s="1" customFormat="1" ht="15" customHeight="1">
      <c r="C1860" s="156"/>
      <c r="D1860" s="108"/>
      <c r="E1860" s="167"/>
      <c r="F1860" s="124"/>
      <c r="G1860" s="124"/>
      <c r="H1860" s="50" t="s">
        <v>311</v>
      </c>
      <c r="I1860" s="71">
        <v>850</v>
      </c>
      <c r="J1860" s="71">
        <v>850</v>
      </c>
      <c r="K1860" s="71">
        <v>850</v>
      </c>
    </row>
    <row r="1861" spans="3:11" s="1" customFormat="1" ht="13.5" customHeight="1">
      <c r="C1861" s="156"/>
      <c r="D1861" s="108"/>
      <c r="E1861" s="167"/>
      <c r="F1861" s="124"/>
      <c r="G1861" s="124"/>
      <c r="H1861" s="50" t="s">
        <v>312</v>
      </c>
      <c r="I1861" s="71">
        <v>0</v>
      </c>
      <c r="J1861" s="71">
        <v>0</v>
      </c>
      <c r="K1861" s="71">
        <v>0</v>
      </c>
    </row>
    <row r="1862" spans="3:11" s="1" customFormat="1" ht="17.25" customHeight="1">
      <c r="C1862" s="156"/>
      <c r="D1862" s="109"/>
      <c r="E1862" s="168"/>
      <c r="F1862" s="125"/>
      <c r="G1862" s="125"/>
      <c r="H1862" s="50" t="s">
        <v>202</v>
      </c>
      <c r="I1862" s="71">
        <v>0</v>
      </c>
      <c r="J1862" s="71">
        <v>0</v>
      </c>
      <c r="K1862" s="71">
        <v>0</v>
      </c>
    </row>
    <row r="1863" spans="3:11" s="1" customFormat="1" ht="15" customHeight="1">
      <c r="C1863" s="89" t="s">
        <v>654</v>
      </c>
      <c r="D1863" s="158" t="s">
        <v>653</v>
      </c>
      <c r="E1863" s="219" t="s">
        <v>236</v>
      </c>
      <c r="F1863" s="134">
        <v>2021</v>
      </c>
      <c r="G1863" s="134">
        <v>2023</v>
      </c>
      <c r="H1863" s="49" t="s">
        <v>309</v>
      </c>
      <c r="I1863" s="76">
        <f>I1864+I1865+I1866+I1867</f>
        <v>800</v>
      </c>
      <c r="J1863" s="76">
        <f>J1864+J1865+J1866+J1867</f>
        <v>800</v>
      </c>
      <c r="K1863" s="76">
        <f>K1864+K1865+K1866+K1867</f>
        <v>800</v>
      </c>
    </row>
    <row r="1864" spans="3:11" s="1" customFormat="1" ht="15" customHeight="1">
      <c r="C1864" s="90"/>
      <c r="D1864" s="159"/>
      <c r="E1864" s="220"/>
      <c r="F1864" s="135"/>
      <c r="G1864" s="135"/>
      <c r="H1864" s="49" t="s">
        <v>310</v>
      </c>
      <c r="I1864" s="76">
        <f>I1869+I1874</f>
        <v>800</v>
      </c>
      <c r="J1864" s="76">
        <f t="shared" ref="J1864:K1864" si="202">J1869+J1874</f>
        <v>800</v>
      </c>
      <c r="K1864" s="76">
        <f t="shared" si="202"/>
        <v>800</v>
      </c>
    </row>
    <row r="1865" spans="3:11" s="1" customFormat="1" ht="15" customHeight="1">
      <c r="C1865" s="90"/>
      <c r="D1865" s="159"/>
      <c r="E1865" s="220"/>
      <c r="F1865" s="135"/>
      <c r="G1865" s="135"/>
      <c r="H1865" s="49" t="s">
        <v>311</v>
      </c>
      <c r="I1865" s="76">
        <f t="shared" ref="I1865:K1865" si="203">I1870</f>
        <v>0</v>
      </c>
      <c r="J1865" s="76">
        <f t="shared" si="203"/>
        <v>0</v>
      </c>
      <c r="K1865" s="76">
        <f t="shared" si="203"/>
        <v>0</v>
      </c>
    </row>
    <row r="1866" spans="3:11" s="1" customFormat="1" ht="15" customHeight="1">
      <c r="C1866" s="90"/>
      <c r="D1866" s="159"/>
      <c r="E1866" s="220"/>
      <c r="F1866" s="135"/>
      <c r="G1866" s="135"/>
      <c r="H1866" s="49" t="s">
        <v>312</v>
      </c>
      <c r="I1866" s="76">
        <f t="shared" ref="I1866:K1866" si="204">I1871</f>
        <v>0</v>
      </c>
      <c r="J1866" s="76">
        <f t="shared" si="204"/>
        <v>0</v>
      </c>
      <c r="K1866" s="76">
        <f t="shared" si="204"/>
        <v>0</v>
      </c>
    </row>
    <row r="1867" spans="3:11" s="1" customFormat="1" ht="15" customHeight="1">
      <c r="C1867" s="91"/>
      <c r="D1867" s="160"/>
      <c r="E1867" s="221"/>
      <c r="F1867" s="136"/>
      <c r="G1867" s="136"/>
      <c r="H1867" s="49" t="s">
        <v>202</v>
      </c>
      <c r="I1867" s="76">
        <f>I1872</f>
        <v>0</v>
      </c>
      <c r="J1867" s="76">
        <f t="shared" ref="J1867:K1867" si="205">J1872</f>
        <v>0</v>
      </c>
      <c r="K1867" s="76">
        <f t="shared" si="205"/>
        <v>0</v>
      </c>
    </row>
    <row r="1868" spans="3:11" s="1" customFormat="1" ht="15" customHeight="1">
      <c r="C1868" s="89" t="s">
        <v>655</v>
      </c>
      <c r="D1868" s="128" t="s">
        <v>656</v>
      </c>
      <c r="E1868" s="110" t="s">
        <v>103</v>
      </c>
      <c r="F1868" s="101">
        <v>2021</v>
      </c>
      <c r="G1868" s="101">
        <v>2023</v>
      </c>
      <c r="H1868" s="50" t="s">
        <v>309</v>
      </c>
      <c r="I1868" s="71">
        <f>I1869+I1870+I1871+I1872</f>
        <v>600</v>
      </c>
      <c r="J1868" s="71">
        <f>J1869+J1870+J1871+J1872</f>
        <v>600</v>
      </c>
      <c r="K1868" s="71">
        <f>K1869+K1870+K1871+K1872</f>
        <v>600</v>
      </c>
    </row>
    <row r="1869" spans="3:11" s="1" customFormat="1" ht="15" customHeight="1">
      <c r="C1869" s="90"/>
      <c r="D1869" s="129"/>
      <c r="E1869" s="110"/>
      <c r="F1869" s="102"/>
      <c r="G1869" s="102"/>
      <c r="H1869" s="50" t="s">
        <v>310</v>
      </c>
      <c r="I1869" s="71">
        <v>600</v>
      </c>
      <c r="J1869" s="71">
        <v>600</v>
      </c>
      <c r="K1869" s="71">
        <v>600</v>
      </c>
    </row>
    <row r="1870" spans="3:11" s="1" customFormat="1" ht="15" customHeight="1">
      <c r="C1870" s="90"/>
      <c r="D1870" s="129"/>
      <c r="E1870" s="110"/>
      <c r="F1870" s="102"/>
      <c r="G1870" s="102"/>
      <c r="H1870" s="50" t="s">
        <v>311</v>
      </c>
      <c r="I1870" s="71">
        <v>0</v>
      </c>
      <c r="J1870" s="71">
        <v>0</v>
      </c>
      <c r="K1870" s="71">
        <v>0</v>
      </c>
    </row>
    <row r="1871" spans="3:11" s="1" customFormat="1" ht="15" customHeight="1">
      <c r="C1871" s="90"/>
      <c r="D1871" s="129"/>
      <c r="E1871" s="110"/>
      <c r="F1871" s="102"/>
      <c r="G1871" s="102"/>
      <c r="H1871" s="50" t="s">
        <v>312</v>
      </c>
      <c r="I1871" s="71">
        <v>0</v>
      </c>
      <c r="J1871" s="71">
        <v>0</v>
      </c>
      <c r="K1871" s="71">
        <v>0</v>
      </c>
    </row>
    <row r="1872" spans="3:11" s="1" customFormat="1" ht="93" customHeight="1">
      <c r="C1872" s="91"/>
      <c r="D1872" s="130"/>
      <c r="E1872" s="110"/>
      <c r="F1872" s="103"/>
      <c r="G1872" s="103"/>
      <c r="H1872" s="50" t="s">
        <v>202</v>
      </c>
      <c r="I1872" s="71">
        <v>0</v>
      </c>
      <c r="J1872" s="71">
        <v>0</v>
      </c>
      <c r="K1872" s="71">
        <v>0</v>
      </c>
    </row>
    <row r="1873" spans="1:11" s="1" customFormat="1" ht="15" customHeight="1">
      <c r="C1873" s="89" t="s">
        <v>657</v>
      </c>
      <c r="D1873" s="128" t="s">
        <v>658</v>
      </c>
      <c r="E1873" s="110" t="s">
        <v>103</v>
      </c>
      <c r="F1873" s="101">
        <v>2021</v>
      </c>
      <c r="G1873" s="101">
        <v>2023</v>
      </c>
      <c r="H1873" s="50" t="s">
        <v>309</v>
      </c>
      <c r="I1873" s="71">
        <f>I1874+I1875+I1876+I1877</f>
        <v>200</v>
      </c>
      <c r="J1873" s="71">
        <f>J1874+J1875+J1876+J1877</f>
        <v>200</v>
      </c>
      <c r="K1873" s="71">
        <f>K1874+K1875+K1876+K1877</f>
        <v>200</v>
      </c>
    </row>
    <row r="1874" spans="1:11" s="1" customFormat="1" ht="15" customHeight="1">
      <c r="C1874" s="90"/>
      <c r="D1874" s="129"/>
      <c r="E1874" s="110"/>
      <c r="F1874" s="102"/>
      <c r="G1874" s="102"/>
      <c r="H1874" s="50" t="s">
        <v>310</v>
      </c>
      <c r="I1874" s="71">
        <v>200</v>
      </c>
      <c r="J1874" s="71">
        <v>200</v>
      </c>
      <c r="K1874" s="71">
        <v>200</v>
      </c>
    </row>
    <row r="1875" spans="1:11" s="1" customFormat="1" ht="15" customHeight="1">
      <c r="C1875" s="90"/>
      <c r="D1875" s="129"/>
      <c r="E1875" s="110"/>
      <c r="F1875" s="102"/>
      <c r="G1875" s="102"/>
      <c r="H1875" s="50" t="s">
        <v>311</v>
      </c>
      <c r="I1875" s="71">
        <v>0</v>
      </c>
      <c r="J1875" s="71">
        <v>0</v>
      </c>
      <c r="K1875" s="71">
        <v>0</v>
      </c>
    </row>
    <row r="1876" spans="1:11" s="1" customFormat="1" ht="15" customHeight="1">
      <c r="C1876" s="90"/>
      <c r="D1876" s="129"/>
      <c r="E1876" s="110"/>
      <c r="F1876" s="102"/>
      <c r="G1876" s="102"/>
      <c r="H1876" s="50" t="s">
        <v>312</v>
      </c>
      <c r="I1876" s="71">
        <v>0</v>
      </c>
      <c r="J1876" s="71"/>
      <c r="K1876" s="71"/>
    </row>
    <row r="1877" spans="1:11" s="1" customFormat="1" ht="15" customHeight="1">
      <c r="C1877" s="91"/>
      <c r="D1877" s="130"/>
      <c r="E1877" s="110"/>
      <c r="F1877" s="103"/>
      <c r="G1877" s="103"/>
      <c r="H1877" s="50" t="s">
        <v>202</v>
      </c>
      <c r="I1877" s="71">
        <v>0</v>
      </c>
      <c r="J1877" s="71"/>
      <c r="K1877" s="71"/>
    </row>
    <row r="1878" spans="1:11" s="1" customFormat="1" ht="18" customHeight="1">
      <c r="C1878" s="218" t="s">
        <v>134</v>
      </c>
      <c r="D1878" s="158" t="s">
        <v>135</v>
      </c>
      <c r="E1878" s="140" t="s">
        <v>236</v>
      </c>
      <c r="F1878" s="222">
        <v>2021</v>
      </c>
      <c r="G1878" s="222">
        <v>2023</v>
      </c>
      <c r="H1878" s="49" t="s">
        <v>309</v>
      </c>
      <c r="I1878" s="76">
        <f>I1879+I1880+I1881+I1882</f>
        <v>10000</v>
      </c>
      <c r="J1878" s="76">
        <f>J1879+J1880+J1881+J1882</f>
        <v>10000</v>
      </c>
      <c r="K1878" s="76">
        <f>K1879+K1880+K1881+K1882</f>
        <v>10000</v>
      </c>
    </row>
    <row r="1879" spans="1:11" s="1" customFormat="1" ht="18.75" customHeight="1">
      <c r="C1879" s="218"/>
      <c r="D1879" s="159"/>
      <c r="E1879" s="140"/>
      <c r="F1879" s="223"/>
      <c r="G1879" s="223"/>
      <c r="H1879" s="49" t="s">
        <v>310</v>
      </c>
      <c r="I1879" s="76">
        <f>I1884</f>
        <v>10000</v>
      </c>
      <c r="J1879" s="76">
        <f>J1884</f>
        <v>10000</v>
      </c>
      <c r="K1879" s="76">
        <f>K1884</f>
        <v>10000</v>
      </c>
    </row>
    <row r="1880" spans="1:11" s="1" customFormat="1" ht="18.75" customHeight="1">
      <c r="C1880" s="218"/>
      <c r="D1880" s="159"/>
      <c r="E1880" s="140"/>
      <c r="F1880" s="223"/>
      <c r="G1880" s="223"/>
      <c r="H1880" s="49" t="s">
        <v>311</v>
      </c>
      <c r="I1880" s="76">
        <v>0</v>
      </c>
      <c r="J1880" s="76">
        <v>0</v>
      </c>
      <c r="K1880" s="76">
        <v>0</v>
      </c>
    </row>
    <row r="1881" spans="1:11" s="1" customFormat="1" ht="17.25" customHeight="1">
      <c r="C1881" s="218"/>
      <c r="D1881" s="159"/>
      <c r="E1881" s="140"/>
      <c r="F1881" s="223"/>
      <c r="G1881" s="223"/>
      <c r="H1881" s="49" t="s">
        <v>312</v>
      </c>
      <c r="I1881" s="76">
        <v>0</v>
      </c>
      <c r="J1881" s="76">
        <v>0</v>
      </c>
      <c r="K1881" s="76">
        <v>0</v>
      </c>
    </row>
    <row r="1882" spans="1:11" s="1" customFormat="1" ht="18" customHeight="1">
      <c r="C1882" s="218"/>
      <c r="D1882" s="160"/>
      <c r="E1882" s="140"/>
      <c r="F1882" s="224"/>
      <c r="G1882" s="224"/>
      <c r="H1882" s="49" t="s">
        <v>202</v>
      </c>
      <c r="I1882" s="76">
        <v>0</v>
      </c>
      <c r="J1882" s="76">
        <v>0</v>
      </c>
      <c r="K1882" s="76">
        <v>0</v>
      </c>
    </row>
    <row r="1883" spans="1:11" s="1" customFormat="1" ht="15.75" customHeight="1">
      <c r="A1883" s="2"/>
      <c r="B1883" s="2"/>
      <c r="C1883" s="156" t="s">
        <v>136</v>
      </c>
      <c r="D1883" s="128" t="s">
        <v>46</v>
      </c>
      <c r="E1883" s="214" t="s">
        <v>236</v>
      </c>
      <c r="F1883" s="123">
        <v>2021</v>
      </c>
      <c r="G1883" s="123">
        <v>2023</v>
      </c>
      <c r="H1883" s="50" t="s">
        <v>309</v>
      </c>
      <c r="I1883" s="71">
        <f>I1884+I1885+I1886+I1887</f>
        <v>10000</v>
      </c>
      <c r="J1883" s="71">
        <f>J1884+J1885+J1886+J1887</f>
        <v>10000</v>
      </c>
      <c r="K1883" s="71">
        <f>K1884+K1885+K1886+K1887</f>
        <v>10000</v>
      </c>
    </row>
    <row r="1884" spans="1:11" s="1" customFormat="1" ht="15.75" customHeight="1">
      <c r="C1884" s="156"/>
      <c r="D1884" s="129"/>
      <c r="E1884" s="214"/>
      <c r="F1884" s="124"/>
      <c r="G1884" s="124"/>
      <c r="H1884" s="50" t="s">
        <v>310</v>
      </c>
      <c r="I1884" s="71">
        <f>I1889+I1894+I1899+I1904+I1909+I1914+I1919+I1924+I1929+I1934+I1939+I1944+I1949</f>
        <v>10000</v>
      </c>
      <c r="J1884" s="71">
        <f t="shared" ref="J1884:K1884" si="206">J1889+J1894+J1899+J1904+J1909+J1914+J1919+J1924+J1929+J1934+J1939+J1944+J1949</f>
        <v>10000</v>
      </c>
      <c r="K1884" s="71">
        <f t="shared" si="206"/>
        <v>10000</v>
      </c>
    </row>
    <row r="1885" spans="1:11" s="1" customFormat="1" ht="17.25" customHeight="1">
      <c r="C1885" s="156"/>
      <c r="D1885" s="129"/>
      <c r="E1885" s="214"/>
      <c r="F1885" s="124"/>
      <c r="G1885" s="124"/>
      <c r="H1885" s="50" t="s">
        <v>311</v>
      </c>
      <c r="I1885" s="71">
        <v>0</v>
      </c>
      <c r="J1885" s="71">
        <v>0</v>
      </c>
      <c r="K1885" s="71">
        <v>0</v>
      </c>
    </row>
    <row r="1886" spans="1:11" s="1" customFormat="1" ht="15" customHeight="1">
      <c r="C1886" s="156"/>
      <c r="D1886" s="129"/>
      <c r="E1886" s="214"/>
      <c r="F1886" s="124"/>
      <c r="G1886" s="124"/>
      <c r="H1886" s="50" t="s">
        <v>312</v>
      </c>
      <c r="I1886" s="71">
        <v>0</v>
      </c>
      <c r="J1886" s="71">
        <v>0</v>
      </c>
      <c r="K1886" s="71">
        <v>0</v>
      </c>
    </row>
    <row r="1887" spans="1:11" s="1" customFormat="1" ht="33.75" customHeight="1">
      <c r="C1887" s="156"/>
      <c r="D1887" s="130"/>
      <c r="E1887" s="214"/>
      <c r="F1887" s="125"/>
      <c r="G1887" s="125"/>
      <c r="H1887" s="50" t="s">
        <v>202</v>
      </c>
      <c r="I1887" s="71">
        <v>0</v>
      </c>
      <c r="J1887" s="71">
        <v>0</v>
      </c>
      <c r="K1887" s="71">
        <v>0</v>
      </c>
    </row>
    <row r="1888" spans="1:11" s="1" customFormat="1" ht="15.75" customHeight="1">
      <c r="C1888" s="156" t="s">
        <v>137</v>
      </c>
      <c r="D1888" s="128" t="s">
        <v>138</v>
      </c>
      <c r="E1888" s="189" t="s">
        <v>930</v>
      </c>
      <c r="F1888" s="123">
        <v>2021</v>
      </c>
      <c r="G1888" s="123">
        <v>2023</v>
      </c>
      <c r="H1888" s="50" t="s">
        <v>309</v>
      </c>
      <c r="I1888" s="71">
        <f>I1889</f>
        <v>800</v>
      </c>
      <c r="J1888" s="71">
        <f>J1889</f>
        <v>1100</v>
      </c>
      <c r="K1888" s="71">
        <f>K1889</f>
        <v>1100</v>
      </c>
    </row>
    <row r="1889" spans="3:11" s="1" customFormat="1" ht="15" customHeight="1">
      <c r="C1889" s="156"/>
      <c r="D1889" s="129"/>
      <c r="E1889" s="189"/>
      <c r="F1889" s="124"/>
      <c r="G1889" s="124"/>
      <c r="H1889" s="50" t="s">
        <v>310</v>
      </c>
      <c r="I1889" s="71">
        <v>800</v>
      </c>
      <c r="J1889" s="71">
        <v>1100</v>
      </c>
      <c r="K1889" s="71">
        <v>1100</v>
      </c>
    </row>
    <row r="1890" spans="3:11" s="1" customFormat="1" ht="22.5" customHeight="1">
      <c r="C1890" s="156"/>
      <c r="D1890" s="129"/>
      <c r="E1890" s="189"/>
      <c r="F1890" s="124"/>
      <c r="G1890" s="124"/>
      <c r="H1890" s="50" t="s">
        <v>311</v>
      </c>
      <c r="I1890" s="71">
        <v>0</v>
      </c>
      <c r="J1890" s="71">
        <v>0</v>
      </c>
      <c r="K1890" s="71">
        <v>0</v>
      </c>
    </row>
    <row r="1891" spans="3:11" s="1" customFormat="1" ht="20.25" customHeight="1">
      <c r="C1891" s="156"/>
      <c r="D1891" s="129"/>
      <c r="E1891" s="189"/>
      <c r="F1891" s="124"/>
      <c r="G1891" s="124"/>
      <c r="H1891" s="50" t="s">
        <v>312</v>
      </c>
      <c r="I1891" s="71">
        <v>0</v>
      </c>
      <c r="J1891" s="71">
        <v>0</v>
      </c>
      <c r="K1891" s="71">
        <v>0</v>
      </c>
    </row>
    <row r="1892" spans="3:11" s="1" customFormat="1" ht="283.5" customHeight="1">
      <c r="C1892" s="156"/>
      <c r="D1892" s="130"/>
      <c r="E1892" s="189"/>
      <c r="F1892" s="125"/>
      <c r="G1892" s="125"/>
      <c r="H1892" s="50" t="s">
        <v>202</v>
      </c>
      <c r="I1892" s="71">
        <v>0</v>
      </c>
      <c r="J1892" s="71">
        <v>0</v>
      </c>
      <c r="K1892" s="71">
        <v>0</v>
      </c>
    </row>
    <row r="1893" spans="3:11" s="1" customFormat="1" ht="15.75" customHeight="1">
      <c r="C1893" s="156" t="s">
        <v>139</v>
      </c>
      <c r="D1893" s="128" t="s">
        <v>430</v>
      </c>
      <c r="E1893" s="189" t="s">
        <v>431</v>
      </c>
      <c r="F1893" s="123">
        <v>2021</v>
      </c>
      <c r="G1893" s="123">
        <v>2023</v>
      </c>
      <c r="H1893" s="50" t="s">
        <v>309</v>
      </c>
      <c r="I1893" s="71">
        <f>I1894</f>
        <v>300</v>
      </c>
      <c r="J1893" s="71">
        <f t="shared" ref="J1893:K1893" si="207">J1894</f>
        <v>200</v>
      </c>
      <c r="K1893" s="71">
        <f t="shared" si="207"/>
        <v>200</v>
      </c>
    </row>
    <row r="1894" spans="3:11" s="1" customFormat="1" ht="17.25" customHeight="1">
      <c r="C1894" s="156"/>
      <c r="D1894" s="129"/>
      <c r="E1894" s="189"/>
      <c r="F1894" s="124"/>
      <c r="G1894" s="124"/>
      <c r="H1894" s="50" t="s">
        <v>310</v>
      </c>
      <c r="I1894" s="71">
        <v>300</v>
      </c>
      <c r="J1894" s="71">
        <v>200</v>
      </c>
      <c r="K1894" s="71">
        <v>200</v>
      </c>
    </row>
    <row r="1895" spans="3:11" s="1" customFormat="1" ht="34.5" customHeight="1">
      <c r="C1895" s="156"/>
      <c r="D1895" s="129"/>
      <c r="E1895" s="189"/>
      <c r="F1895" s="124"/>
      <c r="G1895" s="124"/>
      <c r="H1895" s="50" t="s">
        <v>311</v>
      </c>
      <c r="I1895" s="71">
        <v>0</v>
      </c>
      <c r="J1895" s="71">
        <v>0</v>
      </c>
      <c r="K1895" s="71">
        <v>0</v>
      </c>
    </row>
    <row r="1896" spans="3:11" s="1" customFormat="1" ht="36.75" customHeight="1">
      <c r="C1896" s="156"/>
      <c r="D1896" s="129"/>
      <c r="E1896" s="189"/>
      <c r="F1896" s="124"/>
      <c r="G1896" s="124"/>
      <c r="H1896" s="50" t="s">
        <v>312</v>
      </c>
      <c r="I1896" s="71">
        <v>0</v>
      </c>
      <c r="J1896" s="71">
        <v>0</v>
      </c>
      <c r="K1896" s="71">
        <v>0</v>
      </c>
    </row>
    <row r="1897" spans="3:11" s="1" customFormat="1" ht="50.25" customHeight="1">
      <c r="C1897" s="156"/>
      <c r="D1897" s="130"/>
      <c r="E1897" s="189"/>
      <c r="F1897" s="125"/>
      <c r="G1897" s="125"/>
      <c r="H1897" s="50" t="s">
        <v>202</v>
      </c>
      <c r="I1897" s="71">
        <v>0</v>
      </c>
      <c r="J1897" s="71">
        <v>0</v>
      </c>
      <c r="K1897" s="71">
        <v>0</v>
      </c>
    </row>
    <row r="1898" spans="3:11" s="1" customFormat="1" ht="17.25" customHeight="1">
      <c r="C1898" s="156" t="s">
        <v>140</v>
      </c>
      <c r="D1898" s="128" t="s">
        <v>918</v>
      </c>
      <c r="E1898" s="190" t="s">
        <v>919</v>
      </c>
      <c r="F1898" s="123">
        <v>2021</v>
      </c>
      <c r="G1898" s="123">
        <v>2023</v>
      </c>
      <c r="H1898" s="50" t="s">
        <v>309</v>
      </c>
      <c r="I1898" s="71">
        <f>I1899</f>
        <v>800</v>
      </c>
      <c r="J1898" s="71">
        <f t="shared" ref="J1898:K1898" si="208">J1899</f>
        <v>850</v>
      </c>
      <c r="K1898" s="71">
        <f t="shared" si="208"/>
        <v>900</v>
      </c>
    </row>
    <row r="1899" spans="3:11" s="1" customFormat="1" ht="16.5" customHeight="1">
      <c r="C1899" s="156"/>
      <c r="D1899" s="129"/>
      <c r="E1899" s="190"/>
      <c r="F1899" s="124"/>
      <c r="G1899" s="124"/>
      <c r="H1899" s="50" t="s">
        <v>310</v>
      </c>
      <c r="I1899" s="71">
        <v>800</v>
      </c>
      <c r="J1899" s="71">
        <v>850</v>
      </c>
      <c r="K1899" s="71">
        <v>900</v>
      </c>
    </row>
    <row r="1900" spans="3:11" s="1" customFormat="1" ht="36.75" customHeight="1">
      <c r="C1900" s="156"/>
      <c r="D1900" s="129"/>
      <c r="E1900" s="190"/>
      <c r="F1900" s="124"/>
      <c r="G1900" s="124"/>
      <c r="H1900" s="50" t="s">
        <v>311</v>
      </c>
      <c r="I1900" s="71">
        <v>0</v>
      </c>
      <c r="J1900" s="71">
        <v>0</v>
      </c>
      <c r="K1900" s="71">
        <v>0</v>
      </c>
    </row>
    <row r="1901" spans="3:11" s="1" customFormat="1" ht="28.5" customHeight="1">
      <c r="C1901" s="156"/>
      <c r="D1901" s="129"/>
      <c r="E1901" s="190"/>
      <c r="F1901" s="124"/>
      <c r="G1901" s="124"/>
      <c r="H1901" s="50" t="s">
        <v>312</v>
      </c>
      <c r="I1901" s="71">
        <v>0</v>
      </c>
      <c r="J1901" s="71">
        <v>0</v>
      </c>
      <c r="K1901" s="71">
        <v>0</v>
      </c>
    </row>
    <row r="1902" spans="3:11" s="1" customFormat="1" ht="20.25" customHeight="1">
      <c r="C1902" s="156"/>
      <c r="D1902" s="130"/>
      <c r="E1902" s="190"/>
      <c r="F1902" s="125"/>
      <c r="G1902" s="125"/>
      <c r="H1902" s="50" t="s">
        <v>202</v>
      </c>
      <c r="I1902" s="71">
        <v>0</v>
      </c>
      <c r="J1902" s="71">
        <v>0</v>
      </c>
      <c r="K1902" s="71">
        <v>0</v>
      </c>
    </row>
    <row r="1903" spans="3:11" s="1" customFormat="1" ht="15" customHeight="1">
      <c r="C1903" s="156" t="s">
        <v>141</v>
      </c>
      <c r="D1903" s="128" t="s">
        <v>920</v>
      </c>
      <c r="E1903" s="189" t="s">
        <v>931</v>
      </c>
      <c r="F1903" s="123">
        <v>2021</v>
      </c>
      <c r="G1903" s="123">
        <v>2023</v>
      </c>
      <c r="H1903" s="50" t="s">
        <v>309</v>
      </c>
      <c r="I1903" s="71">
        <f>I1904</f>
        <v>800</v>
      </c>
      <c r="J1903" s="71">
        <f t="shared" ref="J1903:K1903" si="209">J1904</f>
        <v>650</v>
      </c>
      <c r="K1903" s="71">
        <f t="shared" si="209"/>
        <v>700</v>
      </c>
    </row>
    <row r="1904" spans="3:11" s="1" customFormat="1" ht="30.75" customHeight="1">
      <c r="C1904" s="156"/>
      <c r="D1904" s="129"/>
      <c r="E1904" s="189"/>
      <c r="F1904" s="124"/>
      <c r="G1904" s="124"/>
      <c r="H1904" s="50" t="s">
        <v>310</v>
      </c>
      <c r="I1904" s="71">
        <v>800</v>
      </c>
      <c r="J1904" s="71">
        <v>650</v>
      </c>
      <c r="K1904" s="71">
        <v>700</v>
      </c>
    </row>
    <row r="1905" spans="1:11" s="1" customFormat="1" ht="45.75" customHeight="1">
      <c r="C1905" s="156"/>
      <c r="D1905" s="129"/>
      <c r="E1905" s="189"/>
      <c r="F1905" s="124"/>
      <c r="G1905" s="124"/>
      <c r="H1905" s="50" t="s">
        <v>311</v>
      </c>
      <c r="I1905" s="71">
        <v>0</v>
      </c>
      <c r="J1905" s="71">
        <v>0</v>
      </c>
      <c r="K1905" s="71">
        <v>0</v>
      </c>
    </row>
    <row r="1906" spans="1:11" s="1" customFormat="1" ht="53.25" customHeight="1">
      <c r="C1906" s="156"/>
      <c r="D1906" s="129"/>
      <c r="E1906" s="189"/>
      <c r="F1906" s="124"/>
      <c r="G1906" s="124"/>
      <c r="H1906" s="50" t="s">
        <v>312</v>
      </c>
      <c r="I1906" s="71">
        <v>0</v>
      </c>
      <c r="J1906" s="71">
        <v>0</v>
      </c>
      <c r="K1906" s="71">
        <v>0</v>
      </c>
    </row>
    <row r="1907" spans="1:11" s="1" customFormat="1" ht="160.5" customHeight="1">
      <c r="C1907" s="156"/>
      <c r="D1907" s="130"/>
      <c r="E1907" s="189"/>
      <c r="F1907" s="125"/>
      <c r="G1907" s="125"/>
      <c r="H1907" s="50" t="s">
        <v>202</v>
      </c>
      <c r="I1907" s="71">
        <v>0</v>
      </c>
      <c r="J1907" s="71">
        <v>0</v>
      </c>
      <c r="K1907" s="71">
        <v>0</v>
      </c>
    </row>
    <row r="1908" spans="1:11" s="1" customFormat="1" ht="54.75" customHeight="1">
      <c r="A1908" s="21"/>
      <c r="B1908" s="21"/>
      <c r="C1908" s="156" t="s">
        <v>142</v>
      </c>
      <c r="D1908" s="128" t="s">
        <v>921</v>
      </c>
      <c r="E1908" s="189" t="s">
        <v>932</v>
      </c>
      <c r="F1908" s="123">
        <v>2021</v>
      </c>
      <c r="G1908" s="123">
        <v>2023</v>
      </c>
      <c r="H1908" s="50" t="s">
        <v>309</v>
      </c>
      <c r="I1908" s="71">
        <f>I1909</f>
        <v>3000</v>
      </c>
      <c r="J1908" s="71">
        <f t="shared" ref="J1908:K1908" si="210">J1909</f>
        <v>1000</v>
      </c>
      <c r="K1908" s="71">
        <f t="shared" si="210"/>
        <v>1000</v>
      </c>
    </row>
    <row r="1909" spans="1:11" s="1" customFormat="1" ht="42" customHeight="1">
      <c r="A1909" s="21"/>
      <c r="B1909" s="21"/>
      <c r="C1909" s="156"/>
      <c r="D1909" s="129"/>
      <c r="E1909" s="189"/>
      <c r="F1909" s="124"/>
      <c r="G1909" s="124"/>
      <c r="H1909" s="50" t="s">
        <v>310</v>
      </c>
      <c r="I1909" s="71">
        <v>3000</v>
      </c>
      <c r="J1909" s="71">
        <v>1000</v>
      </c>
      <c r="K1909" s="71">
        <v>1000</v>
      </c>
    </row>
    <row r="1910" spans="1:11" s="1" customFormat="1" ht="39" customHeight="1">
      <c r="A1910" s="21"/>
      <c r="B1910" s="21"/>
      <c r="C1910" s="156"/>
      <c r="D1910" s="129"/>
      <c r="E1910" s="189"/>
      <c r="F1910" s="124"/>
      <c r="G1910" s="124"/>
      <c r="H1910" s="50" t="s">
        <v>311</v>
      </c>
      <c r="I1910" s="71">
        <v>0</v>
      </c>
      <c r="J1910" s="71">
        <v>0</v>
      </c>
      <c r="K1910" s="71">
        <v>0</v>
      </c>
    </row>
    <row r="1911" spans="1:11" s="1" customFormat="1" ht="45" customHeight="1">
      <c r="A1911" s="21"/>
      <c r="B1911" s="21"/>
      <c r="C1911" s="156"/>
      <c r="D1911" s="129"/>
      <c r="E1911" s="189"/>
      <c r="F1911" s="124"/>
      <c r="G1911" s="124"/>
      <c r="H1911" s="50" t="s">
        <v>312</v>
      </c>
      <c r="I1911" s="71">
        <v>0</v>
      </c>
      <c r="J1911" s="71">
        <v>0</v>
      </c>
      <c r="K1911" s="71">
        <v>0</v>
      </c>
    </row>
    <row r="1912" spans="1:11" s="1" customFormat="1" ht="67.5" customHeight="1">
      <c r="A1912" s="21"/>
      <c r="B1912" s="21"/>
      <c r="C1912" s="156"/>
      <c r="D1912" s="130"/>
      <c r="E1912" s="189"/>
      <c r="F1912" s="125"/>
      <c r="G1912" s="125"/>
      <c r="H1912" s="50" t="s">
        <v>202</v>
      </c>
      <c r="I1912" s="71">
        <v>0</v>
      </c>
      <c r="J1912" s="71">
        <v>0</v>
      </c>
      <c r="K1912" s="71">
        <v>0</v>
      </c>
    </row>
    <row r="1913" spans="1:11" s="1" customFormat="1" ht="15" customHeight="1">
      <c r="A1913" s="21"/>
      <c r="B1913" s="21"/>
      <c r="C1913" s="156" t="s">
        <v>143</v>
      </c>
      <c r="D1913" s="128" t="s">
        <v>922</v>
      </c>
      <c r="E1913" s="189" t="s">
        <v>933</v>
      </c>
      <c r="F1913" s="123">
        <v>2021</v>
      </c>
      <c r="G1913" s="123">
        <v>2023</v>
      </c>
      <c r="H1913" s="50" t="s">
        <v>309</v>
      </c>
      <c r="I1913" s="71">
        <f>I1914</f>
        <v>1500</v>
      </c>
      <c r="J1913" s="71">
        <f>J1914</f>
        <v>2500</v>
      </c>
      <c r="K1913" s="71">
        <f>K1914</f>
        <v>2250</v>
      </c>
    </row>
    <row r="1914" spans="1:11" s="1" customFormat="1" ht="34.5" customHeight="1">
      <c r="A1914" s="21"/>
      <c r="B1914" s="21"/>
      <c r="C1914" s="156"/>
      <c r="D1914" s="129"/>
      <c r="E1914" s="189"/>
      <c r="F1914" s="124"/>
      <c r="G1914" s="124"/>
      <c r="H1914" s="50" t="s">
        <v>310</v>
      </c>
      <c r="I1914" s="71">
        <v>1500</v>
      </c>
      <c r="J1914" s="71">
        <v>2500</v>
      </c>
      <c r="K1914" s="71">
        <v>2250</v>
      </c>
    </row>
    <row r="1915" spans="1:11" s="1" customFormat="1" ht="52.5" customHeight="1">
      <c r="A1915" s="21"/>
      <c r="B1915" s="21"/>
      <c r="C1915" s="156"/>
      <c r="D1915" s="129"/>
      <c r="E1915" s="189"/>
      <c r="F1915" s="124"/>
      <c r="G1915" s="124"/>
      <c r="H1915" s="50" t="s">
        <v>311</v>
      </c>
      <c r="I1915" s="71">
        <v>0</v>
      </c>
      <c r="J1915" s="71">
        <v>0</v>
      </c>
      <c r="K1915" s="71">
        <v>0</v>
      </c>
    </row>
    <row r="1916" spans="1:11" s="1" customFormat="1" ht="55.5" customHeight="1">
      <c r="A1916" s="21"/>
      <c r="B1916" s="21"/>
      <c r="C1916" s="156"/>
      <c r="D1916" s="129"/>
      <c r="E1916" s="189"/>
      <c r="F1916" s="124"/>
      <c r="G1916" s="124"/>
      <c r="H1916" s="50" t="s">
        <v>312</v>
      </c>
      <c r="I1916" s="71">
        <v>0</v>
      </c>
      <c r="J1916" s="71">
        <v>0</v>
      </c>
      <c r="K1916" s="71">
        <v>0</v>
      </c>
    </row>
    <row r="1917" spans="1:11" s="1" customFormat="1" ht="190.5" customHeight="1">
      <c r="A1917" s="21"/>
      <c r="B1917" s="21"/>
      <c r="C1917" s="156"/>
      <c r="D1917" s="130"/>
      <c r="E1917" s="189"/>
      <c r="F1917" s="125"/>
      <c r="G1917" s="125"/>
      <c r="H1917" s="50" t="s">
        <v>202</v>
      </c>
      <c r="I1917" s="71">
        <v>0</v>
      </c>
      <c r="J1917" s="71">
        <v>0</v>
      </c>
      <c r="K1917" s="71">
        <v>0</v>
      </c>
    </row>
    <row r="1918" spans="1:11" s="1" customFormat="1" ht="18.75" customHeight="1">
      <c r="A1918" s="21"/>
      <c r="B1918" s="21"/>
      <c r="C1918" s="156" t="s">
        <v>144</v>
      </c>
      <c r="D1918" s="128" t="s">
        <v>923</v>
      </c>
      <c r="E1918" s="189" t="s">
        <v>934</v>
      </c>
      <c r="F1918" s="123">
        <v>2021</v>
      </c>
      <c r="G1918" s="123">
        <v>2023</v>
      </c>
      <c r="H1918" s="50" t="s">
        <v>309</v>
      </c>
      <c r="I1918" s="71">
        <f>I1919</f>
        <v>150</v>
      </c>
      <c r="J1918" s="71">
        <f t="shared" ref="J1918:K1918" si="211">J1919</f>
        <v>250</v>
      </c>
      <c r="K1918" s="71">
        <f t="shared" si="211"/>
        <v>300</v>
      </c>
    </row>
    <row r="1919" spans="1:11" s="1" customFormat="1" ht="21" customHeight="1">
      <c r="A1919" s="21"/>
      <c r="B1919" s="21"/>
      <c r="C1919" s="156"/>
      <c r="D1919" s="129"/>
      <c r="E1919" s="189"/>
      <c r="F1919" s="124"/>
      <c r="G1919" s="124"/>
      <c r="H1919" s="50" t="s">
        <v>310</v>
      </c>
      <c r="I1919" s="71">
        <v>150</v>
      </c>
      <c r="J1919" s="71">
        <v>250</v>
      </c>
      <c r="K1919" s="71">
        <v>300</v>
      </c>
    </row>
    <row r="1920" spans="1:11" s="1" customFormat="1" ht="23.25" customHeight="1">
      <c r="A1920" s="21"/>
      <c r="B1920" s="21"/>
      <c r="C1920" s="156"/>
      <c r="D1920" s="129"/>
      <c r="E1920" s="189"/>
      <c r="F1920" s="124"/>
      <c r="G1920" s="124"/>
      <c r="H1920" s="50" t="s">
        <v>311</v>
      </c>
      <c r="I1920" s="71">
        <v>0</v>
      </c>
      <c r="J1920" s="71">
        <v>0</v>
      </c>
      <c r="K1920" s="71">
        <v>0</v>
      </c>
    </row>
    <row r="1921" spans="1:11" s="1" customFormat="1" ht="38.25" customHeight="1">
      <c r="A1921" s="21"/>
      <c r="B1921" s="21"/>
      <c r="C1921" s="156"/>
      <c r="D1921" s="129"/>
      <c r="E1921" s="189"/>
      <c r="F1921" s="124"/>
      <c r="G1921" s="124"/>
      <c r="H1921" s="50" t="s">
        <v>312</v>
      </c>
      <c r="I1921" s="71">
        <v>0</v>
      </c>
      <c r="J1921" s="71">
        <v>0</v>
      </c>
      <c r="K1921" s="71">
        <v>0</v>
      </c>
    </row>
    <row r="1922" spans="1:11" s="1" customFormat="1" ht="166.5" customHeight="1">
      <c r="A1922" s="21"/>
      <c r="B1922" s="21"/>
      <c r="C1922" s="156"/>
      <c r="D1922" s="130"/>
      <c r="E1922" s="189"/>
      <c r="F1922" s="125"/>
      <c r="G1922" s="125"/>
      <c r="H1922" s="50" t="s">
        <v>202</v>
      </c>
      <c r="I1922" s="71">
        <v>0</v>
      </c>
      <c r="J1922" s="71">
        <v>0</v>
      </c>
      <c r="K1922" s="71">
        <v>0</v>
      </c>
    </row>
    <row r="1923" spans="1:11" s="1" customFormat="1" ht="36" customHeight="1">
      <c r="A1923" s="21"/>
      <c r="B1923" s="21"/>
      <c r="C1923" s="156" t="s">
        <v>145</v>
      </c>
      <c r="D1923" s="128" t="s">
        <v>924</v>
      </c>
      <c r="E1923" s="189" t="s">
        <v>935</v>
      </c>
      <c r="F1923" s="123">
        <v>2021</v>
      </c>
      <c r="G1923" s="123">
        <v>2023</v>
      </c>
      <c r="H1923" s="50" t="s">
        <v>309</v>
      </c>
      <c r="I1923" s="71">
        <v>679.4</v>
      </c>
      <c r="J1923" s="71">
        <v>2000</v>
      </c>
      <c r="K1923" s="71">
        <v>2250</v>
      </c>
    </row>
    <row r="1924" spans="1:11" s="1" customFormat="1" ht="43.5" customHeight="1">
      <c r="A1924" s="21"/>
      <c r="B1924" s="21"/>
      <c r="C1924" s="156"/>
      <c r="D1924" s="129"/>
      <c r="E1924" s="189"/>
      <c r="F1924" s="124"/>
      <c r="G1924" s="124"/>
      <c r="H1924" s="50" t="s">
        <v>310</v>
      </c>
      <c r="I1924" s="71">
        <v>300</v>
      </c>
      <c r="J1924" s="71">
        <v>400</v>
      </c>
      <c r="K1924" s="71">
        <v>400</v>
      </c>
    </row>
    <row r="1925" spans="1:11" s="1" customFormat="1" ht="42" customHeight="1">
      <c r="A1925" s="21"/>
      <c r="B1925" s="21"/>
      <c r="C1925" s="156"/>
      <c r="D1925" s="129"/>
      <c r="E1925" s="189"/>
      <c r="F1925" s="124"/>
      <c r="G1925" s="124"/>
      <c r="H1925" s="50" t="s">
        <v>311</v>
      </c>
      <c r="I1925" s="71">
        <v>0</v>
      </c>
      <c r="J1925" s="71">
        <v>0</v>
      </c>
      <c r="K1925" s="71">
        <v>0</v>
      </c>
    </row>
    <row r="1926" spans="1:11" s="1" customFormat="1" ht="48.75" customHeight="1">
      <c r="A1926" s="21"/>
      <c r="B1926" s="21"/>
      <c r="C1926" s="156"/>
      <c r="D1926" s="129"/>
      <c r="E1926" s="189"/>
      <c r="F1926" s="124"/>
      <c r="G1926" s="124"/>
      <c r="H1926" s="50" t="s">
        <v>312</v>
      </c>
      <c r="I1926" s="71">
        <v>0</v>
      </c>
      <c r="J1926" s="71">
        <v>0</v>
      </c>
      <c r="K1926" s="71">
        <v>0</v>
      </c>
    </row>
    <row r="1927" spans="1:11" s="1" customFormat="1" ht="137.25" customHeight="1">
      <c r="A1927" s="21"/>
      <c r="B1927" s="21"/>
      <c r="C1927" s="156"/>
      <c r="D1927" s="130"/>
      <c r="E1927" s="189"/>
      <c r="F1927" s="125"/>
      <c r="G1927" s="125"/>
      <c r="H1927" s="50" t="s">
        <v>202</v>
      </c>
      <c r="I1927" s="71">
        <v>0</v>
      </c>
      <c r="J1927" s="71">
        <v>0</v>
      </c>
      <c r="K1927" s="71">
        <v>0</v>
      </c>
    </row>
    <row r="1928" spans="1:11" s="1" customFormat="1" ht="38.25" customHeight="1">
      <c r="A1928" s="21"/>
      <c r="B1928" s="21"/>
      <c r="C1928" s="156" t="s">
        <v>146</v>
      </c>
      <c r="D1928" s="128" t="s">
        <v>925</v>
      </c>
      <c r="E1928" s="189" t="s">
        <v>556</v>
      </c>
      <c r="F1928" s="123">
        <v>2021</v>
      </c>
      <c r="G1928" s="123">
        <v>2023</v>
      </c>
      <c r="H1928" s="50" t="s">
        <v>309</v>
      </c>
      <c r="I1928" s="71">
        <f>I1929</f>
        <v>750</v>
      </c>
      <c r="J1928" s="71">
        <f t="shared" ref="J1928:K1928" si="212">J1929</f>
        <v>750</v>
      </c>
      <c r="K1928" s="71">
        <f t="shared" si="212"/>
        <v>800</v>
      </c>
    </row>
    <row r="1929" spans="1:11" s="1" customFormat="1" ht="41.25" customHeight="1">
      <c r="A1929" s="21"/>
      <c r="B1929" s="21"/>
      <c r="C1929" s="156"/>
      <c r="D1929" s="129"/>
      <c r="E1929" s="189"/>
      <c r="F1929" s="124"/>
      <c r="G1929" s="124"/>
      <c r="H1929" s="50" t="s">
        <v>310</v>
      </c>
      <c r="I1929" s="71">
        <v>750</v>
      </c>
      <c r="J1929" s="71">
        <v>750</v>
      </c>
      <c r="K1929" s="71">
        <v>800</v>
      </c>
    </row>
    <row r="1930" spans="1:11" s="1" customFormat="1" ht="36.75" customHeight="1">
      <c r="A1930" s="21"/>
      <c r="B1930" s="21"/>
      <c r="C1930" s="156"/>
      <c r="D1930" s="129"/>
      <c r="E1930" s="189"/>
      <c r="F1930" s="124"/>
      <c r="G1930" s="124"/>
      <c r="H1930" s="50" t="s">
        <v>311</v>
      </c>
      <c r="I1930" s="71">
        <v>0</v>
      </c>
      <c r="J1930" s="71">
        <v>0</v>
      </c>
      <c r="K1930" s="71">
        <v>0</v>
      </c>
    </row>
    <row r="1931" spans="1:11" s="1" customFormat="1" ht="19.5" customHeight="1">
      <c r="A1931" s="21"/>
      <c r="B1931" s="21"/>
      <c r="C1931" s="156"/>
      <c r="D1931" s="129"/>
      <c r="E1931" s="189"/>
      <c r="F1931" s="124"/>
      <c r="G1931" s="124"/>
      <c r="H1931" s="50" t="s">
        <v>312</v>
      </c>
      <c r="I1931" s="71">
        <v>0</v>
      </c>
      <c r="J1931" s="71">
        <v>0</v>
      </c>
      <c r="K1931" s="71">
        <v>0</v>
      </c>
    </row>
    <row r="1932" spans="1:11" s="1" customFormat="1" ht="48" customHeight="1">
      <c r="A1932" s="21"/>
      <c r="B1932" s="21"/>
      <c r="C1932" s="156"/>
      <c r="D1932" s="130"/>
      <c r="E1932" s="189"/>
      <c r="F1932" s="125"/>
      <c r="G1932" s="125"/>
      <c r="H1932" s="50" t="s">
        <v>202</v>
      </c>
      <c r="I1932" s="71">
        <v>0</v>
      </c>
      <c r="J1932" s="71">
        <v>0</v>
      </c>
      <c r="K1932" s="71">
        <v>0</v>
      </c>
    </row>
    <row r="1933" spans="1:11" s="1" customFormat="1" ht="25.5" customHeight="1">
      <c r="A1933" s="21"/>
      <c r="B1933" s="21"/>
      <c r="C1933" s="156" t="s">
        <v>147</v>
      </c>
      <c r="D1933" s="128" t="s">
        <v>926</v>
      </c>
      <c r="E1933" s="195" t="s">
        <v>936</v>
      </c>
      <c r="F1933" s="123">
        <v>2021</v>
      </c>
      <c r="G1933" s="123">
        <v>2023</v>
      </c>
      <c r="H1933" s="50" t="s">
        <v>309</v>
      </c>
      <c r="I1933" s="71">
        <v>0</v>
      </c>
      <c r="J1933" s="71">
        <v>400</v>
      </c>
      <c r="K1933" s="71">
        <v>400</v>
      </c>
    </row>
    <row r="1934" spans="1:11" s="1" customFormat="1" ht="51" customHeight="1">
      <c r="A1934" s="21"/>
      <c r="B1934" s="21"/>
      <c r="C1934" s="156"/>
      <c r="D1934" s="129"/>
      <c r="E1934" s="196"/>
      <c r="F1934" s="124"/>
      <c r="G1934" s="124"/>
      <c r="H1934" s="50" t="s">
        <v>310</v>
      </c>
      <c r="I1934" s="71">
        <v>300</v>
      </c>
      <c r="J1934" s="71">
        <v>300</v>
      </c>
      <c r="K1934" s="71">
        <v>300</v>
      </c>
    </row>
    <row r="1935" spans="1:11" s="1" customFormat="1" ht="50.25" customHeight="1">
      <c r="A1935" s="21"/>
      <c r="B1935" s="21"/>
      <c r="C1935" s="156"/>
      <c r="D1935" s="129"/>
      <c r="E1935" s="196"/>
      <c r="F1935" s="124"/>
      <c r="G1935" s="124"/>
      <c r="H1935" s="50" t="s">
        <v>311</v>
      </c>
      <c r="I1935" s="71">
        <v>0</v>
      </c>
      <c r="J1935" s="71">
        <v>0</v>
      </c>
      <c r="K1935" s="71">
        <v>0</v>
      </c>
    </row>
    <row r="1936" spans="1:11" s="1" customFormat="1" ht="53.25" customHeight="1">
      <c r="A1936" s="21"/>
      <c r="B1936" s="21"/>
      <c r="C1936" s="156"/>
      <c r="D1936" s="129"/>
      <c r="E1936" s="196"/>
      <c r="F1936" s="124"/>
      <c r="G1936" s="124"/>
      <c r="H1936" s="50" t="s">
        <v>312</v>
      </c>
      <c r="I1936" s="71">
        <v>0</v>
      </c>
      <c r="J1936" s="71">
        <v>0</v>
      </c>
      <c r="K1936" s="71">
        <v>0</v>
      </c>
    </row>
    <row r="1937" spans="1:11" s="1" customFormat="1" ht="54.75" customHeight="1">
      <c r="A1937" s="21"/>
      <c r="B1937" s="21"/>
      <c r="C1937" s="156"/>
      <c r="D1937" s="130"/>
      <c r="E1937" s="197"/>
      <c r="F1937" s="125"/>
      <c r="G1937" s="125"/>
      <c r="H1937" s="50" t="s">
        <v>202</v>
      </c>
      <c r="I1937" s="71">
        <v>0</v>
      </c>
      <c r="J1937" s="71">
        <v>0</v>
      </c>
      <c r="K1937" s="71">
        <v>0</v>
      </c>
    </row>
    <row r="1938" spans="1:11" s="1" customFormat="1" ht="35.25" customHeight="1">
      <c r="A1938" s="21"/>
      <c r="B1938" s="21"/>
      <c r="C1938" s="156" t="s">
        <v>148</v>
      </c>
      <c r="D1938" s="128" t="s">
        <v>927</v>
      </c>
      <c r="E1938" s="189" t="s">
        <v>937</v>
      </c>
      <c r="F1938" s="123">
        <v>2021</v>
      </c>
      <c r="G1938" s="123">
        <v>2023</v>
      </c>
      <c r="H1938" s="50" t="s">
        <v>309</v>
      </c>
      <c r="I1938" s="71">
        <f>I1939</f>
        <v>200</v>
      </c>
      <c r="J1938" s="71">
        <f t="shared" ref="J1938:K1938" si="213">J1939</f>
        <v>300</v>
      </c>
      <c r="K1938" s="71">
        <f t="shared" si="213"/>
        <v>350</v>
      </c>
    </row>
    <row r="1939" spans="1:11" s="1" customFormat="1" ht="35.25" customHeight="1">
      <c r="A1939" s="21"/>
      <c r="B1939" s="21"/>
      <c r="C1939" s="156"/>
      <c r="D1939" s="129"/>
      <c r="E1939" s="189"/>
      <c r="F1939" s="124"/>
      <c r="G1939" s="124"/>
      <c r="H1939" s="50" t="s">
        <v>310</v>
      </c>
      <c r="I1939" s="71">
        <v>200</v>
      </c>
      <c r="J1939" s="71">
        <v>300</v>
      </c>
      <c r="K1939" s="71">
        <v>350</v>
      </c>
    </row>
    <row r="1940" spans="1:11" s="1" customFormat="1" ht="52.5" customHeight="1">
      <c r="A1940" s="21"/>
      <c r="B1940" s="21"/>
      <c r="C1940" s="156"/>
      <c r="D1940" s="129"/>
      <c r="E1940" s="189"/>
      <c r="F1940" s="124"/>
      <c r="G1940" s="124"/>
      <c r="H1940" s="50" t="s">
        <v>311</v>
      </c>
      <c r="I1940" s="71">
        <v>0</v>
      </c>
      <c r="J1940" s="71">
        <v>0</v>
      </c>
      <c r="K1940" s="71">
        <v>0</v>
      </c>
    </row>
    <row r="1941" spans="1:11" s="1" customFormat="1" ht="39.75" customHeight="1">
      <c r="A1941" s="21"/>
      <c r="B1941" s="21"/>
      <c r="C1941" s="156"/>
      <c r="D1941" s="129"/>
      <c r="E1941" s="189"/>
      <c r="F1941" s="124"/>
      <c r="G1941" s="124"/>
      <c r="H1941" s="50" t="s">
        <v>312</v>
      </c>
      <c r="I1941" s="71">
        <v>0</v>
      </c>
      <c r="J1941" s="71">
        <v>0</v>
      </c>
      <c r="K1941" s="71">
        <v>0</v>
      </c>
    </row>
    <row r="1942" spans="1:11" s="1" customFormat="1" ht="85.5" customHeight="1">
      <c r="A1942" s="21"/>
      <c r="B1942" s="21"/>
      <c r="C1942" s="156"/>
      <c r="D1942" s="130"/>
      <c r="E1942" s="189"/>
      <c r="F1942" s="125"/>
      <c r="G1942" s="125"/>
      <c r="H1942" s="50" t="s">
        <v>202</v>
      </c>
      <c r="I1942" s="71">
        <v>0</v>
      </c>
      <c r="J1942" s="71">
        <v>0</v>
      </c>
      <c r="K1942" s="71">
        <v>0</v>
      </c>
    </row>
    <row r="1943" spans="1:11" s="1" customFormat="1" ht="27" customHeight="1">
      <c r="C1943" s="114" t="s">
        <v>91</v>
      </c>
      <c r="D1943" s="128" t="s">
        <v>928</v>
      </c>
      <c r="E1943" s="189" t="s">
        <v>938</v>
      </c>
      <c r="F1943" s="123">
        <v>2021</v>
      </c>
      <c r="G1943" s="123">
        <v>2023</v>
      </c>
      <c r="H1943" s="50" t="s">
        <v>309</v>
      </c>
      <c r="I1943" s="71">
        <f>I1944</f>
        <v>600</v>
      </c>
      <c r="J1943" s="71">
        <f t="shared" ref="J1943:K1943" si="214">J1944</f>
        <v>1200</v>
      </c>
      <c r="K1943" s="71">
        <f t="shared" si="214"/>
        <v>1200</v>
      </c>
    </row>
    <row r="1944" spans="1:11" s="1" customFormat="1" ht="44.25" customHeight="1">
      <c r="C1944" s="126"/>
      <c r="D1944" s="129"/>
      <c r="E1944" s="189"/>
      <c r="F1944" s="124"/>
      <c r="G1944" s="124"/>
      <c r="H1944" s="50" t="s">
        <v>310</v>
      </c>
      <c r="I1944" s="71">
        <v>600</v>
      </c>
      <c r="J1944" s="71">
        <v>1200</v>
      </c>
      <c r="K1944" s="71">
        <v>1200</v>
      </c>
    </row>
    <row r="1945" spans="1:11" s="1" customFormat="1" ht="40.5" customHeight="1">
      <c r="C1945" s="126"/>
      <c r="D1945" s="129"/>
      <c r="E1945" s="189"/>
      <c r="F1945" s="124"/>
      <c r="G1945" s="124"/>
      <c r="H1945" s="50" t="s">
        <v>311</v>
      </c>
      <c r="I1945" s="71">
        <v>0</v>
      </c>
      <c r="J1945" s="71">
        <v>0</v>
      </c>
      <c r="K1945" s="71">
        <v>0</v>
      </c>
    </row>
    <row r="1946" spans="1:11" s="1" customFormat="1" ht="19.5" customHeight="1">
      <c r="C1946" s="126"/>
      <c r="D1946" s="129"/>
      <c r="E1946" s="189"/>
      <c r="F1946" s="124"/>
      <c r="G1946" s="124"/>
      <c r="H1946" s="50" t="s">
        <v>312</v>
      </c>
      <c r="I1946" s="71">
        <v>0</v>
      </c>
      <c r="J1946" s="71">
        <v>0</v>
      </c>
      <c r="K1946" s="71">
        <v>0</v>
      </c>
    </row>
    <row r="1947" spans="1:11" s="1" customFormat="1" ht="180.75" customHeight="1">
      <c r="C1947" s="127"/>
      <c r="D1947" s="130"/>
      <c r="E1947" s="189"/>
      <c r="F1947" s="125"/>
      <c r="G1947" s="125"/>
      <c r="H1947" s="50" t="s">
        <v>202</v>
      </c>
      <c r="I1947" s="71">
        <v>0</v>
      </c>
      <c r="J1947" s="71">
        <v>0</v>
      </c>
      <c r="K1947" s="71">
        <v>0</v>
      </c>
    </row>
    <row r="1948" spans="1:11" s="1" customFormat="1" ht="19.5" customHeight="1">
      <c r="A1948" s="21"/>
      <c r="B1948" s="21"/>
      <c r="C1948" s="156" t="s">
        <v>149</v>
      </c>
      <c r="D1948" s="128" t="s">
        <v>929</v>
      </c>
      <c r="E1948" s="214" t="s">
        <v>373</v>
      </c>
      <c r="F1948" s="123">
        <v>2021</v>
      </c>
      <c r="G1948" s="123">
        <v>2023</v>
      </c>
      <c r="H1948" s="50" t="s">
        <v>309</v>
      </c>
      <c r="I1948" s="71">
        <f>I1949</f>
        <v>500</v>
      </c>
      <c r="J1948" s="71">
        <f t="shared" ref="J1948:K1948" si="215">J1949</f>
        <v>500</v>
      </c>
      <c r="K1948" s="71">
        <f t="shared" si="215"/>
        <v>500</v>
      </c>
    </row>
    <row r="1949" spans="1:11" s="1" customFormat="1">
      <c r="A1949" s="21"/>
      <c r="B1949" s="21"/>
      <c r="C1949" s="156"/>
      <c r="D1949" s="129"/>
      <c r="E1949" s="214"/>
      <c r="F1949" s="124"/>
      <c r="G1949" s="124"/>
      <c r="H1949" s="50" t="s">
        <v>310</v>
      </c>
      <c r="I1949" s="71">
        <v>500</v>
      </c>
      <c r="J1949" s="71">
        <v>500</v>
      </c>
      <c r="K1949" s="71">
        <v>500</v>
      </c>
    </row>
    <row r="1950" spans="1:11" s="1" customFormat="1">
      <c r="A1950" s="21"/>
      <c r="B1950" s="21"/>
      <c r="C1950" s="156"/>
      <c r="D1950" s="129"/>
      <c r="E1950" s="214"/>
      <c r="F1950" s="124"/>
      <c r="G1950" s="124"/>
      <c r="H1950" s="50" t="s">
        <v>311</v>
      </c>
      <c r="I1950" s="71">
        <v>0</v>
      </c>
      <c r="J1950" s="71">
        <v>0</v>
      </c>
      <c r="K1950" s="71">
        <v>0</v>
      </c>
    </row>
    <row r="1951" spans="1:11" s="1" customFormat="1">
      <c r="A1951" s="21"/>
      <c r="B1951" s="21"/>
      <c r="C1951" s="156"/>
      <c r="D1951" s="129"/>
      <c r="E1951" s="214"/>
      <c r="F1951" s="124"/>
      <c r="G1951" s="124"/>
      <c r="H1951" s="50" t="s">
        <v>371</v>
      </c>
      <c r="I1951" s="71">
        <v>0</v>
      </c>
      <c r="J1951" s="71">
        <v>0</v>
      </c>
      <c r="K1951" s="71">
        <v>0</v>
      </c>
    </row>
    <row r="1952" spans="1:11" s="1" customFormat="1" ht="18.75" customHeight="1">
      <c r="A1952" s="21"/>
      <c r="B1952" s="21"/>
      <c r="C1952" s="156"/>
      <c r="D1952" s="130"/>
      <c r="E1952" s="214"/>
      <c r="F1952" s="125"/>
      <c r="G1952" s="125"/>
      <c r="H1952" s="50" t="s">
        <v>202</v>
      </c>
      <c r="I1952" s="71">
        <v>0</v>
      </c>
      <c r="J1952" s="71">
        <v>0</v>
      </c>
      <c r="K1952" s="71">
        <v>0</v>
      </c>
    </row>
    <row r="1953" spans="1:11" ht="19.5" customHeight="1">
      <c r="C1953" s="114" t="s">
        <v>150</v>
      </c>
      <c r="D1953" s="158" t="s">
        <v>189</v>
      </c>
      <c r="E1953" s="202" t="s">
        <v>34</v>
      </c>
      <c r="F1953" s="205">
        <v>2021</v>
      </c>
      <c r="G1953" s="205">
        <v>2021</v>
      </c>
      <c r="H1953" s="49" t="s">
        <v>309</v>
      </c>
      <c r="I1953" s="86">
        <f>I1954+I1955+I1956+I1957</f>
        <v>1927.3</v>
      </c>
      <c r="J1953" s="86">
        <f>J1954+J1955+J1956+J1957</f>
        <v>0</v>
      </c>
      <c r="K1953" s="86">
        <f>K1954+K1955+K1956+K1957</f>
        <v>0</v>
      </c>
    </row>
    <row r="1954" spans="1:11" ht="18.75" customHeight="1">
      <c r="C1954" s="115"/>
      <c r="D1954" s="159"/>
      <c r="E1954" s="203"/>
      <c r="F1954" s="206"/>
      <c r="G1954" s="206"/>
      <c r="H1954" s="49" t="s">
        <v>310</v>
      </c>
      <c r="I1954" s="86">
        <f t="shared" ref="I1954:K1955" si="216">I1959+I1969+I1974+I1979+I1984+I1989+I1994+I1999+I2039</f>
        <v>212</v>
      </c>
      <c r="J1954" s="86">
        <f t="shared" si="216"/>
        <v>0</v>
      </c>
      <c r="K1954" s="86">
        <f t="shared" si="216"/>
        <v>0</v>
      </c>
    </row>
    <row r="1955" spans="1:11">
      <c r="C1955" s="115"/>
      <c r="D1955" s="159"/>
      <c r="E1955" s="203"/>
      <c r="F1955" s="206"/>
      <c r="G1955" s="206"/>
      <c r="H1955" s="49" t="s">
        <v>311</v>
      </c>
      <c r="I1955" s="86">
        <f t="shared" si="216"/>
        <v>1715.3</v>
      </c>
      <c r="J1955" s="86">
        <f t="shared" si="216"/>
        <v>0</v>
      </c>
      <c r="K1955" s="86">
        <f t="shared" si="216"/>
        <v>0</v>
      </c>
    </row>
    <row r="1956" spans="1:11" ht="19.5" customHeight="1">
      <c r="C1956" s="115"/>
      <c r="D1956" s="159"/>
      <c r="E1956" s="203"/>
      <c r="F1956" s="206"/>
      <c r="G1956" s="206"/>
      <c r="H1956" s="49" t="s">
        <v>312</v>
      </c>
      <c r="I1956" s="86">
        <v>0</v>
      </c>
      <c r="J1956" s="86">
        <v>0</v>
      </c>
      <c r="K1956" s="86">
        <v>0</v>
      </c>
    </row>
    <row r="1957" spans="1:11" ht="29.25" customHeight="1">
      <c r="A1957"/>
      <c r="B1957"/>
      <c r="C1957" s="116"/>
      <c r="D1957" s="160"/>
      <c r="E1957" s="204"/>
      <c r="F1957" s="207"/>
      <c r="G1957" s="207"/>
      <c r="H1957" s="49" t="s">
        <v>202</v>
      </c>
      <c r="I1957" s="86">
        <v>0</v>
      </c>
      <c r="J1957" s="86">
        <v>0</v>
      </c>
      <c r="K1957" s="86">
        <v>0</v>
      </c>
    </row>
    <row r="1958" spans="1:11" ht="34.5" customHeight="1">
      <c r="A1958"/>
      <c r="B1958"/>
      <c r="C1958" s="114" t="s">
        <v>151</v>
      </c>
      <c r="D1958" s="137" t="s">
        <v>339</v>
      </c>
      <c r="E1958" s="199" t="s">
        <v>35</v>
      </c>
      <c r="F1958" s="123">
        <v>2021</v>
      </c>
      <c r="G1958" s="123">
        <v>2021</v>
      </c>
      <c r="H1958" s="50" t="s">
        <v>309</v>
      </c>
      <c r="I1958" s="87">
        <f>I1959+I1960+I1961+I1962</f>
        <v>327.3</v>
      </c>
      <c r="J1958" s="86">
        <v>0</v>
      </c>
      <c r="K1958" s="86">
        <v>0</v>
      </c>
    </row>
    <row r="1959" spans="1:11" ht="19.5" customHeight="1">
      <c r="A1959"/>
      <c r="B1959"/>
      <c r="C1959" s="115"/>
      <c r="D1959" s="138"/>
      <c r="E1959" s="200"/>
      <c r="F1959" s="124"/>
      <c r="G1959" s="124"/>
      <c r="H1959" s="50" t="s">
        <v>310</v>
      </c>
      <c r="I1959" s="87">
        <f>I1964</f>
        <v>36</v>
      </c>
      <c r="J1959" s="87">
        <v>0</v>
      </c>
      <c r="K1959" s="87">
        <v>0</v>
      </c>
    </row>
    <row r="1960" spans="1:11">
      <c r="C1960" s="115"/>
      <c r="D1960" s="138"/>
      <c r="E1960" s="200"/>
      <c r="F1960" s="124"/>
      <c r="G1960" s="124"/>
      <c r="H1960" s="50" t="s">
        <v>311</v>
      </c>
      <c r="I1960" s="87">
        <f>I1965</f>
        <v>291.3</v>
      </c>
      <c r="J1960" s="87">
        <v>0</v>
      </c>
      <c r="K1960" s="87">
        <v>0</v>
      </c>
    </row>
    <row r="1961" spans="1:11">
      <c r="C1961" s="115"/>
      <c r="D1961" s="138"/>
      <c r="E1961" s="200"/>
      <c r="F1961" s="124"/>
      <c r="G1961" s="124"/>
      <c r="H1961" s="50" t="s">
        <v>312</v>
      </c>
      <c r="I1961" s="87">
        <f>I1966</f>
        <v>0</v>
      </c>
      <c r="J1961" s="87">
        <v>0</v>
      </c>
      <c r="K1961" s="87">
        <v>0</v>
      </c>
    </row>
    <row r="1962" spans="1:11" ht="27.75" customHeight="1">
      <c r="A1962"/>
      <c r="B1962"/>
      <c r="C1962" s="116"/>
      <c r="D1962" s="139"/>
      <c r="E1962" s="201"/>
      <c r="F1962" s="125"/>
      <c r="G1962" s="125"/>
      <c r="H1962" s="50" t="s">
        <v>202</v>
      </c>
      <c r="I1962" s="87">
        <f>I1967</f>
        <v>0</v>
      </c>
      <c r="J1962" s="87">
        <v>0</v>
      </c>
      <c r="K1962" s="87">
        <v>0</v>
      </c>
    </row>
    <row r="1963" spans="1:11" ht="15" customHeight="1">
      <c r="A1963"/>
      <c r="B1963"/>
      <c r="C1963" s="156" t="s">
        <v>54</v>
      </c>
      <c r="D1963" s="198" t="s">
        <v>939</v>
      </c>
      <c r="E1963" s="189" t="s">
        <v>35</v>
      </c>
      <c r="F1963" s="123">
        <v>2021</v>
      </c>
      <c r="G1963" s="123">
        <v>2021</v>
      </c>
      <c r="H1963" s="50" t="s">
        <v>309</v>
      </c>
      <c r="I1963" s="71">
        <f>I1964+I1965</f>
        <v>327.3</v>
      </c>
      <c r="J1963" s="71">
        <f>J1964</f>
        <v>0</v>
      </c>
      <c r="K1963" s="71">
        <f>K1964</f>
        <v>0</v>
      </c>
    </row>
    <row r="1964" spans="1:11">
      <c r="A1964"/>
      <c r="B1964"/>
      <c r="C1964" s="156"/>
      <c r="D1964" s="198"/>
      <c r="E1964" s="189"/>
      <c r="F1964" s="124"/>
      <c r="G1964" s="124"/>
      <c r="H1964" s="50" t="s">
        <v>310</v>
      </c>
      <c r="I1964" s="71">
        <v>36</v>
      </c>
      <c r="J1964" s="71"/>
      <c r="K1964" s="71"/>
    </row>
    <row r="1965" spans="1:11">
      <c r="A1965"/>
      <c r="B1965"/>
      <c r="C1965" s="156"/>
      <c r="D1965" s="198"/>
      <c r="E1965" s="189"/>
      <c r="F1965" s="124"/>
      <c r="G1965" s="124"/>
      <c r="H1965" s="50" t="s">
        <v>311</v>
      </c>
      <c r="I1965" s="71">
        <v>291.3</v>
      </c>
      <c r="J1965" s="71">
        <v>0</v>
      </c>
      <c r="K1965" s="71">
        <v>0</v>
      </c>
    </row>
    <row r="1966" spans="1:11">
      <c r="A1966"/>
      <c r="B1966"/>
      <c r="C1966" s="156"/>
      <c r="D1966" s="198"/>
      <c r="E1966" s="189"/>
      <c r="F1966" s="124"/>
      <c r="G1966" s="124"/>
      <c r="H1966" s="50" t="s">
        <v>312</v>
      </c>
      <c r="I1966" s="71">
        <v>0</v>
      </c>
      <c r="J1966" s="71">
        <v>0</v>
      </c>
      <c r="K1966" s="71">
        <v>0</v>
      </c>
    </row>
    <row r="1967" spans="1:11" ht="41.25" customHeight="1">
      <c r="A1967"/>
      <c r="B1967"/>
      <c r="C1967" s="156"/>
      <c r="D1967" s="198"/>
      <c r="E1967" s="189"/>
      <c r="F1967" s="125"/>
      <c r="G1967" s="125"/>
      <c r="H1967" s="50" t="s">
        <v>202</v>
      </c>
      <c r="I1967" s="71">
        <v>0</v>
      </c>
      <c r="J1967" s="71">
        <v>0</v>
      </c>
      <c r="K1967" s="71">
        <v>0</v>
      </c>
    </row>
    <row r="1968" spans="1:11" hidden="1">
      <c r="A1968"/>
      <c r="B1968"/>
      <c r="C1968" s="114" t="s">
        <v>152</v>
      </c>
      <c r="D1968" s="137" t="s">
        <v>428</v>
      </c>
      <c r="E1968" s="195" t="s">
        <v>36</v>
      </c>
      <c r="F1968" s="123"/>
      <c r="G1968" s="123"/>
      <c r="H1968" s="50" t="s">
        <v>309</v>
      </c>
      <c r="I1968" s="87">
        <v>0</v>
      </c>
      <c r="J1968" s="87">
        <v>0</v>
      </c>
      <c r="K1968" s="87">
        <v>0</v>
      </c>
    </row>
    <row r="1969" spans="1:11" hidden="1">
      <c r="A1969"/>
      <c r="B1969"/>
      <c r="C1969" s="115"/>
      <c r="D1969" s="138"/>
      <c r="E1969" s="196"/>
      <c r="F1969" s="124"/>
      <c r="G1969" s="124"/>
      <c r="H1969" s="50" t="s">
        <v>310</v>
      </c>
      <c r="I1969" s="87">
        <v>0</v>
      </c>
      <c r="J1969" s="87">
        <v>0</v>
      </c>
      <c r="K1969" s="87">
        <v>0</v>
      </c>
    </row>
    <row r="1970" spans="1:11" ht="30" hidden="1" customHeight="1">
      <c r="A1970"/>
      <c r="B1970"/>
      <c r="C1970" s="115"/>
      <c r="D1970" s="138"/>
      <c r="E1970" s="196"/>
      <c r="F1970" s="124"/>
      <c r="G1970" s="124"/>
      <c r="H1970" s="50" t="s">
        <v>311</v>
      </c>
      <c r="I1970" s="87">
        <v>0</v>
      </c>
      <c r="J1970" s="87">
        <v>0</v>
      </c>
      <c r="K1970" s="87">
        <v>0</v>
      </c>
    </row>
    <row r="1971" spans="1:11" ht="27.75" hidden="1" customHeight="1">
      <c r="A1971"/>
      <c r="B1971"/>
      <c r="C1971" s="115"/>
      <c r="D1971" s="138"/>
      <c r="E1971" s="196"/>
      <c r="F1971" s="124"/>
      <c r="G1971" s="124"/>
      <c r="H1971" s="50" t="s">
        <v>312</v>
      </c>
      <c r="I1971" s="87">
        <v>0</v>
      </c>
      <c r="J1971" s="86">
        <v>0</v>
      </c>
      <c r="K1971" s="86">
        <v>0</v>
      </c>
    </row>
    <row r="1972" spans="1:11" ht="99.75" hidden="1" customHeight="1">
      <c r="A1972"/>
      <c r="B1972"/>
      <c r="C1972" s="116"/>
      <c r="D1972" s="139"/>
      <c r="E1972" s="197"/>
      <c r="F1972" s="125"/>
      <c r="G1972" s="125"/>
      <c r="H1972" s="50" t="s">
        <v>202</v>
      </c>
      <c r="I1972" s="87">
        <v>0</v>
      </c>
      <c r="J1972" s="86">
        <v>0</v>
      </c>
      <c r="K1972" s="86">
        <v>0</v>
      </c>
    </row>
    <row r="1973" spans="1:11" hidden="1">
      <c r="A1973"/>
      <c r="B1973"/>
      <c r="C1973" s="114" t="s">
        <v>190</v>
      </c>
      <c r="D1973" s="137" t="s">
        <v>191</v>
      </c>
      <c r="E1973" s="195" t="s">
        <v>35</v>
      </c>
      <c r="F1973" s="123"/>
      <c r="G1973" s="123"/>
      <c r="H1973" s="50" t="s">
        <v>309</v>
      </c>
      <c r="I1973" s="87">
        <v>0</v>
      </c>
      <c r="J1973" s="86">
        <v>0</v>
      </c>
      <c r="K1973" s="86">
        <v>0</v>
      </c>
    </row>
    <row r="1974" spans="1:11" hidden="1">
      <c r="A1974"/>
      <c r="B1974"/>
      <c r="C1974" s="115"/>
      <c r="D1974" s="138"/>
      <c r="E1974" s="196"/>
      <c r="F1974" s="124"/>
      <c r="G1974" s="124"/>
      <c r="H1974" s="50" t="s">
        <v>310</v>
      </c>
      <c r="I1974" s="87">
        <v>0</v>
      </c>
      <c r="J1974" s="86">
        <v>0</v>
      </c>
      <c r="K1974" s="86">
        <v>0</v>
      </c>
    </row>
    <row r="1975" spans="1:11" hidden="1">
      <c r="A1975"/>
      <c r="B1975"/>
      <c r="C1975" s="115"/>
      <c r="D1975" s="138"/>
      <c r="E1975" s="196"/>
      <c r="F1975" s="124"/>
      <c r="G1975" s="124"/>
      <c r="H1975" s="50" t="s">
        <v>311</v>
      </c>
      <c r="I1975" s="87">
        <v>0</v>
      </c>
      <c r="J1975" s="86">
        <v>0</v>
      </c>
      <c r="K1975" s="86">
        <v>0</v>
      </c>
    </row>
    <row r="1976" spans="1:11" hidden="1">
      <c r="A1976"/>
      <c r="B1976"/>
      <c r="C1976" s="115"/>
      <c r="D1976" s="138"/>
      <c r="E1976" s="196"/>
      <c r="F1976" s="124"/>
      <c r="G1976" s="124"/>
      <c r="H1976" s="50" t="s">
        <v>312</v>
      </c>
      <c r="I1976" s="87">
        <v>0</v>
      </c>
      <c r="J1976" s="86">
        <v>0</v>
      </c>
      <c r="K1976" s="86">
        <v>0</v>
      </c>
    </row>
    <row r="1977" spans="1:11" hidden="1">
      <c r="A1977"/>
      <c r="B1977"/>
      <c r="C1977" s="116"/>
      <c r="D1977" s="139"/>
      <c r="E1977" s="197"/>
      <c r="F1977" s="125"/>
      <c r="G1977" s="125"/>
      <c r="H1977" s="50" t="s">
        <v>202</v>
      </c>
      <c r="I1977" s="87">
        <v>0</v>
      </c>
      <c r="J1977" s="86">
        <v>0</v>
      </c>
      <c r="K1977" s="86">
        <v>0</v>
      </c>
    </row>
    <row r="1978" spans="1:11" hidden="1">
      <c r="A1978"/>
      <c r="B1978"/>
      <c r="C1978" s="114" t="s">
        <v>153</v>
      </c>
      <c r="D1978" s="137" t="s">
        <v>340</v>
      </c>
      <c r="E1978" s="195" t="s">
        <v>37</v>
      </c>
      <c r="F1978" s="123"/>
      <c r="G1978" s="123"/>
      <c r="H1978" s="50" t="s">
        <v>309</v>
      </c>
      <c r="I1978" s="87">
        <v>0</v>
      </c>
      <c r="J1978" s="87">
        <v>0</v>
      </c>
      <c r="K1978" s="87">
        <v>0</v>
      </c>
    </row>
    <row r="1979" spans="1:11" hidden="1">
      <c r="A1979"/>
      <c r="B1979"/>
      <c r="C1979" s="115"/>
      <c r="D1979" s="138"/>
      <c r="E1979" s="196"/>
      <c r="F1979" s="124"/>
      <c r="G1979" s="124"/>
      <c r="H1979" s="50" t="s">
        <v>310</v>
      </c>
      <c r="I1979" s="87">
        <v>0</v>
      </c>
      <c r="J1979" s="87">
        <v>0</v>
      </c>
      <c r="K1979" s="87">
        <v>0</v>
      </c>
    </row>
    <row r="1980" spans="1:11" hidden="1">
      <c r="A1980"/>
      <c r="B1980"/>
      <c r="C1980" s="115"/>
      <c r="D1980" s="138"/>
      <c r="E1980" s="196"/>
      <c r="F1980" s="124"/>
      <c r="G1980" s="124"/>
      <c r="H1980" s="50" t="s">
        <v>311</v>
      </c>
      <c r="I1980" s="87">
        <v>0</v>
      </c>
      <c r="J1980" s="87">
        <v>0</v>
      </c>
      <c r="K1980" s="87">
        <v>0</v>
      </c>
    </row>
    <row r="1981" spans="1:11" hidden="1">
      <c r="A1981"/>
      <c r="B1981"/>
      <c r="C1981" s="115"/>
      <c r="D1981" s="138"/>
      <c r="E1981" s="196"/>
      <c r="F1981" s="124"/>
      <c r="G1981" s="124"/>
      <c r="H1981" s="50" t="s">
        <v>312</v>
      </c>
      <c r="I1981" s="87">
        <v>0</v>
      </c>
      <c r="J1981" s="87">
        <v>0</v>
      </c>
      <c r="K1981" s="87">
        <v>0</v>
      </c>
    </row>
    <row r="1982" spans="1:11" hidden="1">
      <c r="A1982"/>
      <c r="B1982"/>
      <c r="C1982" s="116"/>
      <c r="D1982" s="139"/>
      <c r="E1982" s="197"/>
      <c r="F1982" s="125"/>
      <c r="G1982" s="125"/>
      <c r="H1982" s="50" t="s">
        <v>202</v>
      </c>
      <c r="I1982" s="87">
        <v>0</v>
      </c>
      <c r="J1982" s="87">
        <v>0</v>
      </c>
      <c r="K1982" s="87">
        <v>0</v>
      </c>
    </row>
    <row r="1983" spans="1:11" hidden="1">
      <c r="A1983"/>
      <c r="B1983"/>
      <c r="C1983" s="114" t="s">
        <v>266</v>
      </c>
      <c r="D1983" s="137" t="s">
        <v>192</v>
      </c>
      <c r="E1983" s="195" t="s">
        <v>38</v>
      </c>
      <c r="F1983" s="123"/>
      <c r="G1983" s="123"/>
      <c r="H1983" s="50" t="s">
        <v>309</v>
      </c>
      <c r="I1983" s="87">
        <v>0</v>
      </c>
      <c r="J1983" s="87">
        <v>0</v>
      </c>
      <c r="K1983" s="87">
        <v>0</v>
      </c>
    </row>
    <row r="1984" spans="1:11" hidden="1">
      <c r="A1984"/>
      <c r="B1984"/>
      <c r="C1984" s="115"/>
      <c r="D1984" s="138"/>
      <c r="E1984" s="196"/>
      <c r="F1984" s="124"/>
      <c r="G1984" s="124"/>
      <c r="H1984" s="50" t="s">
        <v>310</v>
      </c>
      <c r="I1984" s="87">
        <v>0</v>
      </c>
      <c r="J1984" s="86">
        <v>0</v>
      </c>
      <c r="K1984" s="86">
        <v>0</v>
      </c>
    </row>
    <row r="1985" spans="1:11" hidden="1">
      <c r="A1985"/>
      <c r="B1985"/>
      <c r="C1985" s="115"/>
      <c r="D1985" s="138"/>
      <c r="E1985" s="196"/>
      <c r="F1985" s="124"/>
      <c r="G1985" s="124"/>
      <c r="H1985" s="50" t="s">
        <v>311</v>
      </c>
      <c r="I1985" s="87">
        <v>0</v>
      </c>
      <c r="J1985" s="86">
        <v>0</v>
      </c>
      <c r="K1985" s="86">
        <v>0</v>
      </c>
    </row>
    <row r="1986" spans="1:11" hidden="1">
      <c r="A1986"/>
      <c r="B1986"/>
      <c r="C1986" s="115"/>
      <c r="D1986" s="138"/>
      <c r="E1986" s="196"/>
      <c r="F1986" s="124"/>
      <c r="G1986" s="124"/>
      <c r="H1986" s="50" t="s">
        <v>312</v>
      </c>
      <c r="I1986" s="87">
        <v>0</v>
      </c>
      <c r="J1986" s="86">
        <v>0</v>
      </c>
      <c r="K1986" s="86">
        <v>0</v>
      </c>
    </row>
    <row r="1987" spans="1:11" hidden="1">
      <c r="A1987"/>
      <c r="B1987"/>
      <c r="C1987" s="116"/>
      <c r="D1987" s="139"/>
      <c r="E1987" s="197"/>
      <c r="F1987" s="125"/>
      <c r="G1987" s="125"/>
      <c r="H1987" s="50" t="s">
        <v>202</v>
      </c>
      <c r="I1987" s="87">
        <v>0</v>
      </c>
      <c r="J1987" s="87"/>
      <c r="K1987" s="87"/>
    </row>
    <row r="1988" spans="1:11" hidden="1">
      <c r="A1988"/>
      <c r="B1988"/>
      <c r="C1988" s="114" t="s">
        <v>267</v>
      </c>
      <c r="D1988" s="137" t="s">
        <v>268</v>
      </c>
      <c r="E1988" s="195" t="s">
        <v>39</v>
      </c>
      <c r="F1988" s="101"/>
      <c r="G1988" s="101"/>
      <c r="H1988" s="50" t="s">
        <v>309</v>
      </c>
      <c r="I1988" s="71">
        <v>0</v>
      </c>
      <c r="J1988" s="71">
        <v>0</v>
      </c>
      <c r="K1988" s="71">
        <v>0</v>
      </c>
    </row>
    <row r="1989" spans="1:11" hidden="1">
      <c r="A1989"/>
      <c r="B1989"/>
      <c r="C1989" s="115"/>
      <c r="D1989" s="138"/>
      <c r="E1989" s="196"/>
      <c r="F1989" s="102"/>
      <c r="G1989" s="102"/>
      <c r="H1989" s="50" t="s">
        <v>310</v>
      </c>
      <c r="I1989" s="71">
        <v>0</v>
      </c>
      <c r="J1989" s="71">
        <v>0</v>
      </c>
      <c r="K1989" s="71">
        <v>0</v>
      </c>
    </row>
    <row r="1990" spans="1:11" hidden="1">
      <c r="A1990"/>
      <c r="B1990"/>
      <c r="C1990" s="115"/>
      <c r="D1990" s="138"/>
      <c r="E1990" s="196"/>
      <c r="F1990" s="102"/>
      <c r="G1990" s="102"/>
      <c r="H1990" s="50" t="s">
        <v>311</v>
      </c>
      <c r="I1990" s="71">
        <v>0</v>
      </c>
      <c r="J1990" s="71">
        <v>0</v>
      </c>
      <c r="K1990" s="71">
        <v>0</v>
      </c>
    </row>
    <row r="1991" spans="1:11" hidden="1">
      <c r="A1991"/>
      <c r="B1991"/>
      <c r="C1991" s="115"/>
      <c r="D1991" s="138"/>
      <c r="E1991" s="196"/>
      <c r="F1991" s="102"/>
      <c r="G1991" s="102"/>
      <c r="H1991" s="50" t="s">
        <v>312</v>
      </c>
      <c r="I1991" s="71">
        <v>0</v>
      </c>
      <c r="J1991" s="71">
        <v>0</v>
      </c>
      <c r="K1991" s="71">
        <v>0</v>
      </c>
    </row>
    <row r="1992" spans="1:11" hidden="1">
      <c r="A1992"/>
      <c r="B1992"/>
      <c r="C1992" s="116"/>
      <c r="D1992" s="139"/>
      <c r="E1992" s="197"/>
      <c r="F1992" s="103"/>
      <c r="G1992" s="103"/>
      <c r="H1992" s="50" t="s">
        <v>202</v>
      </c>
      <c r="I1992" s="71">
        <v>0</v>
      </c>
      <c r="J1992" s="71">
        <v>0</v>
      </c>
      <c r="K1992" s="71">
        <v>0</v>
      </c>
    </row>
    <row r="1993" spans="1:11" hidden="1">
      <c r="A1993"/>
      <c r="B1993"/>
      <c r="C1993" s="114" t="s">
        <v>269</v>
      </c>
      <c r="D1993" s="137" t="s">
        <v>270</v>
      </c>
      <c r="E1993" s="195" t="s">
        <v>38</v>
      </c>
      <c r="F1993" s="123"/>
      <c r="G1993" s="123"/>
      <c r="H1993" s="50" t="s">
        <v>309</v>
      </c>
      <c r="I1993" s="87">
        <v>0</v>
      </c>
      <c r="J1993" s="87">
        <v>0</v>
      </c>
      <c r="K1993" s="87">
        <v>0</v>
      </c>
    </row>
    <row r="1994" spans="1:11" hidden="1">
      <c r="A1994"/>
      <c r="B1994"/>
      <c r="C1994" s="115"/>
      <c r="D1994" s="138"/>
      <c r="E1994" s="196"/>
      <c r="F1994" s="124"/>
      <c r="G1994" s="124"/>
      <c r="H1994" s="50" t="s">
        <v>310</v>
      </c>
      <c r="I1994" s="87">
        <v>0</v>
      </c>
      <c r="J1994" s="87">
        <v>0</v>
      </c>
      <c r="K1994" s="87">
        <v>0</v>
      </c>
    </row>
    <row r="1995" spans="1:11" hidden="1">
      <c r="A1995"/>
      <c r="B1995"/>
      <c r="C1995" s="115"/>
      <c r="D1995" s="138"/>
      <c r="E1995" s="196"/>
      <c r="F1995" s="124"/>
      <c r="G1995" s="124"/>
      <c r="H1995" s="50" t="s">
        <v>311</v>
      </c>
      <c r="I1995" s="87">
        <v>0</v>
      </c>
      <c r="J1995" s="87">
        <v>0</v>
      </c>
      <c r="K1995" s="87">
        <v>0</v>
      </c>
    </row>
    <row r="1996" spans="1:11" hidden="1">
      <c r="A1996"/>
      <c r="B1996"/>
      <c r="C1996" s="115"/>
      <c r="D1996" s="138"/>
      <c r="E1996" s="196"/>
      <c r="F1996" s="124"/>
      <c r="G1996" s="124"/>
      <c r="H1996" s="50" t="s">
        <v>312</v>
      </c>
      <c r="I1996" s="87">
        <v>0</v>
      </c>
      <c r="J1996" s="87">
        <v>0</v>
      </c>
      <c r="K1996" s="87">
        <v>0</v>
      </c>
    </row>
    <row r="1997" spans="1:11" hidden="1">
      <c r="A1997"/>
      <c r="B1997"/>
      <c r="C1997" s="116"/>
      <c r="D1997" s="139"/>
      <c r="E1997" s="197"/>
      <c r="F1997" s="125"/>
      <c r="G1997" s="125"/>
      <c r="H1997" s="50" t="s">
        <v>202</v>
      </c>
      <c r="I1997" s="87">
        <v>0</v>
      </c>
      <c r="J1997" s="87">
        <v>0</v>
      </c>
      <c r="K1997" s="87">
        <v>0</v>
      </c>
    </row>
    <row r="1998" spans="1:11" ht="15" customHeight="1">
      <c r="A1998"/>
      <c r="B1998"/>
      <c r="C1998" s="114" t="s">
        <v>152</v>
      </c>
      <c r="D1998" s="137" t="s">
        <v>40</v>
      </c>
      <c r="E1998" s="195" t="s">
        <v>38</v>
      </c>
      <c r="F1998" s="123">
        <v>2021</v>
      </c>
      <c r="G1998" s="123">
        <v>2021</v>
      </c>
      <c r="H1998" s="50" t="s">
        <v>309</v>
      </c>
      <c r="I1998" s="87">
        <f>I1999+I2000+I2001+I2002</f>
        <v>1200</v>
      </c>
      <c r="J1998" s="87">
        <f>J1999+J2000+J2001+J2002</f>
        <v>0</v>
      </c>
      <c r="K1998" s="87">
        <f>K1999+K2000+K2001+K2002</f>
        <v>0</v>
      </c>
    </row>
    <row r="1999" spans="1:11">
      <c r="A1999"/>
      <c r="B1999"/>
      <c r="C1999" s="115"/>
      <c r="D1999" s="138"/>
      <c r="E1999" s="196"/>
      <c r="F1999" s="124"/>
      <c r="G1999" s="124"/>
      <c r="H1999" s="50" t="s">
        <v>310</v>
      </c>
      <c r="I1999" s="87">
        <f>I2004+I2009+I2014+I2019+I2024+I2029+I2034</f>
        <v>132</v>
      </c>
      <c r="J1999" s="87">
        <f t="shared" ref="J1999:K1999" si="217">J2004+J2009+J2014+J2019+J2024+J2029</f>
        <v>0</v>
      </c>
      <c r="K1999" s="87">
        <f t="shared" si="217"/>
        <v>0</v>
      </c>
    </row>
    <row r="2000" spans="1:11" ht="28.5" customHeight="1">
      <c r="A2000"/>
      <c r="B2000"/>
      <c r="C2000" s="115"/>
      <c r="D2000" s="138"/>
      <c r="E2000" s="196"/>
      <c r="F2000" s="124"/>
      <c r="G2000" s="124"/>
      <c r="H2000" s="50" t="s">
        <v>311</v>
      </c>
      <c r="I2000" s="87">
        <f>I2005+I2010+I2015+I2020+I2025+I2030+I2035</f>
        <v>1068</v>
      </c>
      <c r="J2000" s="87">
        <f t="shared" ref="I2000:K2002" si="218">J2005+J2010+J2015+J2020+J2025+J2030</f>
        <v>0</v>
      </c>
      <c r="K2000" s="87">
        <f t="shared" si="218"/>
        <v>0</v>
      </c>
    </row>
    <row r="2001" spans="1:11" ht="24" customHeight="1">
      <c r="A2001"/>
      <c r="B2001"/>
      <c r="C2001" s="115"/>
      <c r="D2001" s="138"/>
      <c r="E2001" s="196"/>
      <c r="F2001" s="124"/>
      <c r="G2001" s="124"/>
      <c r="H2001" s="50" t="s">
        <v>312</v>
      </c>
      <c r="I2001" s="87">
        <f t="shared" si="218"/>
        <v>0</v>
      </c>
      <c r="J2001" s="87">
        <f t="shared" si="218"/>
        <v>0</v>
      </c>
      <c r="K2001" s="87">
        <f t="shared" si="218"/>
        <v>0</v>
      </c>
    </row>
    <row r="2002" spans="1:11">
      <c r="A2002"/>
      <c r="B2002"/>
      <c r="C2002" s="116"/>
      <c r="D2002" s="139"/>
      <c r="E2002" s="197"/>
      <c r="F2002" s="125"/>
      <c r="G2002" s="125"/>
      <c r="H2002" s="50" t="s">
        <v>202</v>
      </c>
      <c r="I2002" s="87">
        <f t="shared" si="218"/>
        <v>0</v>
      </c>
      <c r="J2002" s="87">
        <f t="shared" si="218"/>
        <v>0</v>
      </c>
      <c r="K2002" s="87">
        <f t="shared" si="218"/>
        <v>0</v>
      </c>
    </row>
    <row r="2003" spans="1:11" ht="15" customHeight="1">
      <c r="A2003"/>
      <c r="B2003"/>
      <c r="C2003" s="114" t="s">
        <v>940</v>
      </c>
      <c r="D2003" s="137" t="s">
        <v>590</v>
      </c>
      <c r="E2003" s="195" t="s">
        <v>38</v>
      </c>
      <c r="F2003" s="123">
        <v>2021</v>
      </c>
      <c r="G2003" s="123">
        <v>2021</v>
      </c>
      <c r="H2003" s="50" t="s">
        <v>309</v>
      </c>
      <c r="I2003" s="87">
        <f>I2004+I2005</f>
        <v>100</v>
      </c>
      <c r="J2003" s="87">
        <f>J2004+J2005</f>
        <v>0</v>
      </c>
      <c r="K2003" s="87">
        <f>K2004+K2005</f>
        <v>0</v>
      </c>
    </row>
    <row r="2004" spans="1:11" ht="19.5" customHeight="1">
      <c r="A2004"/>
      <c r="B2004"/>
      <c r="C2004" s="115"/>
      <c r="D2004" s="138"/>
      <c r="E2004" s="196"/>
      <c r="F2004" s="124"/>
      <c r="G2004" s="124"/>
      <c r="H2004" s="50" t="s">
        <v>310</v>
      </c>
      <c r="I2004" s="87">
        <v>11</v>
      </c>
      <c r="J2004" s="87"/>
      <c r="K2004" s="87">
        <v>0</v>
      </c>
    </row>
    <row r="2005" spans="1:11" ht="14.25" customHeight="1">
      <c r="A2005"/>
      <c r="B2005"/>
      <c r="C2005" s="115"/>
      <c r="D2005" s="138"/>
      <c r="E2005" s="196"/>
      <c r="F2005" s="124"/>
      <c r="G2005" s="124"/>
      <c r="H2005" s="50" t="s">
        <v>311</v>
      </c>
      <c r="I2005" s="87">
        <v>89</v>
      </c>
      <c r="J2005" s="87">
        <v>0</v>
      </c>
      <c r="K2005" s="87">
        <v>0</v>
      </c>
    </row>
    <row r="2006" spans="1:11" ht="20.25" customHeight="1">
      <c r="A2006"/>
      <c r="B2006"/>
      <c r="C2006" s="115"/>
      <c r="D2006" s="138"/>
      <c r="E2006" s="196"/>
      <c r="F2006" s="124"/>
      <c r="G2006" s="124"/>
      <c r="H2006" s="50" t="s">
        <v>312</v>
      </c>
      <c r="I2006" s="87">
        <v>0</v>
      </c>
      <c r="J2006" s="87">
        <v>0</v>
      </c>
      <c r="K2006" s="87">
        <v>0</v>
      </c>
    </row>
    <row r="2007" spans="1:11" ht="33" customHeight="1">
      <c r="A2007"/>
      <c r="B2007"/>
      <c r="C2007" s="116"/>
      <c r="D2007" s="139"/>
      <c r="E2007" s="197"/>
      <c r="F2007" s="125"/>
      <c r="G2007" s="125"/>
      <c r="H2007" s="50" t="s">
        <v>202</v>
      </c>
      <c r="I2007" s="87">
        <v>0</v>
      </c>
      <c r="J2007" s="87">
        <v>0</v>
      </c>
      <c r="K2007" s="87">
        <v>0</v>
      </c>
    </row>
    <row r="2008" spans="1:11" ht="15" customHeight="1">
      <c r="A2008"/>
      <c r="B2008"/>
      <c r="C2008" s="156" t="s">
        <v>941</v>
      </c>
      <c r="D2008" s="198" t="s">
        <v>536</v>
      </c>
      <c r="E2008" s="189" t="s">
        <v>38</v>
      </c>
      <c r="F2008" s="123">
        <v>2021</v>
      </c>
      <c r="G2008" s="123">
        <v>2021</v>
      </c>
      <c r="H2008" s="50" t="s">
        <v>309</v>
      </c>
      <c r="I2008" s="87">
        <f>I2009+I2010</f>
        <v>200</v>
      </c>
      <c r="J2008" s="87">
        <f>J2009+J2010</f>
        <v>0</v>
      </c>
      <c r="K2008" s="87">
        <f>K2009+K2010</f>
        <v>0</v>
      </c>
    </row>
    <row r="2009" spans="1:11">
      <c r="A2009"/>
      <c r="B2009"/>
      <c r="C2009" s="156"/>
      <c r="D2009" s="198"/>
      <c r="E2009" s="189"/>
      <c r="F2009" s="124"/>
      <c r="G2009" s="124"/>
      <c r="H2009" s="50" t="s">
        <v>310</v>
      </c>
      <c r="I2009" s="87">
        <v>22</v>
      </c>
      <c r="J2009" s="87">
        <v>0</v>
      </c>
      <c r="K2009" s="87">
        <v>0</v>
      </c>
    </row>
    <row r="2010" spans="1:11">
      <c r="A2010"/>
      <c r="B2010"/>
      <c r="C2010" s="156"/>
      <c r="D2010" s="198"/>
      <c r="E2010" s="189"/>
      <c r="F2010" s="124"/>
      <c r="G2010" s="124"/>
      <c r="H2010" s="50" t="s">
        <v>311</v>
      </c>
      <c r="I2010" s="87">
        <v>178</v>
      </c>
      <c r="J2010" s="87">
        <v>0</v>
      </c>
      <c r="K2010" s="87">
        <v>0</v>
      </c>
    </row>
    <row r="2011" spans="1:11">
      <c r="A2011"/>
      <c r="B2011"/>
      <c r="C2011" s="156"/>
      <c r="D2011" s="198"/>
      <c r="E2011" s="189"/>
      <c r="F2011" s="124"/>
      <c r="G2011" s="124"/>
      <c r="H2011" s="50" t="s">
        <v>312</v>
      </c>
      <c r="I2011" s="87">
        <v>0</v>
      </c>
      <c r="J2011" s="87">
        <v>0</v>
      </c>
      <c r="K2011" s="87">
        <v>0</v>
      </c>
    </row>
    <row r="2012" spans="1:11" ht="36.75" customHeight="1">
      <c r="A2012"/>
      <c r="B2012"/>
      <c r="C2012" s="156"/>
      <c r="D2012" s="198"/>
      <c r="E2012" s="189"/>
      <c r="F2012" s="125"/>
      <c r="G2012" s="125"/>
      <c r="H2012" s="50" t="s">
        <v>202</v>
      </c>
      <c r="I2012" s="87">
        <v>0</v>
      </c>
      <c r="J2012" s="87">
        <v>0</v>
      </c>
      <c r="K2012" s="87">
        <v>0</v>
      </c>
    </row>
    <row r="2013" spans="1:11" ht="15" customHeight="1">
      <c r="A2013"/>
      <c r="B2013"/>
      <c r="C2013" s="156" t="s">
        <v>942</v>
      </c>
      <c r="D2013" s="198" t="s">
        <v>591</v>
      </c>
      <c r="E2013" s="189" t="s">
        <v>38</v>
      </c>
      <c r="F2013" s="123">
        <v>2021</v>
      </c>
      <c r="G2013" s="123">
        <v>2021</v>
      </c>
      <c r="H2013" s="50" t="s">
        <v>309</v>
      </c>
      <c r="I2013" s="87">
        <f>I2014+I2015</f>
        <v>100</v>
      </c>
      <c r="J2013" s="87">
        <f>J2014+J2015</f>
        <v>0</v>
      </c>
      <c r="K2013" s="87">
        <f>K2014+K2015</f>
        <v>0</v>
      </c>
    </row>
    <row r="2014" spans="1:11">
      <c r="A2014"/>
      <c r="B2014"/>
      <c r="C2014" s="156"/>
      <c r="D2014" s="198"/>
      <c r="E2014" s="189"/>
      <c r="F2014" s="124"/>
      <c r="G2014" s="124"/>
      <c r="H2014" s="50" t="s">
        <v>310</v>
      </c>
      <c r="I2014" s="87">
        <v>11</v>
      </c>
      <c r="J2014" s="87">
        <v>0</v>
      </c>
      <c r="K2014" s="87">
        <v>0</v>
      </c>
    </row>
    <row r="2015" spans="1:11">
      <c r="A2015"/>
      <c r="B2015"/>
      <c r="C2015" s="156"/>
      <c r="D2015" s="198"/>
      <c r="E2015" s="189"/>
      <c r="F2015" s="124"/>
      <c r="G2015" s="124"/>
      <c r="H2015" s="50" t="s">
        <v>311</v>
      </c>
      <c r="I2015" s="87">
        <v>89</v>
      </c>
      <c r="J2015" s="87">
        <v>0</v>
      </c>
      <c r="K2015" s="87">
        <v>0</v>
      </c>
    </row>
    <row r="2016" spans="1:11">
      <c r="A2016"/>
      <c r="B2016"/>
      <c r="C2016" s="156"/>
      <c r="D2016" s="198"/>
      <c r="E2016" s="189"/>
      <c r="F2016" s="124"/>
      <c r="G2016" s="124"/>
      <c r="H2016" s="50" t="s">
        <v>312</v>
      </c>
      <c r="I2016" s="87">
        <v>0</v>
      </c>
      <c r="J2016" s="87">
        <v>0</v>
      </c>
      <c r="K2016" s="87">
        <v>0</v>
      </c>
    </row>
    <row r="2017" spans="1:11" ht="35.25" customHeight="1">
      <c r="A2017"/>
      <c r="B2017"/>
      <c r="C2017" s="156"/>
      <c r="D2017" s="198"/>
      <c r="E2017" s="189"/>
      <c r="F2017" s="125"/>
      <c r="G2017" s="125"/>
      <c r="H2017" s="50" t="s">
        <v>202</v>
      </c>
      <c r="I2017" s="87">
        <v>0</v>
      </c>
      <c r="J2017" s="87">
        <v>0</v>
      </c>
      <c r="K2017" s="87">
        <v>0</v>
      </c>
    </row>
    <row r="2018" spans="1:11" ht="15" customHeight="1">
      <c r="A2018"/>
      <c r="B2018"/>
      <c r="C2018" s="156" t="s">
        <v>943</v>
      </c>
      <c r="D2018" s="198" t="s">
        <v>592</v>
      </c>
      <c r="E2018" s="189" t="s">
        <v>38</v>
      </c>
      <c r="F2018" s="123">
        <v>2021</v>
      </c>
      <c r="G2018" s="123">
        <v>2021</v>
      </c>
      <c r="H2018" s="50" t="s">
        <v>309</v>
      </c>
      <c r="I2018" s="87">
        <f>I2019+I2020</f>
        <v>100</v>
      </c>
      <c r="J2018" s="87">
        <f>J2019+J2020</f>
        <v>0</v>
      </c>
      <c r="K2018" s="87">
        <f>K2019+K2020</f>
        <v>0</v>
      </c>
    </row>
    <row r="2019" spans="1:11" ht="17.25" customHeight="1">
      <c r="A2019"/>
      <c r="B2019"/>
      <c r="C2019" s="156"/>
      <c r="D2019" s="198"/>
      <c r="E2019" s="189"/>
      <c r="F2019" s="124"/>
      <c r="G2019" s="124"/>
      <c r="H2019" s="50" t="s">
        <v>310</v>
      </c>
      <c r="I2019" s="87">
        <v>11</v>
      </c>
      <c r="J2019" s="87">
        <v>0</v>
      </c>
      <c r="K2019" s="87">
        <v>0</v>
      </c>
    </row>
    <row r="2020" spans="1:11">
      <c r="A2020"/>
      <c r="B2020"/>
      <c r="C2020" s="156"/>
      <c r="D2020" s="198"/>
      <c r="E2020" s="189"/>
      <c r="F2020" s="124"/>
      <c r="G2020" s="124"/>
      <c r="H2020" s="50" t="s">
        <v>311</v>
      </c>
      <c r="I2020" s="87">
        <v>89</v>
      </c>
      <c r="J2020" s="87">
        <v>0</v>
      </c>
      <c r="K2020" s="87">
        <v>0</v>
      </c>
    </row>
    <row r="2021" spans="1:11">
      <c r="A2021"/>
      <c r="B2021"/>
      <c r="C2021" s="156"/>
      <c r="D2021" s="198"/>
      <c r="E2021" s="189"/>
      <c r="F2021" s="124"/>
      <c r="G2021" s="124"/>
      <c r="H2021" s="50" t="s">
        <v>312</v>
      </c>
      <c r="I2021" s="87">
        <v>0</v>
      </c>
      <c r="J2021" s="87">
        <v>0</v>
      </c>
      <c r="K2021" s="87">
        <v>0</v>
      </c>
    </row>
    <row r="2022" spans="1:11" ht="36.75" customHeight="1">
      <c r="A2022"/>
      <c r="B2022"/>
      <c r="C2022" s="156"/>
      <c r="D2022" s="198"/>
      <c r="E2022" s="189"/>
      <c r="F2022" s="125"/>
      <c r="G2022" s="125"/>
      <c r="H2022" s="50" t="s">
        <v>202</v>
      </c>
      <c r="I2022" s="87">
        <v>0</v>
      </c>
      <c r="J2022" s="87">
        <v>0</v>
      </c>
      <c r="K2022" s="87">
        <v>0</v>
      </c>
    </row>
    <row r="2023" spans="1:11" ht="15" customHeight="1">
      <c r="A2023"/>
      <c r="B2023"/>
      <c r="C2023" s="114" t="s">
        <v>944</v>
      </c>
      <c r="D2023" s="211" t="s">
        <v>945</v>
      </c>
      <c r="E2023" s="189" t="s">
        <v>38</v>
      </c>
      <c r="F2023" s="123">
        <v>2021</v>
      </c>
      <c r="G2023" s="123">
        <v>2021</v>
      </c>
      <c r="H2023" s="50" t="s">
        <v>309</v>
      </c>
      <c r="I2023" s="87">
        <f>I2024+I2025</f>
        <v>100</v>
      </c>
      <c r="J2023" s="87">
        <f>J2024+J2025</f>
        <v>0</v>
      </c>
      <c r="K2023" s="87">
        <f>K2024+K2025</f>
        <v>0</v>
      </c>
    </row>
    <row r="2024" spans="1:11" ht="17.25" customHeight="1">
      <c r="A2024"/>
      <c r="B2024"/>
      <c r="C2024" s="115"/>
      <c r="D2024" s="212"/>
      <c r="E2024" s="189"/>
      <c r="F2024" s="124"/>
      <c r="G2024" s="124"/>
      <c r="H2024" s="50" t="s">
        <v>310</v>
      </c>
      <c r="I2024" s="87">
        <v>11</v>
      </c>
      <c r="J2024" s="87">
        <v>0</v>
      </c>
      <c r="K2024" s="87">
        <v>0</v>
      </c>
    </row>
    <row r="2025" spans="1:11">
      <c r="A2025"/>
      <c r="B2025"/>
      <c r="C2025" s="115"/>
      <c r="D2025" s="212"/>
      <c r="E2025" s="189"/>
      <c r="F2025" s="124"/>
      <c r="G2025" s="124"/>
      <c r="H2025" s="50" t="s">
        <v>311</v>
      </c>
      <c r="I2025" s="87">
        <v>89</v>
      </c>
      <c r="J2025" s="87">
        <v>0</v>
      </c>
      <c r="K2025" s="87">
        <v>0</v>
      </c>
    </row>
    <row r="2026" spans="1:11">
      <c r="A2026"/>
      <c r="B2026"/>
      <c r="C2026" s="115"/>
      <c r="D2026" s="212"/>
      <c r="E2026" s="189"/>
      <c r="F2026" s="124"/>
      <c r="G2026" s="124"/>
      <c r="H2026" s="50" t="s">
        <v>312</v>
      </c>
      <c r="I2026" s="87">
        <v>0</v>
      </c>
      <c r="J2026" s="87">
        <v>0</v>
      </c>
      <c r="K2026" s="87">
        <v>0</v>
      </c>
    </row>
    <row r="2027" spans="1:11" ht="113.25" customHeight="1">
      <c r="A2027"/>
      <c r="B2027"/>
      <c r="C2027" s="116"/>
      <c r="D2027" s="213"/>
      <c r="E2027" s="189"/>
      <c r="F2027" s="125"/>
      <c r="G2027" s="125"/>
      <c r="H2027" s="50" t="s">
        <v>202</v>
      </c>
      <c r="I2027" s="87">
        <v>0</v>
      </c>
      <c r="J2027" s="87">
        <v>0</v>
      </c>
      <c r="K2027" s="87">
        <v>0</v>
      </c>
    </row>
    <row r="2028" spans="1:11" ht="17.25" customHeight="1">
      <c r="A2028"/>
      <c r="B2028"/>
      <c r="C2028" s="114" t="s">
        <v>946</v>
      </c>
      <c r="D2028" s="211" t="s">
        <v>595</v>
      </c>
      <c r="E2028" s="189" t="s">
        <v>38</v>
      </c>
      <c r="F2028" s="123">
        <v>2021</v>
      </c>
      <c r="G2028" s="123">
        <v>2021</v>
      </c>
      <c r="H2028" s="50" t="s">
        <v>309</v>
      </c>
      <c r="I2028" s="87">
        <f>I2029+I2030</f>
        <v>300</v>
      </c>
      <c r="J2028" s="87">
        <f>J2029+J2030</f>
        <v>0</v>
      </c>
      <c r="K2028" s="87">
        <f>K2029+K2030</f>
        <v>0</v>
      </c>
    </row>
    <row r="2029" spans="1:11">
      <c r="A2029"/>
      <c r="B2029"/>
      <c r="C2029" s="115"/>
      <c r="D2029" s="212"/>
      <c r="E2029" s="189"/>
      <c r="F2029" s="124"/>
      <c r="G2029" s="124"/>
      <c r="H2029" s="50" t="s">
        <v>310</v>
      </c>
      <c r="I2029" s="87">
        <v>33</v>
      </c>
      <c r="J2029" s="87">
        <v>0</v>
      </c>
      <c r="K2029" s="87">
        <v>0</v>
      </c>
    </row>
    <row r="2030" spans="1:11">
      <c r="A2030"/>
      <c r="B2030"/>
      <c r="C2030" s="115"/>
      <c r="D2030" s="212"/>
      <c r="E2030" s="189"/>
      <c r="F2030" s="124"/>
      <c r="G2030" s="124"/>
      <c r="H2030" s="50" t="s">
        <v>311</v>
      </c>
      <c r="I2030" s="87">
        <v>267</v>
      </c>
      <c r="J2030" s="87">
        <v>0</v>
      </c>
      <c r="K2030" s="87">
        <v>0</v>
      </c>
    </row>
    <row r="2031" spans="1:11">
      <c r="A2031"/>
      <c r="B2031"/>
      <c r="C2031" s="115"/>
      <c r="D2031" s="212"/>
      <c r="E2031" s="189"/>
      <c r="F2031" s="124"/>
      <c r="G2031" s="124"/>
      <c r="H2031" s="50" t="s">
        <v>312</v>
      </c>
      <c r="I2031" s="87">
        <v>0</v>
      </c>
      <c r="J2031" s="87">
        <v>0</v>
      </c>
      <c r="K2031" s="87">
        <v>0</v>
      </c>
    </row>
    <row r="2032" spans="1:11" ht="33.75" customHeight="1">
      <c r="A2032"/>
      <c r="B2032"/>
      <c r="C2032" s="116"/>
      <c r="D2032" s="213"/>
      <c r="E2032" s="189"/>
      <c r="F2032" s="125"/>
      <c r="G2032" s="125"/>
      <c r="H2032" s="50" t="s">
        <v>202</v>
      </c>
      <c r="I2032" s="87">
        <v>0</v>
      </c>
      <c r="J2032" s="87">
        <v>0</v>
      </c>
      <c r="K2032" s="87">
        <v>0</v>
      </c>
    </row>
    <row r="2033" spans="1:11">
      <c r="A2033"/>
      <c r="B2033"/>
      <c r="C2033" s="114" t="s">
        <v>947</v>
      </c>
      <c r="D2033" s="211" t="s">
        <v>948</v>
      </c>
      <c r="E2033" s="189" t="s">
        <v>38</v>
      </c>
      <c r="F2033" s="123">
        <v>2021</v>
      </c>
      <c r="G2033" s="123">
        <v>2021</v>
      </c>
      <c r="H2033" s="50" t="s">
        <v>309</v>
      </c>
      <c r="I2033" s="87">
        <f>I2034+I2035</f>
        <v>300</v>
      </c>
      <c r="J2033" s="87">
        <f>J2034+J2035</f>
        <v>0</v>
      </c>
      <c r="K2033" s="87">
        <f>K2034+K2035</f>
        <v>0</v>
      </c>
    </row>
    <row r="2034" spans="1:11">
      <c r="A2034"/>
      <c r="B2034"/>
      <c r="C2034" s="115"/>
      <c r="D2034" s="212"/>
      <c r="E2034" s="189"/>
      <c r="F2034" s="124"/>
      <c r="G2034" s="124"/>
      <c r="H2034" s="50" t="s">
        <v>310</v>
      </c>
      <c r="I2034" s="87">
        <v>33</v>
      </c>
      <c r="J2034" s="87">
        <v>0</v>
      </c>
      <c r="K2034" s="87">
        <v>0</v>
      </c>
    </row>
    <row r="2035" spans="1:11">
      <c r="A2035"/>
      <c r="B2035"/>
      <c r="C2035" s="115"/>
      <c r="D2035" s="212"/>
      <c r="E2035" s="189"/>
      <c r="F2035" s="124"/>
      <c r="G2035" s="124"/>
      <c r="H2035" s="50" t="s">
        <v>311</v>
      </c>
      <c r="I2035" s="87">
        <v>267</v>
      </c>
      <c r="J2035" s="87">
        <v>0</v>
      </c>
      <c r="K2035" s="87">
        <v>0</v>
      </c>
    </row>
    <row r="2036" spans="1:11">
      <c r="A2036"/>
      <c r="B2036"/>
      <c r="C2036" s="115"/>
      <c r="D2036" s="212"/>
      <c r="E2036" s="189"/>
      <c r="F2036" s="124"/>
      <c r="G2036" s="124"/>
      <c r="H2036" s="50" t="s">
        <v>312</v>
      </c>
      <c r="I2036" s="87">
        <v>0</v>
      </c>
      <c r="J2036" s="87">
        <v>0</v>
      </c>
      <c r="K2036" s="87">
        <v>0</v>
      </c>
    </row>
    <row r="2037" spans="1:11">
      <c r="A2037"/>
      <c r="B2037"/>
      <c r="C2037" s="116"/>
      <c r="D2037" s="213"/>
      <c r="E2037" s="189"/>
      <c r="F2037" s="125"/>
      <c r="G2037" s="125"/>
      <c r="H2037" s="50" t="s">
        <v>202</v>
      </c>
      <c r="I2037" s="87">
        <v>0</v>
      </c>
      <c r="J2037" s="87">
        <v>0</v>
      </c>
      <c r="K2037" s="87">
        <v>0</v>
      </c>
    </row>
    <row r="2038" spans="1:11" ht="22.5" customHeight="1">
      <c r="A2038"/>
      <c r="B2038"/>
      <c r="C2038" s="114" t="s">
        <v>190</v>
      </c>
      <c r="D2038" s="137" t="s">
        <v>596</v>
      </c>
      <c r="E2038" s="195" t="s">
        <v>38</v>
      </c>
      <c r="F2038" s="123">
        <v>2021</v>
      </c>
      <c r="G2038" s="123">
        <v>2021</v>
      </c>
      <c r="H2038" s="50" t="s">
        <v>309</v>
      </c>
      <c r="I2038" s="87">
        <f>I2039+I2040</f>
        <v>400</v>
      </c>
      <c r="J2038" s="87">
        <v>0</v>
      </c>
      <c r="K2038" s="87">
        <v>0</v>
      </c>
    </row>
    <row r="2039" spans="1:11" ht="25.5" customHeight="1">
      <c r="A2039"/>
      <c r="B2039"/>
      <c r="C2039" s="115"/>
      <c r="D2039" s="138"/>
      <c r="E2039" s="196"/>
      <c r="F2039" s="124"/>
      <c r="G2039" s="124"/>
      <c r="H2039" s="50" t="s">
        <v>310</v>
      </c>
      <c r="I2039" s="87">
        <f>I2044+I2049</f>
        <v>44</v>
      </c>
      <c r="J2039" s="87">
        <v>0</v>
      </c>
      <c r="K2039" s="87">
        <v>0</v>
      </c>
    </row>
    <row r="2040" spans="1:11" ht="29.25" customHeight="1">
      <c r="A2040"/>
      <c r="B2040"/>
      <c r="C2040" s="115"/>
      <c r="D2040" s="138"/>
      <c r="E2040" s="196"/>
      <c r="F2040" s="124"/>
      <c r="G2040" s="124"/>
      <c r="H2040" s="50" t="s">
        <v>311</v>
      </c>
      <c r="I2040" s="87">
        <f>I2045+I2050</f>
        <v>356</v>
      </c>
      <c r="J2040" s="87">
        <v>0</v>
      </c>
      <c r="K2040" s="87">
        <v>0</v>
      </c>
    </row>
    <row r="2041" spans="1:11">
      <c r="A2041"/>
      <c r="B2041"/>
      <c r="C2041" s="115"/>
      <c r="D2041" s="138"/>
      <c r="E2041" s="196"/>
      <c r="F2041" s="124"/>
      <c r="G2041" s="124"/>
      <c r="H2041" s="50" t="s">
        <v>312</v>
      </c>
      <c r="I2041" s="87">
        <f>I2046+I2051</f>
        <v>0</v>
      </c>
      <c r="J2041" s="87">
        <v>0</v>
      </c>
      <c r="K2041" s="87">
        <v>0</v>
      </c>
    </row>
    <row r="2042" spans="1:11" ht="18.75" customHeight="1">
      <c r="A2042"/>
      <c r="B2042"/>
      <c r="C2042" s="116"/>
      <c r="D2042" s="139"/>
      <c r="E2042" s="197"/>
      <c r="F2042" s="125"/>
      <c r="G2042" s="125"/>
      <c r="H2042" s="50" t="s">
        <v>202</v>
      </c>
      <c r="I2042" s="87">
        <f>I2047+I2052</f>
        <v>0</v>
      </c>
      <c r="J2042" s="87">
        <v>0</v>
      </c>
      <c r="K2042" s="87">
        <v>0</v>
      </c>
    </row>
    <row r="2043" spans="1:11" ht="15" customHeight="1">
      <c r="A2043"/>
      <c r="B2043"/>
      <c r="C2043" s="156" t="s">
        <v>950</v>
      </c>
      <c r="D2043" s="198" t="s">
        <v>949</v>
      </c>
      <c r="E2043" s="189" t="s">
        <v>38</v>
      </c>
      <c r="F2043" s="123">
        <v>2021</v>
      </c>
      <c r="G2043" s="123">
        <v>2021</v>
      </c>
      <c r="H2043" s="50" t="s">
        <v>309</v>
      </c>
      <c r="I2043" s="87">
        <f>I2044+I2045</f>
        <v>100</v>
      </c>
      <c r="J2043" s="87">
        <v>0</v>
      </c>
      <c r="K2043" s="87">
        <v>0</v>
      </c>
    </row>
    <row r="2044" spans="1:11">
      <c r="A2044"/>
      <c r="B2044"/>
      <c r="C2044" s="156"/>
      <c r="D2044" s="198"/>
      <c r="E2044" s="189"/>
      <c r="F2044" s="124"/>
      <c r="G2044" s="124"/>
      <c r="H2044" s="50" t="s">
        <v>310</v>
      </c>
      <c r="I2044" s="87">
        <v>11</v>
      </c>
      <c r="J2044" s="87">
        <v>0</v>
      </c>
      <c r="K2044" s="87">
        <v>0</v>
      </c>
    </row>
    <row r="2045" spans="1:11">
      <c r="A2045"/>
      <c r="B2045"/>
      <c r="C2045" s="156"/>
      <c r="D2045" s="198"/>
      <c r="E2045" s="189"/>
      <c r="F2045" s="124"/>
      <c r="G2045" s="124"/>
      <c r="H2045" s="50" t="s">
        <v>311</v>
      </c>
      <c r="I2045" s="87">
        <v>89</v>
      </c>
      <c r="J2045" s="87">
        <v>0</v>
      </c>
      <c r="K2045" s="87">
        <v>0</v>
      </c>
    </row>
    <row r="2046" spans="1:11">
      <c r="A2046"/>
      <c r="B2046"/>
      <c r="C2046" s="156"/>
      <c r="D2046" s="198"/>
      <c r="E2046" s="189"/>
      <c r="F2046" s="124"/>
      <c r="G2046" s="124"/>
      <c r="H2046" s="50" t="s">
        <v>312</v>
      </c>
      <c r="I2046" s="87">
        <v>0</v>
      </c>
      <c r="J2046" s="87">
        <v>0</v>
      </c>
      <c r="K2046" s="87">
        <v>0</v>
      </c>
    </row>
    <row r="2047" spans="1:11" ht="40.5" customHeight="1">
      <c r="A2047"/>
      <c r="B2047"/>
      <c r="C2047" s="156"/>
      <c r="D2047" s="198"/>
      <c r="E2047" s="189"/>
      <c r="F2047" s="125"/>
      <c r="G2047" s="125"/>
      <c r="H2047" s="50" t="s">
        <v>202</v>
      </c>
      <c r="I2047" s="87">
        <v>0</v>
      </c>
      <c r="J2047" s="87">
        <v>0</v>
      </c>
      <c r="K2047" s="87">
        <v>0</v>
      </c>
    </row>
    <row r="2048" spans="1:11" ht="15" customHeight="1">
      <c r="A2048"/>
      <c r="B2048"/>
      <c r="C2048" s="156" t="s">
        <v>951</v>
      </c>
      <c r="D2048" s="198" t="s">
        <v>952</v>
      </c>
      <c r="E2048" s="189" t="s">
        <v>38</v>
      </c>
      <c r="F2048" s="123">
        <v>2021</v>
      </c>
      <c r="G2048" s="123">
        <v>2021</v>
      </c>
      <c r="H2048" s="50" t="s">
        <v>309</v>
      </c>
      <c r="I2048" s="87">
        <f>I2049+I2050</f>
        <v>300</v>
      </c>
      <c r="J2048" s="87">
        <v>0</v>
      </c>
      <c r="K2048" s="87">
        <v>0</v>
      </c>
    </row>
    <row r="2049" spans="1:11">
      <c r="A2049"/>
      <c r="B2049"/>
      <c r="C2049" s="156"/>
      <c r="D2049" s="198"/>
      <c r="E2049" s="189"/>
      <c r="F2049" s="124"/>
      <c r="G2049" s="124"/>
      <c r="H2049" s="50" t="s">
        <v>310</v>
      </c>
      <c r="I2049" s="87">
        <v>33</v>
      </c>
      <c r="J2049" s="87">
        <v>0</v>
      </c>
      <c r="K2049" s="87">
        <v>0</v>
      </c>
    </row>
    <row r="2050" spans="1:11">
      <c r="A2050"/>
      <c r="B2050"/>
      <c r="C2050" s="156"/>
      <c r="D2050" s="198"/>
      <c r="E2050" s="189"/>
      <c r="F2050" s="124"/>
      <c r="G2050" s="124"/>
      <c r="H2050" s="50" t="s">
        <v>311</v>
      </c>
      <c r="I2050" s="87">
        <v>267</v>
      </c>
      <c r="J2050" s="87">
        <v>0</v>
      </c>
      <c r="K2050" s="87">
        <v>0</v>
      </c>
    </row>
    <row r="2051" spans="1:11" ht="49.5" customHeight="1">
      <c r="A2051"/>
      <c r="B2051"/>
      <c r="C2051" s="156"/>
      <c r="D2051" s="198"/>
      <c r="E2051" s="189"/>
      <c r="F2051" s="124"/>
      <c r="G2051" s="124"/>
      <c r="H2051" s="50" t="s">
        <v>312</v>
      </c>
      <c r="I2051" s="87">
        <v>0</v>
      </c>
      <c r="J2051" s="87">
        <v>0</v>
      </c>
      <c r="K2051" s="87">
        <v>0</v>
      </c>
    </row>
    <row r="2052" spans="1:11" ht="15" customHeight="1">
      <c r="A2052"/>
      <c r="B2052"/>
      <c r="C2052" s="156"/>
      <c r="D2052" s="198"/>
      <c r="E2052" s="189"/>
      <c r="F2052" s="125"/>
      <c r="G2052" s="125"/>
      <c r="H2052" s="50" t="s">
        <v>202</v>
      </c>
      <c r="I2052" s="87">
        <v>0</v>
      </c>
      <c r="J2052" s="87">
        <v>0</v>
      </c>
      <c r="K2052" s="87">
        <v>0</v>
      </c>
    </row>
    <row r="2053" spans="1:11" ht="15" customHeight="1">
      <c r="A2053"/>
      <c r="B2053"/>
      <c r="C2053" s="208" t="s">
        <v>55</v>
      </c>
      <c r="D2053" s="128" t="s">
        <v>56</v>
      </c>
      <c r="E2053" s="195" t="s">
        <v>38</v>
      </c>
      <c r="F2053" s="123">
        <v>2020</v>
      </c>
      <c r="G2053" s="123">
        <v>2020</v>
      </c>
      <c r="H2053" s="50" t="s">
        <v>309</v>
      </c>
      <c r="I2053" s="87">
        <v>0</v>
      </c>
      <c r="J2053" s="87">
        <v>0</v>
      </c>
      <c r="K2053" s="87">
        <v>0</v>
      </c>
    </row>
    <row r="2054" spans="1:11">
      <c r="A2054"/>
      <c r="B2054"/>
      <c r="C2054" s="209"/>
      <c r="D2054" s="129"/>
      <c r="E2054" s="196"/>
      <c r="F2054" s="124"/>
      <c r="G2054" s="124"/>
      <c r="H2054" s="50" t="s">
        <v>310</v>
      </c>
      <c r="I2054" s="87">
        <v>0</v>
      </c>
      <c r="J2054" s="87">
        <v>0</v>
      </c>
      <c r="K2054" s="87">
        <v>0</v>
      </c>
    </row>
    <row r="2055" spans="1:11">
      <c r="A2055"/>
      <c r="B2055"/>
      <c r="C2055" s="209"/>
      <c r="D2055" s="129"/>
      <c r="E2055" s="196"/>
      <c r="F2055" s="124"/>
      <c r="G2055" s="124"/>
      <c r="H2055" s="50" t="s">
        <v>311</v>
      </c>
      <c r="I2055" s="87">
        <v>0</v>
      </c>
      <c r="J2055" s="87">
        <v>0</v>
      </c>
      <c r="K2055" s="87">
        <v>0</v>
      </c>
    </row>
    <row r="2056" spans="1:11">
      <c r="A2056"/>
      <c r="B2056"/>
      <c r="C2056" s="209"/>
      <c r="D2056" s="129"/>
      <c r="E2056" s="196"/>
      <c r="F2056" s="124"/>
      <c r="G2056" s="124"/>
      <c r="H2056" s="50" t="s">
        <v>312</v>
      </c>
      <c r="I2056" s="87">
        <v>0</v>
      </c>
      <c r="J2056" s="87">
        <v>0</v>
      </c>
      <c r="K2056" s="87">
        <v>0</v>
      </c>
    </row>
    <row r="2057" spans="1:11" ht="21" customHeight="1">
      <c r="A2057"/>
      <c r="B2057"/>
      <c r="C2057" s="210"/>
      <c r="D2057" s="130"/>
      <c r="E2057" s="197"/>
      <c r="F2057" s="125"/>
      <c r="G2057" s="125"/>
      <c r="H2057" s="50" t="s">
        <v>202</v>
      </c>
      <c r="I2057" s="87">
        <v>0</v>
      </c>
      <c r="J2057" s="87">
        <v>0</v>
      </c>
      <c r="K2057" s="87">
        <v>0</v>
      </c>
    </row>
    <row r="2058" spans="1:11">
      <c r="A2058"/>
      <c r="B2058"/>
      <c r="H2058" s="56"/>
    </row>
    <row r="2059" spans="1:11">
      <c r="A2059"/>
      <c r="B2059"/>
      <c r="H2059" s="56"/>
    </row>
  </sheetData>
  <mergeCells count="2056">
    <mergeCell ref="G2053:G2057"/>
    <mergeCell ref="F2053:F2057"/>
    <mergeCell ref="E2053:E2057"/>
    <mergeCell ref="D2033:D2037"/>
    <mergeCell ref="E2033:E2037"/>
    <mergeCell ref="F2033:F2037"/>
    <mergeCell ref="G2033:G2037"/>
    <mergeCell ref="C1643:C1647"/>
    <mergeCell ref="D1643:D1647"/>
    <mergeCell ref="E1643:E1647"/>
    <mergeCell ref="F1643:F1647"/>
    <mergeCell ref="G1643:G1647"/>
    <mergeCell ref="C1648:C1652"/>
    <mergeCell ref="D1648:D1652"/>
    <mergeCell ref="E1648:E1652"/>
    <mergeCell ref="F1648:F1652"/>
    <mergeCell ref="G1648:G1652"/>
    <mergeCell ref="C1703:C1707"/>
    <mergeCell ref="D1703:D1707"/>
    <mergeCell ref="E1703:E1707"/>
    <mergeCell ref="F1703:F1707"/>
    <mergeCell ref="G1703:G1707"/>
    <mergeCell ref="C1658:C1662"/>
    <mergeCell ref="F1653:F1657"/>
    <mergeCell ref="G1653:G1657"/>
    <mergeCell ref="E1758:E1762"/>
    <mergeCell ref="F1758:F1762"/>
    <mergeCell ref="D1658:D1662"/>
    <mergeCell ref="C1673:C1677"/>
    <mergeCell ref="D1673:D1677"/>
    <mergeCell ref="G1663:G1667"/>
    <mergeCell ref="C1688:C1692"/>
    <mergeCell ref="G1428:G1432"/>
    <mergeCell ref="F1428:F1432"/>
    <mergeCell ref="E1428:E1432"/>
    <mergeCell ref="D1428:D1432"/>
    <mergeCell ref="F1528:F1532"/>
    <mergeCell ref="G1528:G1532"/>
    <mergeCell ref="G1438:G1442"/>
    <mergeCell ref="G1483:G1487"/>
    <mergeCell ref="F1508:F1512"/>
    <mergeCell ref="G1508:G1512"/>
    <mergeCell ref="F1513:F1517"/>
    <mergeCell ref="G1513:G1517"/>
    <mergeCell ref="F1518:F1522"/>
    <mergeCell ref="G1518:G1522"/>
    <mergeCell ref="F1523:F1527"/>
    <mergeCell ref="G1523:G1527"/>
    <mergeCell ref="E1528:E1532"/>
    <mergeCell ref="G1453:G1457"/>
    <mergeCell ref="F1458:F1462"/>
    <mergeCell ref="G1458:G1462"/>
    <mergeCell ref="F1463:F1467"/>
    <mergeCell ref="G1463:G1467"/>
    <mergeCell ref="F1468:F1472"/>
    <mergeCell ref="G1468:G1472"/>
    <mergeCell ref="F1473:F1477"/>
    <mergeCell ref="G1473:G1477"/>
    <mergeCell ref="F1478:F1482"/>
    <mergeCell ref="G1478:G1482"/>
    <mergeCell ref="F1483:F1487"/>
    <mergeCell ref="D1688:D1692"/>
    <mergeCell ref="E1778:E1782"/>
    <mergeCell ref="F1763:F1767"/>
    <mergeCell ref="F1533:F1537"/>
    <mergeCell ref="G1533:G1537"/>
    <mergeCell ref="E1583:E1587"/>
    <mergeCell ref="E1548:E1552"/>
    <mergeCell ref="F1548:F1552"/>
    <mergeCell ref="F1558:F1562"/>
    <mergeCell ref="D1543:D1547"/>
    <mergeCell ref="E1543:E1547"/>
    <mergeCell ref="F1543:F1547"/>
    <mergeCell ref="G1548:G1552"/>
    <mergeCell ref="F1583:F1587"/>
    <mergeCell ref="D1533:D1537"/>
    <mergeCell ref="F1408:F1412"/>
    <mergeCell ref="G1408:G1412"/>
    <mergeCell ref="F1413:F1417"/>
    <mergeCell ref="G1413:G1417"/>
    <mergeCell ref="F1423:F1427"/>
    <mergeCell ref="G1423:G1427"/>
    <mergeCell ref="F1433:F1437"/>
    <mergeCell ref="G1433:G1437"/>
    <mergeCell ref="F1438:F1442"/>
    <mergeCell ref="E1483:E1487"/>
    <mergeCell ref="D1488:D1492"/>
    <mergeCell ref="E1488:E1492"/>
    <mergeCell ref="D1493:D1497"/>
    <mergeCell ref="E1493:E1497"/>
    <mergeCell ref="D1498:D1502"/>
    <mergeCell ref="E1498:E1502"/>
    <mergeCell ref="D1508:D1512"/>
    <mergeCell ref="E1508:E1512"/>
    <mergeCell ref="E1433:E1437"/>
    <mergeCell ref="D1438:D1442"/>
    <mergeCell ref="E1438:E1442"/>
    <mergeCell ref="D1448:D1452"/>
    <mergeCell ref="E1448:E1452"/>
    <mergeCell ref="F1448:F1452"/>
    <mergeCell ref="G1448:G1452"/>
    <mergeCell ref="D1503:D1507"/>
    <mergeCell ref="E1503:E1507"/>
    <mergeCell ref="F1503:F1507"/>
    <mergeCell ref="G1503:G1507"/>
    <mergeCell ref="F1488:F1492"/>
    <mergeCell ref="G1488:G1492"/>
    <mergeCell ref="F1493:F1497"/>
    <mergeCell ref="C1518:C1522"/>
    <mergeCell ref="E1443:E1447"/>
    <mergeCell ref="D1453:D1457"/>
    <mergeCell ref="E1453:E1457"/>
    <mergeCell ref="D1458:D1462"/>
    <mergeCell ref="E1458:E1462"/>
    <mergeCell ref="D1463:D1467"/>
    <mergeCell ref="E1463:E1467"/>
    <mergeCell ref="D1468:D1472"/>
    <mergeCell ref="E1468:E1472"/>
    <mergeCell ref="D1473:D1477"/>
    <mergeCell ref="E1473:E1477"/>
    <mergeCell ref="D1478:D1482"/>
    <mergeCell ref="E1478:E1482"/>
    <mergeCell ref="E1533:E1537"/>
    <mergeCell ref="F1418:F1422"/>
    <mergeCell ref="G1418:G1422"/>
    <mergeCell ref="D1513:D1517"/>
    <mergeCell ref="E1513:E1517"/>
    <mergeCell ref="D1518:D1522"/>
    <mergeCell ref="E1518:E1522"/>
    <mergeCell ref="D1523:D1527"/>
    <mergeCell ref="E1523:E1527"/>
    <mergeCell ref="C1448:C1452"/>
    <mergeCell ref="C1503:C1507"/>
    <mergeCell ref="G1493:G1497"/>
    <mergeCell ref="F1498:F1502"/>
    <mergeCell ref="G1498:G1502"/>
    <mergeCell ref="D1443:D1447"/>
    <mergeCell ref="F1443:F1447"/>
    <mergeCell ref="G1443:G1447"/>
    <mergeCell ref="F1453:F1457"/>
    <mergeCell ref="C1533:C1537"/>
    <mergeCell ref="D1433:D1437"/>
    <mergeCell ref="D1483:D1487"/>
    <mergeCell ref="D1528:D1532"/>
    <mergeCell ref="C1418:C1422"/>
    <mergeCell ref="C1408:C1412"/>
    <mergeCell ref="C1413:C1417"/>
    <mergeCell ref="C1423:C1427"/>
    <mergeCell ref="C1433:C1437"/>
    <mergeCell ref="C1438:C1442"/>
    <mergeCell ref="C1443:C1447"/>
    <mergeCell ref="C1453:C1457"/>
    <mergeCell ref="C1458:C1462"/>
    <mergeCell ref="C1463:C1467"/>
    <mergeCell ref="C1468:C1472"/>
    <mergeCell ref="C1473:C1477"/>
    <mergeCell ref="E1418:E1422"/>
    <mergeCell ref="D1408:D1412"/>
    <mergeCell ref="E1408:E1412"/>
    <mergeCell ref="D1413:D1417"/>
    <mergeCell ref="E1413:E1417"/>
    <mergeCell ref="D1423:D1427"/>
    <mergeCell ref="E1423:E1427"/>
    <mergeCell ref="D1418:D1422"/>
    <mergeCell ref="C1478:C1482"/>
    <mergeCell ref="C1483:C1487"/>
    <mergeCell ref="C1488:C1492"/>
    <mergeCell ref="C1493:C1497"/>
    <mergeCell ref="C1498:C1502"/>
    <mergeCell ref="C1508:C1512"/>
    <mergeCell ref="C1428:C1432"/>
    <mergeCell ref="C1513:C1517"/>
    <mergeCell ref="I1:K1"/>
    <mergeCell ref="I2:K2"/>
    <mergeCell ref="I3:K3"/>
    <mergeCell ref="C1873:C1877"/>
    <mergeCell ref="D1873:D1877"/>
    <mergeCell ref="E1873:E1877"/>
    <mergeCell ref="F1873:F1877"/>
    <mergeCell ref="G1873:G1877"/>
    <mergeCell ref="G1558:G1562"/>
    <mergeCell ref="C1563:C1567"/>
    <mergeCell ref="D1563:D1567"/>
    <mergeCell ref="E1563:E1567"/>
    <mergeCell ref="F1563:F1567"/>
    <mergeCell ref="G1563:G1567"/>
    <mergeCell ref="C1543:C1547"/>
    <mergeCell ref="D1538:D1542"/>
    <mergeCell ref="E1538:E1542"/>
    <mergeCell ref="F1538:F1542"/>
    <mergeCell ref="G1538:G1542"/>
    <mergeCell ref="F1398:F1402"/>
    <mergeCell ref="G1398:G1402"/>
    <mergeCell ref="F1618:F1622"/>
    <mergeCell ref="G1618:G1622"/>
    <mergeCell ref="E1633:E1637"/>
    <mergeCell ref="C1743:C1747"/>
    <mergeCell ref="E1718:E1722"/>
    <mergeCell ref="D1618:D1622"/>
    <mergeCell ref="E1403:E1407"/>
    <mergeCell ref="C1558:C1562"/>
    <mergeCell ref="D1558:D1562"/>
    <mergeCell ref="C1523:C1527"/>
    <mergeCell ref="C1528:C1532"/>
    <mergeCell ref="F1623:F1627"/>
    <mergeCell ref="E1618:E1622"/>
    <mergeCell ref="G1658:G1662"/>
    <mergeCell ref="C1693:C1697"/>
    <mergeCell ref="G1633:G1637"/>
    <mergeCell ref="C1683:C1687"/>
    <mergeCell ref="D1683:D1687"/>
    <mergeCell ref="C1598:C1602"/>
    <mergeCell ref="D1598:D1602"/>
    <mergeCell ref="D1693:D1697"/>
    <mergeCell ref="C1568:C1572"/>
    <mergeCell ref="D1568:D1572"/>
    <mergeCell ref="E1568:E1572"/>
    <mergeCell ref="E1598:E1602"/>
    <mergeCell ref="F1598:F1602"/>
    <mergeCell ref="G1598:G1602"/>
    <mergeCell ref="F1588:F1592"/>
    <mergeCell ref="F1593:F1597"/>
    <mergeCell ref="E1593:E1597"/>
    <mergeCell ref="G1583:G1587"/>
    <mergeCell ref="C1583:C1587"/>
    <mergeCell ref="D1583:D1587"/>
    <mergeCell ref="C1638:C1642"/>
    <mergeCell ref="C1653:C1657"/>
    <mergeCell ref="C1593:C1597"/>
    <mergeCell ref="G1673:G1677"/>
    <mergeCell ref="C1663:C1667"/>
    <mergeCell ref="D1663:D1667"/>
    <mergeCell ref="F1608:F1612"/>
    <mergeCell ref="F847:F851"/>
    <mergeCell ref="G847:G851"/>
    <mergeCell ref="G762:G766"/>
    <mergeCell ref="C782:C786"/>
    <mergeCell ref="C1618:C1622"/>
    <mergeCell ref="D1613:D1617"/>
    <mergeCell ref="E1658:E1662"/>
    <mergeCell ref="F1658:F1662"/>
    <mergeCell ref="G1543:G1547"/>
    <mergeCell ref="D777:D781"/>
    <mergeCell ref="E777:E781"/>
    <mergeCell ref="F777:F781"/>
    <mergeCell ref="G777:G781"/>
    <mergeCell ref="G807:G811"/>
    <mergeCell ref="E852:E856"/>
    <mergeCell ref="F852:F856"/>
    <mergeCell ref="G852:G856"/>
    <mergeCell ref="C857:C861"/>
    <mergeCell ref="D857:D861"/>
    <mergeCell ref="E857:E861"/>
    <mergeCell ref="F857:F861"/>
    <mergeCell ref="G857:G861"/>
    <mergeCell ref="C862:C866"/>
    <mergeCell ref="D862:D866"/>
    <mergeCell ref="E862:E866"/>
    <mergeCell ref="E1613:E1617"/>
    <mergeCell ref="G1623:G1627"/>
    <mergeCell ref="C1608:C1612"/>
    <mergeCell ref="D1608:D1612"/>
    <mergeCell ref="E1608:E1612"/>
    <mergeCell ref="G1603:G1607"/>
    <mergeCell ref="D1398:D1402"/>
    <mergeCell ref="D822:D826"/>
    <mergeCell ref="E822:E826"/>
    <mergeCell ref="F822:F826"/>
    <mergeCell ref="G817:G821"/>
    <mergeCell ref="F1403:F1407"/>
    <mergeCell ref="F752:F756"/>
    <mergeCell ref="G752:G756"/>
    <mergeCell ref="G742:G746"/>
    <mergeCell ref="C747:C751"/>
    <mergeCell ref="D747:D751"/>
    <mergeCell ref="E747:E751"/>
    <mergeCell ref="F747:F751"/>
    <mergeCell ref="G747:G751"/>
    <mergeCell ref="F742:F746"/>
    <mergeCell ref="E1683:E1687"/>
    <mergeCell ref="C1588:C1592"/>
    <mergeCell ref="D1588:D1592"/>
    <mergeCell ref="E1588:E1592"/>
    <mergeCell ref="E1663:E1667"/>
    <mergeCell ref="F1663:F1667"/>
    <mergeCell ref="E1603:E1607"/>
    <mergeCell ref="D1593:D1597"/>
    <mergeCell ref="D762:D766"/>
    <mergeCell ref="E762:E766"/>
    <mergeCell ref="G1608:G1612"/>
    <mergeCell ref="C1623:C1627"/>
    <mergeCell ref="D1623:D1627"/>
    <mergeCell ref="C1613:C1617"/>
    <mergeCell ref="F1613:F1617"/>
    <mergeCell ref="G1613:G1617"/>
    <mergeCell ref="E1623:E1627"/>
    <mergeCell ref="E752:E756"/>
    <mergeCell ref="D677:D681"/>
    <mergeCell ref="F612:F616"/>
    <mergeCell ref="G602:G606"/>
    <mergeCell ref="C647:C651"/>
    <mergeCell ref="D647:D651"/>
    <mergeCell ref="E647:E651"/>
    <mergeCell ref="F637:F641"/>
    <mergeCell ref="G637:G641"/>
    <mergeCell ref="G1763:G1767"/>
    <mergeCell ref="C1768:C1772"/>
    <mergeCell ref="D1768:D1772"/>
    <mergeCell ref="E1768:E1772"/>
    <mergeCell ref="F1768:F1772"/>
    <mergeCell ref="G1768:G1772"/>
    <mergeCell ref="C1773:C1777"/>
    <mergeCell ref="D1773:D1777"/>
    <mergeCell ref="E1773:E1777"/>
    <mergeCell ref="F1773:F1777"/>
    <mergeCell ref="G1773:G1777"/>
    <mergeCell ref="D1653:D1657"/>
    <mergeCell ref="G607:G611"/>
    <mergeCell ref="G627:G631"/>
    <mergeCell ref="C627:C631"/>
    <mergeCell ref="C802:C806"/>
    <mergeCell ref="D797:D801"/>
    <mergeCell ref="E797:E801"/>
    <mergeCell ref="F797:F801"/>
    <mergeCell ref="G797:G801"/>
    <mergeCell ref="E827:E831"/>
    <mergeCell ref="F827:F831"/>
    <mergeCell ref="G827:G831"/>
    <mergeCell ref="C822:C826"/>
    <mergeCell ref="F787:F791"/>
    <mergeCell ref="G787:G791"/>
    <mergeCell ref="F862:F866"/>
    <mergeCell ref="G862:G866"/>
    <mergeCell ref="E847:E851"/>
    <mergeCell ref="D852:D856"/>
    <mergeCell ref="E867:E871"/>
    <mergeCell ref="C847:C851"/>
    <mergeCell ref="F602:F606"/>
    <mergeCell ref="G622:G626"/>
    <mergeCell ref="C672:C676"/>
    <mergeCell ref="D672:D676"/>
    <mergeCell ref="E672:E676"/>
    <mergeCell ref="F672:F676"/>
    <mergeCell ref="D642:D646"/>
    <mergeCell ref="G722:G726"/>
    <mergeCell ref="C727:C731"/>
    <mergeCell ref="D727:D731"/>
    <mergeCell ref="G712:G716"/>
    <mergeCell ref="F627:F631"/>
    <mergeCell ref="G612:G616"/>
    <mergeCell ref="C617:C621"/>
    <mergeCell ref="D617:D621"/>
    <mergeCell ref="E617:E621"/>
    <mergeCell ref="F617:F621"/>
    <mergeCell ref="C622:C626"/>
    <mergeCell ref="D622:D626"/>
    <mergeCell ref="E622:E626"/>
    <mergeCell ref="F622:F626"/>
    <mergeCell ref="D627:D631"/>
    <mergeCell ref="F687:F691"/>
    <mergeCell ref="C677:C681"/>
    <mergeCell ref="G687:G691"/>
    <mergeCell ref="G697:G700"/>
    <mergeCell ref="G702:G706"/>
    <mergeCell ref="C757:C761"/>
    <mergeCell ref="D757:D761"/>
    <mergeCell ref="E757:E761"/>
    <mergeCell ref="F757:F761"/>
    <mergeCell ref="G757:G761"/>
    <mergeCell ref="C752:C756"/>
    <mergeCell ref="D752:D756"/>
    <mergeCell ref="E707:E710"/>
    <mergeCell ref="C777:C781"/>
    <mergeCell ref="C812:C816"/>
    <mergeCell ref="D812:D816"/>
    <mergeCell ref="E812:E816"/>
    <mergeCell ref="F812:F816"/>
    <mergeCell ref="G812:G816"/>
    <mergeCell ref="C807:C811"/>
    <mergeCell ref="D807:D811"/>
    <mergeCell ref="E807:E811"/>
    <mergeCell ref="F807:F811"/>
    <mergeCell ref="C742:C746"/>
    <mergeCell ref="G727:G731"/>
    <mergeCell ref="C722:C726"/>
    <mergeCell ref="C692:C696"/>
    <mergeCell ref="D692:D696"/>
    <mergeCell ref="E692:E696"/>
    <mergeCell ref="F692:F696"/>
    <mergeCell ref="G692:G696"/>
    <mergeCell ref="C702:C706"/>
    <mergeCell ref="D702:D706"/>
    <mergeCell ref="E702:E706"/>
    <mergeCell ref="G597:G601"/>
    <mergeCell ref="D782:D786"/>
    <mergeCell ref="E782:E786"/>
    <mergeCell ref="F782:F786"/>
    <mergeCell ref="E742:E746"/>
    <mergeCell ref="G772:G776"/>
    <mergeCell ref="C597:C601"/>
    <mergeCell ref="D597:D601"/>
    <mergeCell ref="E597:E601"/>
    <mergeCell ref="F597:F601"/>
    <mergeCell ref="G667:G671"/>
    <mergeCell ref="F677:F681"/>
    <mergeCell ref="G677:G681"/>
    <mergeCell ref="G682:G686"/>
    <mergeCell ref="C682:C686"/>
    <mergeCell ref="D682:D686"/>
    <mergeCell ref="G707:G711"/>
    <mergeCell ref="C607:C611"/>
    <mergeCell ref="D607:D611"/>
    <mergeCell ref="E607:E611"/>
    <mergeCell ref="F607:F611"/>
    <mergeCell ref="E682:E686"/>
    <mergeCell ref="F682:F686"/>
    <mergeCell ref="G672:G676"/>
    <mergeCell ref="C652:C656"/>
    <mergeCell ref="D652:D656"/>
    <mergeCell ref="C772:C776"/>
    <mergeCell ref="D772:D776"/>
    <mergeCell ref="E772:E776"/>
    <mergeCell ref="F772:F776"/>
    <mergeCell ref="C602:C606"/>
    <mergeCell ref="D602:D606"/>
    <mergeCell ref="E627:E631"/>
    <mergeCell ref="E677:E681"/>
    <mergeCell ref="G617:G621"/>
    <mergeCell ref="C612:C616"/>
    <mergeCell ref="E602:E606"/>
    <mergeCell ref="D612:D616"/>
    <mergeCell ref="E612:E616"/>
    <mergeCell ref="E737:E741"/>
    <mergeCell ref="F737:F741"/>
    <mergeCell ref="G737:G741"/>
    <mergeCell ref="C732:C736"/>
    <mergeCell ref="D732:D736"/>
    <mergeCell ref="F667:F671"/>
    <mergeCell ref="C687:C691"/>
    <mergeCell ref="F647:F651"/>
    <mergeCell ref="G642:G646"/>
    <mergeCell ref="G647:G651"/>
    <mergeCell ref="C642:C646"/>
    <mergeCell ref="C737:C741"/>
    <mergeCell ref="D737:D741"/>
    <mergeCell ref="D687:D691"/>
    <mergeCell ref="F707:F711"/>
    <mergeCell ref="G732:G736"/>
    <mergeCell ref="E687:E691"/>
    <mergeCell ref="E652:E656"/>
    <mergeCell ref="F652:F656"/>
    <mergeCell ref="G652:G656"/>
    <mergeCell ref="E642:E646"/>
    <mergeCell ref="F642:F646"/>
    <mergeCell ref="C637:C641"/>
    <mergeCell ref="D637:D641"/>
    <mergeCell ref="E637:E641"/>
    <mergeCell ref="C427:C431"/>
    <mergeCell ref="D427:D431"/>
    <mergeCell ref="E427:E431"/>
    <mergeCell ref="F427:F431"/>
    <mergeCell ref="G447:G451"/>
    <mergeCell ref="G427:G431"/>
    <mergeCell ref="F467:F471"/>
    <mergeCell ref="G467:G471"/>
    <mergeCell ref="C472:C476"/>
    <mergeCell ref="D472:D476"/>
    <mergeCell ref="E472:E476"/>
    <mergeCell ref="F472:F476"/>
    <mergeCell ref="G472:G476"/>
    <mergeCell ref="D487:D491"/>
    <mergeCell ref="C447:C451"/>
    <mergeCell ref="D447:D451"/>
    <mergeCell ref="E447:E451"/>
    <mergeCell ref="G482:G486"/>
    <mergeCell ref="C487:C491"/>
    <mergeCell ref="D467:D471"/>
    <mergeCell ref="E467:E471"/>
    <mergeCell ref="E452:E456"/>
    <mergeCell ref="D462:D466"/>
    <mergeCell ref="E462:E466"/>
    <mergeCell ref="F462:F466"/>
    <mergeCell ref="G462:G466"/>
    <mergeCell ref="F447:F451"/>
    <mergeCell ref="C437:C441"/>
    <mergeCell ref="D437:D441"/>
    <mergeCell ref="E437:E441"/>
    <mergeCell ref="F437:F441"/>
    <mergeCell ref="G437:G441"/>
    <mergeCell ref="C547:C551"/>
    <mergeCell ref="C537:C541"/>
    <mergeCell ref="F402:F406"/>
    <mergeCell ref="G412:G416"/>
    <mergeCell ref="D407:D411"/>
    <mergeCell ref="G402:G406"/>
    <mergeCell ref="C417:C421"/>
    <mergeCell ref="D417:D421"/>
    <mergeCell ref="E417:E421"/>
    <mergeCell ref="F412:F416"/>
    <mergeCell ref="E402:E406"/>
    <mergeCell ref="C407:C411"/>
    <mergeCell ref="E407:E411"/>
    <mergeCell ref="F407:F411"/>
    <mergeCell ref="G407:G411"/>
    <mergeCell ref="D422:D426"/>
    <mergeCell ref="E422:E426"/>
    <mergeCell ref="F422:F426"/>
    <mergeCell ref="C422:C426"/>
    <mergeCell ref="G422:G426"/>
    <mergeCell ref="F452:F456"/>
    <mergeCell ref="G452:G456"/>
    <mergeCell ref="F477:F481"/>
    <mergeCell ref="G442:G446"/>
    <mergeCell ref="E487:E491"/>
    <mergeCell ref="F487:F491"/>
    <mergeCell ref="G487:G491"/>
    <mergeCell ref="C482:C486"/>
    <mergeCell ref="C452:C456"/>
    <mergeCell ref="D452:D456"/>
    <mergeCell ref="E432:E436"/>
    <mergeCell ref="F432:F436"/>
    <mergeCell ref="C312:C316"/>
    <mergeCell ref="D312:D316"/>
    <mergeCell ref="E312:E316"/>
    <mergeCell ref="F312:F316"/>
    <mergeCell ref="D397:D401"/>
    <mergeCell ref="E397:E401"/>
    <mergeCell ref="F397:F401"/>
    <mergeCell ref="C337:C341"/>
    <mergeCell ref="D337:D341"/>
    <mergeCell ref="D352:D356"/>
    <mergeCell ref="E352:E356"/>
    <mergeCell ref="E337:E341"/>
    <mergeCell ref="F337:F341"/>
    <mergeCell ref="E322:E326"/>
    <mergeCell ref="F322:F326"/>
    <mergeCell ref="G322:G326"/>
    <mergeCell ref="E387:E391"/>
    <mergeCell ref="F387:F391"/>
    <mergeCell ref="D347:D351"/>
    <mergeCell ref="E347:E351"/>
    <mergeCell ref="F347:F351"/>
    <mergeCell ref="G342:G346"/>
    <mergeCell ref="C342:C346"/>
    <mergeCell ref="D342:D346"/>
    <mergeCell ref="E342:E346"/>
    <mergeCell ref="F342:F346"/>
    <mergeCell ref="G352:G356"/>
    <mergeCell ref="C347:C351"/>
    <mergeCell ref="F357:F361"/>
    <mergeCell ref="G357:G361"/>
    <mergeCell ref="D377:D381"/>
    <mergeCell ref="E377:E381"/>
    <mergeCell ref="C302:C306"/>
    <mergeCell ref="D302:D306"/>
    <mergeCell ref="E302:E306"/>
    <mergeCell ref="F302:F306"/>
    <mergeCell ref="F377:F381"/>
    <mergeCell ref="D362:D366"/>
    <mergeCell ref="E362:E366"/>
    <mergeCell ref="F362:F366"/>
    <mergeCell ref="G362:G366"/>
    <mergeCell ref="C367:C371"/>
    <mergeCell ref="D367:D371"/>
    <mergeCell ref="E367:E371"/>
    <mergeCell ref="F367:F371"/>
    <mergeCell ref="G367:G371"/>
    <mergeCell ref="G302:G306"/>
    <mergeCell ref="D307:D311"/>
    <mergeCell ref="E307:E311"/>
    <mergeCell ref="F307:F311"/>
    <mergeCell ref="D327:D331"/>
    <mergeCell ref="E327:E331"/>
    <mergeCell ref="F327:F331"/>
    <mergeCell ref="G327:G331"/>
    <mergeCell ref="C332:C336"/>
    <mergeCell ref="D332:D336"/>
    <mergeCell ref="E332:E336"/>
    <mergeCell ref="F332:F336"/>
    <mergeCell ref="G332:G336"/>
    <mergeCell ref="C327:C331"/>
    <mergeCell ref="C307:C311"/>
    <mergeCell ref="C317:C321"/>
    <mergeCell ref="D317:D321"/>
    <mergeCell ref="E317:E321"/>
    <mergeCell ref="F317:F321"/>
    <mergeCell ref="G317:G321"/>
    <mergeCell ref="C322:C326"/>
    <mergeCell ref="D322:D326"/>
    <mergeCell ref="G307:G311"/>
    <mergeCell ref="G312:G316"/>
    <mergeCell ref="D2008:D2012"/>
    <mergeCell ref="E2008:E2012"/>
    <mergeCell ref="F2008:F2012"/>
    <mergeCell ref="C2008:C2012"/>
    <mergeCell ref="C282:C286"/>
    <mergeCell ref="D282:D286"/>
    <mergeCell ref="E282:E286"/>
    <mergeCell ref="D527:D531"/>
    <mergeCell ref="E527:E531"/>
    <mergeCell ref="F527:F531"/>
    <mergeCell ref="G527:G531"/>
    <mergeCell ref="C527:C531"/>
    <mergeCell ref="C542:C546"/>
    <mergeCell ref="D542:D546"/>
    <mergeCell ref="E542:E546"/>
    <mergeCell ref="F542:F546"/>
    <mergeCell ref="D522:D526"/>
    <mergeCell ref="G542:G546"/>
    <mergeCell ref="E522:E526"/>
    <mergeCell ref="F522:F526"/>
    <mergeCell ref="C532:C536"/>
    <mergeCell ref="D532:D536"/>
    <mergeCell ref="E532:E536"/>
    <mergeCell ref="F532:F536"/>
    <mergeCell ref="G337:G341"/>
    <mergeCell ref="G347:G351"/>
    <mergeCell ref="G1378:G1382"/>
    <mergeCell ref="C1548:C1552"/>
    <mergeCell ref="D1548:D1552"/>
    <mergeCell ref="C1553:C1557"/>
    <mergeCell ref="D1553:D1557"/>
    <mergeCell ref="C1393:C1397"/>
    <mergeCell ref="D1393:D1397"/>
    <mergeCell ref="C1388:C1392"/>
    <mergeCell ref="D1388:D1392"/>
    <mergeCell ref="E1388:E1392"/>
    <mergeCell ref="F1388:F1392"/>
    <mergeCell ref="C1573:C1577"/>
    <mergeCell ref="D1573:D1577"/>
    <mergeCell ref="E1573:E1577"/>
    <mergeCell ref="C1578:C1582"/>
    <mergeCell ref="D1578:D1582"/>
    <mergeCell ref="E1578:E1582"/>
    <mergeCell ref="G1578:G1582"/>
    <mergeCell ref="G1388:G1392"/>
    <mergeCell ref="E1393:E1397"/>
    <mergeCell ref="F1578:F1582"/>
    <mergeCell ref="G1573:G1577"/>
    <mergeCell ref="E1398:E1402"/>
    <mergeCell ref="C1398:C1402"/>
    <mergeCell ref="E1553:E1557"/>
    <mergeCell ref="F1553:F1557"/>
    <mergeCell ref="G1553:G1557"/>
    <mergeCell ref="F1568:F1572"/>
    <mergeCell ref="G1568:G1572"/>
    <mergeCell ref="C1538:C1542"/>
    <mergeCell ref="C1403:C1407"/>
    <mergeCell ref="E1558:E1562"/>
    <mergeCell ref="G1403:G1407"/>
    <mergeCell ref="G2008:G2012"/>
    <mergeCell ref="F1573:F1577"/>
    <mergeCell ref="C1723:C1727"/>
    <mergeCell ref="D1723:D1727"/>
    <mergeCell ref="E1723:E1727"/>
    <mergeCell ref="F1723:F1727"/>
    <mergeCell ref="G1723:G1727"/>
    <mergeCell ref="C1728:C1732"/>
    <mergeCell ref="D1728:D1732"/>
    <mergeCell ref="E1728:E1732"/>
    <mergeCell ref="F1603:F1607"/>
    <mergeCell ref="G1593:G1597"/>
    <mergeCell ref="G1588:G1592"/>
    <mergeCell ref="C1603:C1607"/>
    <mergeCell ref="D1603:D1607"/>
    <mergeCell ref="C1628:C1632"/>
    <mergeCell ref="D1628:D1632"/>
    <mergeCell ref="E1628:E1632"/>
    <mergeCell ref="F1628:F1632"/>
    <mergeCell ref="G1628:G1632"/>
    <mergeCell ref="C1668:C1672"/>
    <mergeCell ref="D1668:D1672"/>
    <mergeCell ref="G1748:G1752"/>
    <mergeCell ref="C1753:C1757"/>
    <mergeCell ref="D1753:D1757"/>
    <mergeCell ref="E1753:E1757"/>
    <mergeCell ref="F1753:F1757"/>
    <mergeCell ref="G1753:G1757"/>
    <mergeCell ref="C1758:C1762"/>
    <mergeCell ref="D1758:D1762"/>
    <mergeCell ref="E1653:E1657"/>
    <mergeCell ref="F217:F221"/>
    <mergeCell ref="G217:G221"/>
    <mergeCell ref="C252:C256"/>
    <mergeCell ref="D252:D256"/>
    <mergeCell ref="C242:C246"/>
    <mergeCell ref="D242:D246"/>
    <mergeCell ref="E242:E246"/>
    <mergeCell ref="F242:F246"/>
    <mergeCell ref="G242:G246"/>
    <mergeCell ref="C237:C241"/>
    <mergeCell ref="G252:G256"/>
    <mergeCell ref="C87:C91"/>
    <mergeCell ref="F92:F96"/>
    <mergeCell ref="F77:F81"/>
    <mergeCell ref="G77:G81"/>
    <mergeCell ref="C157:C161"/>
    <mergeCell ref="G117:G121"/>
    <mergeCell ref="C122:C126"/>
    <mergeCell ref="D122:D126"/>
    <mergeCell ref="E122:E126"/>
    <mergeCell ref="D127:D131"/>
    <mergeCell ref="E127:E131"/>
    <mergeCell ref="G132:G136"/>
    <mergeCell ref="C127:C131"/>
    <mergeCell ref="G107:G111"/>
    <mergeCell ref="C112:C116"/>
    <mergeCell ref="D112:D116"/>
    <mergeCell ref="G187:G191"/>
    <mergeCell ref="C197:C201"/>
    <mergeCell ref="D197:D201"/>
    <mergeCell ref="F127:F131"/>
    <mergeCell ref="E197:E201"/>
    <mergeCell ref="D1403:D1407"/>
    <mergeCell ref="C72:C76"/>
    <mergeCell ref="D72:D76"/>
    <mergeCell ref="E72:E76"/>
    <mergeCell ref="F72:F76"/>
    <mergeCell ref="G92:G96"/>
    <mergeCell ref="D107:D111"/>
    <mergeCell ref="G102:G106"/>
    <mergeCell ref="D82:D86"/>
    <mergeCell ref="E82:E86"/>
    <mergeCell ref="F82:F86"/>
    <mergeCell ref="G72:G76"/>
    <mergeCell ref="C77:C81"/>
    <mergeCell ref="D77:D81"/>
    <mergeCell ref="E77:E81"/>
    <mergeCell ref="F147:F151"/>
    <mergeCell ref="G147:G151"/>
    <mergeCell ref="C152:C156"/>
    <mergeCell ref="F152:F156"/>
    <mergeCell ref="G152:G156"/>
    <mergeCell ref="E107:E111"/>
    <mergeCell ref="F107:F111"/>
    <mergeCell ref="D87:D91"/>
    <mergeCell ref="E87:E91"/>
    <mergeCell ref="F87:F91"/>
    <mergeCell ref="G87:G91"/>
    <mergeCell ref="C82:C86"/>
    <mergeCell ref="G127:G131"/>
    <mergeCell ref="C132:C136"/>
    <mergeCell ref="D132:D136"/>
    <mergeCell ref="E132:E136"/>
    <mergeCell ref="F132:F136"/>
    <mergeCell ref="G52:G56"/>
    <mergeCell ref="E252:E256"/>
    <mergeCell ref="F252:F256"/>
    <mergeCell ref="E257:E261"/>
    <mergeCell ref="F257:F261"/>
    <mergeCell ref="G257:G261"/>
    <mergeCell ref="F42:F46"/>
    <mergeCell ref="G32:G36"/>
    <mergeCell ref="C37:C41"/>
    <mergeCell ref="D37:D41"/>
    <mergeCell ref="E37:E41"/>
    <mergeCell ref="F37:F41"/>
    <mergeCell ref="G37:G41"/>
    <mergeCell ref="C32:C36"/>
    <mergeCell ref="D32:D36"/>
    <mergeCell ref="E32:E36"/>
    <mergeCell ref="F32:F36"/>
    <mergeCell ref="C92:C96"/>
    <mergeCell ref="D92:D96"/>
    <mergeCell ref="E92:E96"/>
    <mergeCell ref="C52:C56"/>
    <mergeCell ref="D52:D56"/>
    <mergeCell ref="G57:G61"/>
    <mergeCell ref="G82:G86"/>
    <mergeCell ref="E52:E56"/>
    <mergeCell ref="F52:F56"/>
    <mergeCell ref="C57:C61"/>
    <mergeCell ref="D57:D61"/>
    <mergeCell ref="E57:E61"/>
    <mergeCell ref="F57:F61"/>
    <mergeCell ref="E167:E171"/>
    <mergeCell ref="F167:F171"/>
    <mergeCell ref="C5:I5"/>
    <mergeCell ref="C6:K6"/>
    <mergeCell ref="C9:C10"/>
    <mergeCell ref="D9:D10"/>
    <mergeCell ref="E9:E10"/>
    <mergeCell ref="H9:K9"/>
    <mergeCell ref="G11:G15"/>
    <mergeCell ref="F9:F10"/>
    <mergeCell ref="G9:G10"/>
    <mergeCell ref="F11:F15"/>
    <mergeCell ref="G22:G26"/>
    <mergeCell ref="C27:C31"/>
    <mergeCell ref="G42:G46"/>
    <mergeCell ref="C47:C51"/>
    <mergeCell ref="D47:D51"/>
    <mergeCell ref="E47:E51"/>
    <mergeCell ref="F47:F51"/>
    <mergeCell ref="G47:G51"/>
    <mergeCell ref="C42:C46"/>
    <mergeCell ref="D42:D46"/>
    <mergeCell ref="E42:E46"/>
    <mergeCell ref="D27:D31"/>
    <mergeCell ref="E27:E31"/>
    <mergeCell ref="F27:F31"/>
    <mergeCell ref="G27:G31"/>
    <mergeCell ref="C22:C26"/>
    <mergeCell ref="D22:D26"/>
    <mergeCell ref="E22:E26"/>
    <mergeCell ref="F22:F26"/>
    <mergeCell ref="E11:E15"/>
    <mergeCell ref="C11:C15"/>
    <mergeCell ref="D11:D15"/>
    <mergeCell ref="G62:G66"/>
    <mergeCell ref="C67:C71"/>
    <mergeCell ref="D67:D71"/>
    <mergeCell ref="E67:E71"/>
    <mergeCell ref="F67:F71"/>
    <mergeCell ref="G67:G71"/>
    <mergeCell ref="C62:C66"/>
    <mergeCell ref="D62:D66"/>
    <mergeCell ref="E62:E66"/>
    <mergeCell ref="F62:F66"/>
    <mergeCell ref="E112:E116"/>
    <mergeCell ref="F112:F116"/>
    <mergeCell ref="C117:C121"/>
    <mergeCell ref="D117:D121"/>
    <mergeCell ref="E117:E121"/>
    <mergeCell ref="F117:F121"/>
    <mergeCell ref="C17:C21"/>
    <mergeCell ref="D17:D21"/>
    <mergeCell ref="E17:E21"/>
    <mergeCell ref="F17:F21"/>
    <mergeCell ref="G17:G21"/>
    <mergeCell ref="G112:G116"/>
    <mergeCell ref="C107:C111"/>
    <mergeCell ref="C97:C101"/>
    <mergeCell ref="D97:D101"/>
    <mergeCell ref="E97:E101"/>
    <mergeCell ref="F97:F101"/>
    <mergeCell ref="G97:G101"/>
    <mergeCell ref="C102:C106"/>
    <mergeCell ref="D102:D106"/>
    <mergeCell ref="E102:E106"/>
    <mergeCell ref="F102:F106"/>
    <mergeCell ref="F197:F201"/>
    <mergeCell ref="G197:G201"/>
    <mergeCell ref="C187:C191"/>
    <mergeCell ref="D187:D191"/>
    <mergeCell ref="F122:F126"/>
    <mergeCell ref="G122:G126"/>
    <mergeCell ref="G167:G171"/>
    <mergeCell ref="G137:G141"/>
    <mergeCell ref="C142:C146"/>
    <mergeCell ref="D142:D146"/>
    <mergeCell ref="E142:E146"/>
    <mergeCell ref="F142:F146"/>
    <mergeCell ref="G142:G146"/>
    <mergeCell ref="C137:C141"/>
    <mergeCell ref="D137:D141"/>
    <mergeCell ref="E137:E141"/>
    <mergeCell ref="F137:F141"/>
    <mergeCell ref="D157:D161"/>
    <mergeCell ref="E157:E161"/>
    <mergeCell ref="F157:F161"/>
    <mergeCell ref="G157:G161"/>
    <mergeCell ref="C167:C171"/>
    <mergeCell ref="D167:D171"/>
    <mergeCell ref="C147:C151"/>
    <mergeCell ref="D147:D151"/>
    <mergeCell ref="E147:E151"/>
    <mergeCell ref="D152:D156"/>
    <mergeCell ref="E152:E156"/>
    <mergeCell ref="C172:C176"/>
    <mergeCell ref="D172:D176"/>
    <mergeCell ref="E172:E176"/>
    <mergeCell ref="F172:F176"/>
    <mergeCell ref="G262:G266"/>
    <mergeCell ref="C262:C266"/>
    <mergeCell ref="D262:D266"/>
    <mergeCell ref="E262:E266"/>
    <mergeCell ref="F262:F266"/>
    <mergeCell ref="G247:G251"/>
    <mergeCell ref="C247:C251"/>
    <mergeCell ref="D247:D251"/>
    <mergeCell ref="E247:E251"/>
    <mergeCell ref="F247:F251"/>
    <mergeCell ref="G237:G241"/>
    <mergeCell ref="D237:D241"/>
    <mergeCell ref="E237:E241"/>
    <mergeCell ref="F237:F241"/>
    <mergeCell ref="C162:C166"/>
    <mergeCell ref="D162:D166"/>
    <mergeCell ref="E162:E166"/>
    <mergeCell ref="F162:F166"/>
    <mergeCell ref="G162:G166"/>
    <mergeCell ref="C232:C236"/>
    <mergeCell ref="D232:D236"/>
    <mergeCell ref="E232:E236"/>
    <mergeCell ref="F232:F236"/>
    <mergeCell ref="G232:G236"/>
    <mergeCell ref="C227:C231"/>
    <mergeCell ref="E187:E191"/>
    <mergeCell ref="F187:F191"/>
    <mergeCell ref="C257:C261"/>
    <mergeCell ref="D257:D261"/>
    <mergeCell ref="C217:C221"/>
    <mergeCell ref="D217:D221"/>
    <mergeCell ref="E217:E221"/>
    <mergeCell ref="F282:F286"/>
    <mergeCell ref="G272:G276"/>
    <mergeCell ref="C277:C281"/>
    <mergeCell ref="D277:D281"/>
    <mergeCell ref="E277:E281"/>
    <mergeCell ref="F277:F281"/>
    <mergeCell ref="G277:G281"/>
    <mergeCell ref="C272:C276"/>
    <mergeCell ref="D272:D276"/>
    <mergeCell ref="E272:E276"/>
    <mergeCell ref="F272:F276"/>
    <mergeCell ref="G267:G271"/>
    <mergeCell ref="G282:G286"/>
    <mergeCell ref="C287:C291"/>
    <mergeCell ref="E297:E301"/>
    <mergeCell ref="F297:F301"/>
    <mergeCell ref="G297:G301"/>
    <mergeCell ref="C297:C301"/>
    <mergeCell ref="G292:G296"/>
    <mergeCell ref="C292:C296"/>
    <mergeCell ref="D292:D296"/>
    <mergeCell ref="E292:E296"/>
    <mergeCell ref="F292:F296"/>
    <mergeCell ref="C267:C271"/>
    <mergeCell ref="D267:D271"/>
    <mergeCell ref="E267:E271"/>
    <mergeCell ref="F267:F271"/>
    <mergeCell ref="D287:D291"/>
    <mergeCell ref="E287:E291"/>
    <mergeCell ref="F287:F291"/>
    <mergeCell ref="G287:G291"/>
    <mergeCell ref="D297:D301"/>
    <mergeCell ref="C382:C386"/>
    <mergeCell ref="D382:D386"/>
    <mergeCell ref="C357:C361"/>
    <mergeCell ref="D357:D361"/>
    <mergeCell ref="E357:E361"/>
    <mergeCell ref="C387:C391"/>
    <mergeCell ref="D387:D391"/>
    <mergeCell ref="C352:C356"/>
    <mergeCell ref="F352:F356"/>
    <mergeCell ref="G377:G381"/>
    <mergeCell ref="G417:G421"/>
    <mergeCell ref="C392:C396"/>
    <mergeCell ref="D392:D396"/>
    <mergeCell ref="E392:E396"/>
    <mergeCell ref="F392:F396"/>
    <mergeCell ref="G392:G396"/>
    <mergeCell ref="E382:E386"/>
    <mergeCell ref="F382:F386"/>
    <mergeCell ref="G372:G376"/>
    <mergeCell ref="C377:C381"/>
    <mergeCell ref="G382:G386"/>
    <mergeCell ref="C372:C376"/>
    <mergeCell ref="D372:D376"/>
    <mergeCell ref="E372:E376"/>
    <mergeCell ref="F372:F376"/>
    <mergeCell ref="C397:C401"/>
    <mergeCell ref="C402:C406"/>
    <mergeCell ref="F417:F421"/>
    <mergeCell ref="C412:C416"/>
    <mergeCell ref="D412:D416"/>
    <mergeCell ref="E412:E416"/>
    <mergeCell ref="C362:C366"/>
    <mergeCell ref="C457:C461"/>
    <mergeCell ref="D457:D461"/>
    <mergeCell ref="E457:E461"/>
    <mergeCell ref="F457:F461"/>
    <mergeCell ref="D432:D436"/>
    <mergeCell ref="D537:D541"/>
    <mergeCell ref="E537:E541"/>
    <mergeCell ref="F537:F541"/>
    <mergeCell ref="G537:G541"/>
    <mergeCell ref="D582:D586"/>
    <mergeCell ref="E582:E586"/>
    <mergeCell ref="F582:F586"/>
    <mergeCell ref="G592:G596"/>
    <mergeCell ref="C582:C586"/>
    <mergeCell ref="G532:G536"/>
    <mergeCell ref="G567:G571"/>
    <mergeCell ref="C572:C576"/>
    <mergeCell ref="D547:D551"/>
    <mergeCell ref="E557:E561"/>
    <mergeCell ref="D572:D576"/>
    <mergeCell ref="E572:E576"/>
    <mergeCell ref="F572:F576"/>
    <mergeCell ref="C567:C571"/>
    <mergeCell ref="D567:D571"/>
    <mergeCell ref="E567:E571"/>
    <mergeCell ref="G582:G586"/>
    <mergeCell ref="C592:C596"/>
    <mergeCell ref="E547:E551"/>
    <mergeCell ref="C557:C561"/>
    <mergeCell ref="D557:D561"/>
    <mergeCell ref="F567:F571"/>
    <mergeCell ref="F592:F596"/>
    <mergeCell ref="G387:G391"/>
    <mergeCell ref="G397:G401"/>
    <mergeCell ref="G432:G436"/>
    <mergeCell ref="D402:D406"/>
    <mergeCell ref="C442:C446"/>
    <mergeCell ref="D442:D446"/>
    <mergeCell ref="E442:E446"/>
    <mergeCell ref="F442:F446"/>
    <mergeCell ref="G477:G481"/>
    <mergeCell ref="D482:D486"/>
    <mergeCell ref="E482:E486"/>
    <mergeCell ref="F482:F486"/>
    <mergeCell ref="G522:G526"/>
    <mergeCell ref="C477:C481"/>
    <mergeCell ref="D477:D481"/>
    <mergeCell ref="E477:E481"/>
    <mergeCell ref="C522:C526"/>
    <mergeCell ref="C432:C436"/>
    <mergeCell ref="C467:C471"/>
    <mergeCell ref="G517:G521"/>
    <mergeCell ref="C492:C496"/>
    <mergeCell ref="D492:D496"/>
    <mergeCell ref="E492:E496"/>
    <mergeCell ref="F492:F496"/>
    <mergeCell ref="G492:G496"/>
    <mergeCell ref="C497:C501"/>
    <mergeCell ref="D497:D501"/>
    <mergeCell ref="E497:E501"/>
    <mergeCell ref="F497:F501"/>
    <mergeCell ref="G497:G501"/>
    <mergeCell ref="C502:C506"/>
    <mergeCell ref="D502:D506"/>
    <mergeCell ref="C562:C566"/>
    <mergeCell ref="D562:D566"/>
    <mergeCell ref="E562:E566"/>
    <mergeCell ref="F562:F566"/>
    <mergeCell ref="G552:G556"/>
    <mergeCell ref="G562:G566"/>
    <mergeCell ref="E552:E556"/>
    <mergeCell ref="F552:F556"/>
    <mergeCell ref="G557:G561"/>
    <mergeCell ref="D577:D581"/>
    <mergeCell ref="E577:E581"/>
    <mergeCell ref="F577:F581"/>
    <mergeCell ref="C577:C581"/>
    <mergeCell ref="G577:G581"/>
    <mergeCell ref="F557:F561"/>
    <mergeCell ref="C552:C556"/>
    <mergeCell ref="D552:D556"/>
    <mergeCell ref="C697:C701"/>
    <mergeCell ref="D697:D701"/>
    <mergeCell ref="E697:E701"/>
    <mergeCell ref="F697:F701"/>
    <mergeCell ref="D707:D711"/>
    <mergeCell ref="C712:C716"/>
    <mergeCell ref="D712:D716"/>
    <mergeCell ref="F712:F716"/>
    <mergeCell ref="E732:E736"/>
    <mergeCell ref="F732:F736"/>
    <mergeCell ref="D742:D746"/>
    <mergeCell ref="E727:E731"/>
    <mergeCell ref="F727:F731"/>
    <mergeCell ref="D722:D726"/>
    <mergeCell ref="E722:E726"/>
    <mergeCell ref="F722:F726"/>
    <mergeCell ref="C707:C711"/>
    <mergeCell ref="C852:C856"/>
    <mergeCell ref="D897:D901"/>
    <mergeCell ref="E897:E901"/>
    <mergeCell ref="F897:F901"/>
    <mergeCell ref="G887:G891"/>
    <mergeCell ref="C892:C896"/>
    <mergeCell ref="D892:D896"/>
    <mergeCell ref="E892:E896"/>
    <mergeCell ref="F892:F896"/>
    <mergeCell ref="G892:G896"/>
    <mergeCell ref="C887:C891"/>
    <mergeCell ref="D887:D891"/>
    <mergeCell ref="E887:E891"/>
    <mergeCell ref="F887:F891"/>
    <mergeCell ref="G897:G901"/>
    <mergeCell ref="C797:C801"/>
    <mergeCell ref="F702:F706"/>
    <mergeCell ref="C767:C771"/>
    <mergeCell ref="F762:F766"/>
    <mergeCell ref="D767:D771"/>
    <mergeCell ref="E767:E771"/>
    <mergeCell ref="F767:F771"/>
    <mergeCell ref="G767:G771"/>
    <mergeCell ref="C762:C766"/>
    <mergeCell ref="F792:F796"/>
    <mergeCell ref="G792:G796"/>
    <mergeCell ref="G782:G786"/>
    <mergeCell ref="F802:F806"/>
    <mergeCell ref="G802:G806"/>
    <mergeCell ref="C787:C791"/>
    <mergeCell ref="D787:D791"/>
    <mergeCell ref="E787:E791"/>
    <mergeCell ref="C792:C796"/>
    <mergeCell ref="D792:D796"/>
    <mergeCell ref="E792:E796"/>
    <mergeCell ref="C877:C881"/>
    <mergeCell ref="D877:D881"/>
    <mergeCell ref="E877:E881"/>
    <mergeCell ref="F877:F881"/>
    <mergeCell ref="C872:C876"/>
    <mergeCell ref="D872:D876"/>
    <mergeCell ref="E872:E876"/>
    <mergeCell ref="F872:F876"/>
    <mergeCell ref="G872:G876"/>
    <mergeCell ref="G877:G881"/>
    <mergeCell ref="C882:C886"/>
    <mergeCell ref="D882:D886"/>
    <mergeCell ref="E882:E886"/>
    <mergeCell ref="F882:F886"/>
    <mergeCell ref="G882:G886"/>
    <mergeCell ref="F867:F871"/>
    <mergeCell ref="C817:C821"/>
    <mergeCell ref="D817:D821"/>
    <mergeCell ref="E817:E821"/>
    <mergeCell ref="F817:F821"/>
    <mergeCell ref="G822:G826"/>
    <mergeCell ref="C827:C831"/>
    <mergeCell ref="D827:D831"/>
    <mergeCell ref="D802:D806"/>
    <mergeCell ref="E802:E806"/>
    <mergeCell ref="G867:G871"/>
    <mergeCell ref="C867:C871"/>
    <mergeCell ref="D867:D871"/>
    <mergeCell ref="D847:D851"/>
    <mergeCell ref="C922:C926"/>
    <mergeCell ref="D922:D926"/>
    <mergeCell ref="E922:E926"/>
    <mergeCell ref="F922:F926"/>
    <mergeCell ref="G922:G926"/>
    <mergeCell ref="C917:C921"/>
    <mergeCell ref="D917:D921"/>
    <mergeCell ref="E917:E921"/>
    <mergeCell ref="F917:F921"/>
    <mergeCell ref="G907:G911"/>
    <mergeCell ref="C912:C916"/>
    <mergeCell ref="D912:D916"/>
    <mergeCell ref="E912:E916"/>
    <mergeCell ref="F912:F916"/>
    <mergeCell ref="G912:G916"/>
    <mergeCell ref="C907:C911"/>
    <mergeCell ref="D907:D911"/>
    <mergeCell ref="E907:E911"/>
    <mergeCell ref="F907:F911"/>
    <mergeCell ref="C902:C906"/>
    <mergeCell ref="D902:D906"/>
    <mergeCell ref="E902:E906"/>
    <mergeCell ref="F902:F906"/>
    <mergeCell ref="G902:G906"/>
    <mergeCell ref="C897:C901"/>
    <mergeCell ref="G947:G951"/>
    <mergeCell ref="C947:C951"/>
    <mergeCell ref="D947:D951"/>
    <mergeCell ref="E947:E951"/>
    <mergeCell ref="F947:F951"/>
    <mergeCell ref="G937:G941"/>
    <mergeCell ref="C942:C946"/>
    <mergeCell ref="D942:D946"/>
    <mergeCell ref="E942:E946"/>
    <mergeCell ref="F942:F946"/>
    <mergeCell ref="G942:G946"/>
    <mergeCell ref="C937:C941"/>
    <mergeCell ref="D937:D941"/>
    <mergeCell ref="E937:E941"/>
    <mergeCell ref="F937:F941"/>
    <mergeCell ref="G927:G931"/>
    <mergeCell ref="C932:C936"/>
    <mergeCell ref="D932:D936"/>
    <mergeCell ref="E932:E936"/>
    <mergeCell ref="F932:F936"/>
    <mergeCell ref="G932:G936"/>
    <mergeCell ref="C927:C931"/>
    <mergeCell ref="D927:D931"/>
    <mergeCell ref="E927:E931"/>
    <mergeCell ref="F927:F931"/>
    <mergeCell ref="G917:G921"/>
    <mergeCell ref="G967:G971"/>
    <mergeCell ref="C967:C971"/>
    <mergeCell ref="D967:D971"/>
    <mergeCell ref="E967:E971"/>
    <mergeCell ref="F967:F971"/>
    <mergeCell ref="G957:G961"/>
    <mergeCell ref="C962:C966"/>
    <mergeCell ref="D962:D966"/>
    <mergeCell ref="E962:E966"/>
    <mergeCell ref="F962:F966"/>
    <mergeCell ref="G962:G966"/>
    <mergeCell ref="C957:C961"/>
    <mergeCell ref="D957:D961"/>
    <mergeCell ref="E957:E961"/>
    <mergeCell ref="F957:F961"/>
    <mergeCell ref="C952:C956"/>
    <mergeCell ref="D952:D956"/>
    <mergeCell ref="E952:E956"/>
    <mergeCell ref="F952:F956"/>
    <mergeCell ref="G952:G956"/>
    <mergeCell ref="G992:G996"/>
    <mergeCell ref="C992:C996"/>
    <mergeCell ref="D992:D996"/>
    <mergeCell ref="E992:E996"/>
    <mergeCell ref="F992:F996"/>
    <mergeCell ref="C987:C991"/>
    <mergeCell ref="D987:D991"/>
    <mergeCell ref="E987:E991"/>
    <mergeCell ref="F987:F991"/>
    <mergeCell ref="G987:G991"/>
    <mergeCell ref="G972:G976"/>
    <mergeCell ref="C977:C981"/>
    <mergeCell ref="D977:D981"/>
    <mergeCell ref="E977:E981"/>
    <mergeCell ref="F977:F981"/>
    <mergeCell ref="G977:G981"/>
    <mergeCell ref="C972:C976"/>
    <mergeCell ref="D972:D976"/>
    <mergeCell ref="E972:E976"/>
    <mergeCell ref="F972:F976"/>
    <mergeCell ref="D982:D986"/>
    <mergeCell ref="E982:E986"/>
    <mergeCell ref="F982:F986"/>
    <mergeCell ref="G982:G986"/>
    <mergeCell ref="C982:C986"/>
    <mergeCell ref="G1007:G1011"/>
    <mergeCell ref="C1012:C1016"/>
    <mergeCell ref="D1012:D1016"/>
    <mergeCell ref="E1012:E1016"/>
    <mergeCell ref="F1012:F1016"/>
    <mergeCell ref="G1012:G1016"/>
    <mergeCell ref="C1007:C1011"/>
    <mergeCell ref="D1007:D1011"/>
    <mergeCell ref="E1007:E1011"/>
    <mergeCell ref="F1007:F1011"/>
    <mergeCell ref="C1022:C1026"/>
    <mergeCell ref="D1022:D1026"/>
    <mergeCell ref="E1022:E1026"/>
    <mergeCell ref="F1022:F1026"/>
    <mergeCell ref="G1022:G1026"/>
    <mergeCell ref="G997:G1001"/>
    <mergeCell ref="C1002:C1006"/>
    <mergeCell ref="D1002:D1006"/>
    <mergeCell ref="E1002:E1006"/>
    <mergeCell ref="F1002:F1006"/>
    <mergeCell ref="G1002:G1006"/>
    <mergeCell ref="C997:C1001"/>
    <mergeCell ref="D997:D1001"/>
    <mergeCell ref="E997:E1001"/>
    <mergeCell ref="F997:F1001"/>
    <mergeCell ref="G1032:G1036"/>
    <mergeCell ref="C1037:C1041"/>
    <mergeCell ref="D1037:D1041"/>
    <mergeCell ref="E1037:E1041"/>
    <mergeCell ref="F1037:F1041"/>
    <mergeCell ref="G1037:G1041"/>
    <mergeCell ref="C1032:C1036"/>
    <mergeCell ref="D1032:D1036"/>
    <mergeCell ref="E1032:E1036"/>
    <mergeCell ref="F1032:F1036"/>
    <mergeCell ref="G1017:G1021"/>
    <mergeCell ref="C1027:C1031"/>
    <mergeCell ref="D1027:D1031"/>
    <mergeCell ref="E1027:E1031"/>
    <mergeCell ref="F1027:F1031"/>
    <mergeCell ref="G1027:G1031"/>
    <mergeCell ref="C1017:C1021"/>
    <mergeCell ref="D1017:D1021"/>
    <mergeCell ref="E1017:E1021"/>
    <mergeCell ref="F1017:F1021"/>
    <mergeCell ref="G1052:G1056"/>
    <mergeCell ref="C1057:C1061"/>
    <mergeCell ref="D1057:D1061"/>
    <mergeCell ref="E1057:E1061"/>
    <mergeCell ref="F1057:F1061"/>
    <mergeCell ref="G1057:G1061"/>
    <mergeCell ref="C1052:C1056"/>
    <mergeCell ref="D1052:D1056"/>
    <mergeCell ref="E1052:E1056"/>
    <mergeCell ref="F1052:F1056"/>
    <mergeCell ref="G1042:G1046"/>
    <mergeCell ref="C1047:C1051"/>
    <mergeCell ref="D1047:D1051"/>
    <mergeCell ref="E1047:E1051"/>
    <mergeCell ref="F1047:F1051"/>
    <mergeCell ref="G1047:G1051"/>
    <mergeCell ref="C1042:C1046"/>
    <mergeCell ref="D1042:D1046"/>
    <mergeCell ref="E1042:E1046"/>
    <mergeCell ref="F1042:F1046"/>
    <mergeCell ref="G1067:G1071"/>
    <mergeCell ref="C1072:C1076"/>
    <mergeCell ref="D1072:D1076"/>
    <mergeCell ref="E1072:E1076"/>
    <mergeCell ref="F1072:F1076"/>
    <mergeCell ref="G1072:G1076"/>
    <mergeCell ref="C1067:C1071"/>
    <mergeCell ref="D1067:D1071"/>
    <mergeCell ref="E1067:E1071"/>
    <mergeCell ref="F1067:F1071"/>
    <mergeCell ref="C1077:C1081"/>
    <mergeCell ref="D1077:D1081"/>
    <mergeCell ref="E1077:E1081"/>
    <mergeCell ref="F1077:F1081"/>
    <mergeCell ref="G1077:G1081"/>
    <mergeCell ref="G1062:G1066"/>
    <mergeCell ref="C1062:C1066"/>
    <mergeCell ref="D1062:D1066"/>
    <mergeCell ref="E1062:E1066"/>
    <mergeCell ref="F1062:F1066"/>
    <mergeCell ref="G1092:G1096"/>
    <mergeCell ref="C1097:C1101"/>
    <mergeCell ref="D1097:D1101"/>
    <mergeCell ref="E1097:E1101"/>
    <mergeCell ref="F1097:F1101"/>
    <mergeCell ref="G1097:G1101"/>
    <mergeCell ref="C1092:C1096"/>
    <mergeCell ref="D1092:D1096"/>
    <mergeCell ref="E1092:E1096"/>
    <mergeCell ref="F1092:F1096"/>
    <mergeCell ref="G1082:G1086"/>
    <mergeCell ref="C1087:C1091"/>
    <mergeCell ref="D1087:D1091"/>
    <mergeCell ref="E1087:E1091"/>
    <mergeCell ref="F1087:F1091"/>
    <mergeCell ref="G1087:G1091"/>
    <mergeCell ref="C1082:C1086"/>
    <mergeCell ref="D1082:D1086"/>
    <mergeCell ref="E1082:E1086"/>
    <mergeCell ref="F1082:F1086"/>
    <mergeCell ref="G1102:G1106"/>
    <mergeCell ref="C1107:C1111"/>
    <mergeCell ref="D1107:D1111"/>
    <mergeCell ref="E1107:E1111"/>
    <mergeCell ref="F1107:F1111"/>
    <mergeCell ref="G1107:G1111"/>
    <mergeCell ref="C1102:C1106"/>
    <mergeCell ref="D1102:D1106"/>
    <mergeCell ref="E1102:E1106"/>
    <mergeCell ref="F1102:F1106"/>
    <mergeCell ref="C1137:C1141"/>
    <mergeCell ref="D1137:D1141"/>
    <mergeCell ref="E1137:E1141"/>
    <mergeCell ref="F1137:F1141"/>
    <mergeCell ref="G1137:G1141"/>
    <mergeCell ref="C1132:C1136"/>
    <mergeCell ref="G1112:G1116"/>
    <mergeCell ref="C1117:C1121"/>
    <mergeCell ref="D1117:D1121"/>
    <mergeCell ref="C1112:C1116"/>
    <mergeCell ref="D1112:D1116"/>
    <mergeCell ref="E1112:E1116"/>
    <mergeCell ref="F1112:F1116"/>
    <mergeCell ref="F1122:F1126"/>
    <mergeCell ref="E1132:E1136"/>
    <mergeCell ref="F1132:F1136"/>
    <mergeCell ref="G1132:G1136"/>
    <mergeCell ref="F1142:F1146"/>
    <mergeCell ref="G1142:G1146"/>
    <mergeCell ref="D1187:D1191"/>
    <mergeCell ref="F1167:F1171"/>
    <mergeCell ref="G1157:G1161"/>
    <mergeCell ref="G1167:G1171"/>
    <mergeCell ref="F1152:F1156"/>
    <mergeCell ref="G1152:G1156"/>
    <mergeCell ref="C1167:C1171"/>
    <mergeCell ref="D1167:D1171"/>
    <mergeCell ref="E1167:E1171"/>
    <mergeCell ref="C1182:C1186"/>
    <mergeCell ref="D1182:D1186"/>
    <mergeCell ref="E1182:E1186"/>
    <mergeCell ref="F1182:F1186"/>
    <mergeCell ref="G1182:G1186"/>
    <mergeCell ref="F1147:F1151"/>
    <mergeCell ref="G1147:G1151"/>
    <mergeCell ref="F1187:F1191"/>
    <mergeCell ref="C1162:C1166"/>
    <mergeCell ref="D1162:D1166"/>
    <mergeCell ref="E1157:E1161"/>
    <mergeCell ref="E1172:E1176"/>
    <mergeCell ref="F1172:F1176"/>
    <mergeCell ref="G1172:G1176"/>
    <mergeCell ref="C1187:C1191"/>
    <mergeCell ref="G1177:G1181"/>
    <mergeCell ref="E1197:E1201"/>
    <mergeCell ref="F1197:F1201"/>
    <mergeCell ref="G1207:G1211"/>
    <mergeCell ref="C1192:C1196"/>
    <mergeCell ref="D1192:D1196"/>
    <mergeCell ref="E1192:E1196"/>
    <mergeCell ref="F1192:F1196"/>
    <mergeCell ref="G1192:G1196"/>
    <mergeCell ref="C1207:C1211"/>
    <mergeCell ref="E1117:E1121"/>
    <mergeCell ref="F1117:F1121"/>
    <mergeCell ref="G1117:G1121"/>
    <mergeCell ref="F1157:F1161"/>
    <mergeCell ref="C1147:C1151"/>
    <mergeCell ref="C1152:C1156"/>
    <mergeCell ref="D1152:D1156"/>
    <mergeCell ref="E1152:E1156"/>
    <mergeCell ref="F1162:F1166"/>
    <mergeCell ref="G1162:G1166"/>
    <mergeCell ref="C1142:C1146"/>
    <mergeCell ref="D1142:D1146"/>
    <mergeCell ref="C1157:C1161"/>
    <mergeCell ref="E1127:E1131"/>
    <mergeCell ref="F1127:F1131"/>
    <mergeCell ref="G1127:G1131"/>
    <mergeCell ref="C1122:C1126"/>
    <mergeCell ref="D1202:D1206"/>
    <mergeCell ref="E1202:E1206"/>
    <mergeCell ref="F1202:F1206"/>
    <mergeCell ref="D1147:D1151"/>
    <mergeCell ref="E1147:E1151"/>
    <mergeCell ref="E1142:E1146"/>
    <mergeCell ref="E1212:E1216"/>
    <mergeCell ref="F1212:F1216"/>
    <mergeCell ref="C1212:C1216"/>
    <mergeCell ref="D1212:D1216"/>
    <mergeCell ref="G1212:G1216"/>
    <mergeCell ref="G1197:G1201"/>
    <mergeCell ref="E1368:E1372"/>
    <mergeCell ref="F1258:F1262"/>
    <mergeCell ref="D1227:D1231"/>
    <mergeCell ref="E1227:E1231"/>
    <mergeCell ref="F1227:F1231"/>
    <mergeCell ref="G1227:G1231"/>
    <mergeCell ref="C1383:C1387"/>
    <mergeCell ref="D1383:D1387"/>
    <mergeCell ref="E1383:E1387"/>
    <mergeCell ref="F1383:F1387"/>
    <mergeCell ref="G1383:G1387"/>
    <mergeCell ref="C1313:C1317"/>
    <mergeCell ref="D1313:D1317"/>
    <mergeCell ref="E1313:E1317"/>
    <mergeCell ref="F1313:F1317"/>
    <mergeCell ref="G1313:G1317"/>
    <mergeCell ref="C1378:C1382"/>
    <mergeCell ref="D1378:D1382"/>
    <mergeCell ref="E1378:E1382"/>
    <mergeCell ref="C1263:C1267"/>
    <mergeCell ref="D1263:D1267"/>
    <mergeCell ref="F1378:F1382"/>
    <mergeCell ref="E1263:E1267"/>
    <mergeCell ref="F1263:F1267"/>
    <mergeCell ref="G1263:G1267"/>
    <mergeCell ref="C1308:C1312"/>
    <mergeCell ref="D1308:D1312"/>
    <mergeCell ref="E1308:E1312"/>
    <mergeCell ref="G1338:G1342"/>
    <mergeCell ref="E1353:E1357"/>
    <mergeCell ref="F1353:F1357"/>
    <mergeCell ref="G1353:G1357"/>
    <mergeCell ref="C1363:C1367"/>
    <mergeCell ref="F1368:F1372"/>
    <mergeCell ref="G1368:G1372"/>
    <mergeCell ref="C1373:C1377"/>
    <mergeCell ref="D1348:D1352"/>
    <mergeCell ref="D1373:D1377"/>
    <mergeCell ref="E1348:E1352"/>
    <mergeCell ref="F1348:F1352"/>
    <mergeCell ref="G1348:G1352"/>
    <mergeCell ref="D1323:D1327"/>
    <mergeCell ref="C1268:C1272"/>
    <mergeCell ref="D1268:D1272"/>
    <mergeCell ref="E1268:E1272"/>
    <mergeCell ref="F1268:F1272"/>
    <mergeCell ref="G1268:G1272"/>
    <mergeCell ref="C1318:C1322"/>
    <mergeCell ref="E1323:E1327"/>
    <mergeCell ref="G1323:G1327"/>
    <mergeCell ref="C1338:C1342"/>
    <mergeCell ref="D1338:D1342"/>
    <mergeCell ref="E1338:E1342"/>
    <mergeCell ref="E1273:E1277"/>
    <mergeCell ref="F1273:F1277"/>
    <mergeCell ref="G1273:G1277"/>
    <mergeCell ref="C1278:C1282"/>
    <mergeCell ref="D1278:D1282"/>
    <mergeCell ref="E1278:E1282"/>
    <mergeCell ref="F1278:F1282"/>
    <mergeCell ref="G1278:G1282"/>
    <mergeCell ref="C1283:C1287"/>
    <mergeCell ref="D1283:D1287"/>
    <mergeCell ref="F1338:F1342"/>
    <mergeCell ref="C1348:C1352"/>
    <mergeCell ref="C1343:C1347"/>
    <mergeCell ref="G1308:G1312"/>
    <mergeCell ref="C1368:C1372"/>
    <mergeCell ref="D1368:D1372"/>
    <mergeCell ref="C1733:C1737"/>
    <mergeCell ref="C1748:C1752"/>
    <mergeCell ref="D1748:D1752"/>
    <mergeCell ref="E1748:E1752"/>
    <mergeCell ref="F1748:F1752"/>
    <mergeCell ref="F1363:F1367"/>
    <mergeCell ref="G1363:G1367"/>
    <mergeCell ref="C1353:C1357"/>
    <mergeCell ref="C1323:C1327"/>
    <mergeCell ref="C1358:C1362"/>
    <mergeCell ref="D1358:D1362"/>
    <mergeCell ref="E1358:E1362"/>
    <mergeCell ref="F1358:F1362"/>
    <mergeCell ref="G1358:G1362"/>
    <mergeCell ref="D1353:D1357"/>
    <mergeCell ref="C1718:C1722"/>
    <mergeCell ref="D1718:D1722"/>
    <mergeCell ref="F1718:F1722"/>
    <mergeCell ref="E1668:E1672"/>
    <mergeCell ref="F1633:F1637"/>
    <mergeCell ref="D1638:D1642"/>
    <mergeCell ref="C1813:C1817"/>
    <mergeCell ref="E1638:E1642"/>
    <mergeCell ref="F1638:F1642"/>
    <mergeCell ref="G1638:G1642"/>
    <mergeCell ref="C1678:C1682"/>
    <mergeCell ref="D1678:D1682"/>
    <mergeCell ref="F1678:F1682"/>
    <mergeCell ref="G1668:G1672"/>
    <mergeCell ref="C1633:C1637"/>
    <mergeCell ref="D1633:D1637"/>
    <mergeCell ref="G1678:G1682"/>
    <mergeCell ref="E1678:E1682"/>
    <mergeCell ref="D1738:D1742"/>
    <mergeCell ref="E1738:E1742"/>
    <mergeCell ref="F1738:F1742"/>
    <mergeCell ref="G1738:G1742"/>
    <mergeCell ref="D1743:D1747"/>
    <mergeCell ref="E1743:E1747"/>
    <mergeCell ref="G1713:G1717"/>
    <mergeCell ref="E1673:E1677"/>
    <mergeCell ref="F1673:F1677"/>
    <mergeCell ref="E1693:E1697"/>
    <mergeCell ref="C1713:C1717"/>
    <mergeCell ref="D1713:D1717"/>
    <mergeCell ref="G1718:G1722"/>
    <mergeCell ref="D1733:D1737"/>
    <mergeCell ref="E1733:E1737"/>
    <mergeCell ref="F1733:F1737"/>
    <mergeCell ref="G1733:G1737"/>
    <mergeCell ref="C1738:C1742"/>
    <mergeCell ref="C1783:C1787"/>
    <mergeCell ref="D1783:D1787"/>
    <mergeCell ref="F1783:F1787"/>
    <mergeCell ref="G1783:G1787"/>
    <mergeCell ref="C1763:C1767"/>
    <mergeCell ref="D1763:D1767"/>
    <mergeCell ref="E1763:E1767"/>
    <mergeCell ref="C1778:C1782"/>
    <mergeCell ref="D1778:D1782"/>
    <mergeCell ref="F1778:F1782"/>
    <mergeCell ref="G1778:G1782"/>
    <mergeCell ref="C1803:C1807"/>
    <mergeCell ref="D1803:D1807"/>
    <mergeCell ref="F1793:F1797"/>
    <mergeCell ref="G1793:G1797"/>
    <mergeCell ref="G1798:G1802"/>
    <mergeCell ref="C1793:C1797"/>
    <mergeCell ref="D1793:D1797"/>
    <mergeCell ref="E1793:E1797"/>
    <mergeCell ref="E1803:E1807"/>
    <mergeCell ref="F1803:F1807"/>
    <mergeCell ref="G1803:G1807"/>
    <mergeCell ref="F1743:F1747"/>
    <mergeCell ref="G1743:G1747"/>
    <mergeCell ref="F1728:F1732"/>
    <mergeCell ref="G1728:G1732"/>
    <mergeCell ref="G1758:G1762"/>
    <mergeCell ref="D1813:D1817"/>
    <mergeCell ref="D1858:D1862"/>
    <mergeCell ref="C1838:C1842"/>
    <mergeCell ref="D1838:D1842"/>
    <mergeCell ref="E1838:E1842"/>
    <mergeCell ref="F1838:F1842"/>
    <mergeCell ref="G1828:G1832"/>
    <mergeCell ref="C1833:C1837"/>
    <mergeCell ref="D1833:D1837"/>
    <mergeCell ref="E1858:E1862"/>
    <mergeCell ref="F1858:F1862"/>
    <mergeCell ref="G1818:G1822"/>
    <mergeCell ref="G1858:G1862"/>
    <mergeCell ref="E1823:E1827"/>
    <mergeCell ref="F1823:F1827"/>
    <mergeCell ref="C1848:C1852"/>
    <mergeCell ref="F1808:F1812"/>
    <mergeCell ref="G1808:G1812"/>
    <mergeCell ref="E1798:E1802"/>
    <mergeCell ref="C1798:C1802"/>
    <mergeCell ref="D1798:D1802"/>
    <mergeCell ref="F1798:F1802"/>
    <mergeCell ref="E1813:E1817"/>
    <mergeCell ref="F1813:F1817"/>
    <mergeCell ref="G1813:G1817"/>
    <mergeCell ref="E1783:E1787"/>
    <mergeCell ref="C1818:C1822"/>
    <mergeCell ref="C1823:C1827"/>
    <mergeCell ref="D1823:D1827"/>
    <mergeCell ref="D1818:D1822"/>
    <mergeCell ref="E1818:E1822"/>
    <mergeCell ref="F1818:F1822"/>
    <mergeCell ref="D1848:D1852"/>
    <mergeCell ref="E1848:E1852"/>
    <mergeCell ref="F1848:F1852"/>
    <mergeCell ref="G1848:G1852"/>
    <mergeCell ref="C1843:C1847"/>
    <mergeCell ref="C1858:C1862"/>
    <mergeCell ref="G1853:G1857"/>
    <mergeCell ref="E1843:E1847"/>
    <mergeCell ref="F1843:F1847"/>
    <mergeCell ref="G1843:G1847"/>
    <mergeCell ref="C1853:C1857"/>
    <mergeCell ref="D1843:D1847"/>
    <mergeCell ref="E1833:E1837"/>
    <mergeCell ref="F1833:F1837"/>
    <mergeCell ref="G1833:G1837"/>
    <mergeCell ref="G1838:G1842"/>
    <mergeCell ref="G1823:G1827"/>
    <mergeCell ref="F1863:F1867"/>
    <mergeCell ref="G1863:G1867"/>
    <mergeCell ref="F1878:F1882"/>
    <mergeCell ref="G1878:G1882"/>
    <mergeCell ref="E1888:E1892"/>
    <mergeCell ref="F1888:F1892"/>
    <mergeCell ref="G1888:G1892"/>
    <mergeCell ref="C1868:C1872"/>
    <mergeCell ref="D1868:D1872"/>
    <mergeCell ref="E1868:E1872"/>
    <mergeCell ref="C1913:C1917"/>
    <mergeCell ref="G1893:G1897"/>
    <mergeCell ref="F1893:F1897"/>
    <mergeCell ref="C1908:C1912"/>
    <mergeCell ref="D1908:D1912"/>
    <mergeCell ref="C1863:C1867"/>
    <mergeCell ref="C1828:C1832"/>
    <mergeCell ref="D1828:D1832"/>
    <mergeCell ref="E1828:E1832"/>
    <mergeCell ref="F1828:F1832"/>
    <mergeCell ref="F2023:F2027"/>
    <mergeCell ref="G1883:G1887"/>
    <mergeCell ref="C1888:C1892"/>
    <mergeCell ref="D1888:D1892"/>
    <mergeCell ref="C1893:C1897"/>
    <mergeCell ref="D1893:D1897"/>
    <mergeCell ref="E1893:E1897"/>
    <mergeCell ref="C1883:C1887"/>
    <mergeCell ref="D1883:D1887"/>
    <mergeCell ref="E1883:E1887"/>
    <mergeCell ref="F1883:F1887"/>
    <mergeCell ref="G1933:G1937"/>
    <mergeCell ref="C1948:C1952"/>
    <mergeCell ref="D1948:D1952"/>
    <mergeCell ref="E1948:E1952"/>
    <mergeCell ref="F1948:F1952"/>
    <mergeCell ref="C1928:C1932"/>
    <mergeCell ref="F1943:F1947"/>
    <mergeCell ref="E1943:E1947"/>
    <mergeCell ref="D1943:D1947"/>
    <mergeCell ref="G1943:G1947"/>
    <mergeCell ref="E1923:E1927"/>
    <mergeCell ref="G1903:G1907"/>
    <mergeCell ref="C1918:C1922"/>
    <mergeCell ref="D1918:D1922"/>
    <mergeCell ref="D1928:D1932"/>
    <mergeCell ref="E1928:E1932"/>
    <mergeCell ref="F1928:F1932"/>
    <mergeCell ref="D1913:D1917"/>
    <mergeCell ref="E1918:E1922"/>
    <mergeCell ref="F1918:F1922"/>
    <mergeCell ref="G1908:G1912"/>
    <mergeCell ref="C1998:C2002"/>
    <mergeCell ref="C2038:C2042"/>
    <mergeCell ref="D2038:D2042"/>
    <mergeCell ref="C2043:C2047"/>
    <mergeCell ref="D2043:D2047"/>
    <mergeCell ref="E2043:E2047"/>
    <mergeCell ref="G1988:G1992"/>
    <mergeCell ref="C1993:C1997"/>
    <mergeCell ref="D1993:D1997"/>
    <mergeCell ref="E1993:E1997"/>
    <mergeCell ref="F1993:F1997"/>
    <mergeCell ref="G1993:G1997"/>
    <mergeCell ref="C1988:C1992"/>
    <mergeCell ref="F1988:F1992"/>
    <mergeCell ref="G1978:G1982"/>
    <mergeCell ref="C1983:C1987"/>
    <mergeCell ref="D1983:D1987"/>
    <mergeCell ref="E1983:E1987"/>
    <mergeCell ref="F1983:F1987"/>
    <mergeCell ref="G1983:G1987"/>
    <mergeCell ref="E1978:E1982"/>
    <mergeCell ref="C2033:C2037"/>
    <mergeCell ref="G2013:G2017"/>
    <mergeCell ref="C2018:C2022"/>
    <mergeCell ref="D2018:D2022"/>
    <mergeCell ref="E2018:E2022"/>
    <mergeCell ref="F2018:F2022"/>
    <mergeCell ref="G2018:G2022"/>
    <mergeCell ref="G2023:G2027"/>
    <mergeCell ref="C2023:C2027"/>
    <mergeCell ref="D2023:D2027"/>
    <mergeCell ref="E2023:E2027"/>
    <mergeCell ref="C2053:C2057"/>
    <mergeCell ref="D2053:D2057"/>
    <mergeCell ref="C2048:C2052"/>
    <mergeCell ref="C2028:C2032"/>
    <mergeCell ref="F2028:F2032"/>
    <mergeCell ref="G2028:G2032"/>
    <mergeCell ref="C2003:C2007"/>
    <mergeCell ref="D2003:D2007"/>
    <mergeCell ref="E2003:E2007"/>
    <mergeCell ref="F2003:F2007"/>
    <mergeCell ref="G2003:G2007"/>
    <mergeCell ref="C2013:C2017"/>
    <mergeCell ref="D2013:D2017"/>
    <mergeCell ref="E2013:E2017"/>
    <mergeCell ref="F2013:F2017"/>
    <mergeCell ref="E1973:E1977"/>
    <mergeCell ref="F1973:F1977"/>
    <mergeCell ref="G1973:G1977"/>
    <mergeCell ref="E2048:E2052"/>
    <mergeCell ref="D2028:D2032"/>
    <mergeCell ref="E2028:E2032"/>
    <mergeCell ref="F1978:F1982"/>
    <mergeCell ref="G2043:G2047"/>
    <mergeCell ref="G2038:G2042"/>
    <mergeCell ref="E1988:E1992"/>
    <mergeCell ref="D2048:D2052"/>
    <mergeCell ref="F2048:F2052"/>
    <mergeCell ref="D1998:D2002"/>
    <mergeCell ref="E1998:E2002"/>
    <mergeCell ref="F1998:F2002"/>
    <mergeCell ref="F2043:F2047"/>
    <mergeCell ref="E2038:E2042"/>
    <mergeCell ref="C1127:C1131"/>
    <mergeCell ref="D1127:D1131"/>
    <mergeCell ref="E1933:E1937"/>
    <mergeCell ref="F1933:F1937"/>
    <mergeCell ref="F1898:F1902"/>
    <mergeCell ref="F1923:F1927"/>
    <mergeCell ref="G1923:G1927"/>
    <mergeCell ref="G1928:G1932"/>
    <mergeCell ref="C1973:C1977"/>
    <mergeCell ref="C1968:C1972"/>
    <mergeCell ref="E1968:E1972"/>
    <mergeCell ref="F1968:F1972"/>
    <mergeCell ref="G1958:G1962"/>
    <mergeCell ref="C1963:C1967"/>
    <mergeCell ref="D1963:D1967"/>
    <mergeCell ref="E1963:E1967"/>
    <mergeCell ref="F1963:F1967"/>
    <mergeCell ref="G1963:G1967"/>
    <mergeCell ref="C1958:C1962"/>
    <mergeCell ref="D1958:D1962"/>
    <mergeCell ref="E1958:E1962"/>
    <mergeCell ref="F1958:F1962"/>
    <mergeCell ref="C1953:C1957"/>
    <mergeCell ref="D1953:D1957"/>
    <mergeCell ref="E1953:E1957"/>
    <mergeCell ref="D1968:D1972"/>
    <mergeCell ref="F1953:F1957"/>
    <mergeCell ref="G1953:G1957"/>
    <mergeCell ref="G1968:G1972"/>
    <mergeCell ref="C1938:C1942"/>
    <mergeCell ref="D1938:D1942"/>
    <mergeCell ref="E1938:E1942"/>
    <mergeCell ref="E1243:E1247"/>
    <mergeCell ref="G1237:G1241"/>
    <mergeCell ref="E1908:E1912"/>
    <mergeCell ref="C1903:C1907"/>
    <mergeCell ref="D1903:D1907"/>
    <mergeCell ref="E1913:E1917"/>
    <mergeCell ref="F1913:F1917"/>
    <mergeCell ref="C1898:C1902"/>
    <mergeCell ref="D1898:D1902"/>
    <mergeCell ref="E1898:E1902"/>
    <mergeCell ref="E1903:E1907"/>
    <mergeCell ref="F1903:F1907"/>
    <mergeCell ref="D227:D231"/>
    <mergeCell ref="E227:E231"/>
    <mergeCell ref="F227:F231"/>
    <mergeCell ref="G227:G231"/>
    <mergeCell ref="C842:C846"/>
    <mergeCell ref="D842:D846"/>
    <mergeCell ref="E842:E846"/>
    <mergeCell ref="F842:F846"/>
    <mergeCell ref="G842:G846"/>
    <mergeCell ref="G832:G836"/>
    <mergeCell ref="C837:C841"/>
    <mergeCell ref="D837:D841"/>
    <mergeCell ref="E837:E841"/>
    <mergeCell ref="C1177:C1181"/>
    <mergeCell ref="D1207:D1211"/>
    <mergeCell ref="E1207:E1211"/>
    <mergeCell ref="F1207:F1211"/>
    <mergeCell ref="C832:C836"/>
    <mergeCell ref="D1132:D1136"/>
    <mergeCell ref="G1122:G1126"/>
    <mergeCell ref="F512:F516"/>
    <mergeCell ref="C1202:C1206"/>
    <mergeCell ref="C462:C466"/>
    <mergeCell ref="E1162:E1166"/>
    <mergeCell ref="G1202:G1206"/>
    <mergeCell ref="D1197:D1201"/>
    <mergeCell ref="G1187:G1191"/>
    <mergeCell ref="E1187:E1191"/>
    <mergeCell ref="D1258:D1262"/>
    <mergeCell ref="E1258:E1262"/>
    <mergeCell ref="C1333:C1337"/>
    <mergeCell ref="D1333:D1337"/>
    <mergeCell ref="E1333:E1337"/>
    <mergeCell ref="F1333:F1337"/>
    <mergeCell ref="G1333:G1337"/>
    <mergeCell ref="G1222:G1226"/>
    <mergeCell ref="D1217:D1221"/>
    <mergeCell ref="F1303:F1307"/>
    <mergeCell ref="G1303:G1307"/>
    <mergeCell ref="C1328:C1332"/>
    <mergeCell ref="D1328:D1332"/>
    <mergeCell ref="C1303:C1307"/>
    <mergeCell ref="D1303:D1307"/>
    <mergeCell ref="E1303:E1307"/>
    <mergeCell ref="G1248:G1252"/>
    <mergeCell ref="G1243:G1247"/>
    <mergeCell ref="C1248:C1252"/>
    <mergeCell ref="D1248:D1252"/>
    <mergeCell ref="E1248:E1252"/>
    <mergeCell ref="C1232:C1236"/>
    <mergeCell ref="E1217:E1221"/>
    <mergeCell ref="F1217:F1221"/>
    <mergeCell ref="E502:E506"/>
    <mergeCell ref="C587:C591"/>
    <mergeCell ref="C1243:C1247"/>
    <mergeCell ref="G1232:G1236"/>
    <mergeCell ref="D1243:D1247"/>
    <mergeCell ref="G1217:G1221"/>
    <mergeCell ref="C1227:C1231"/>
    <mergeCell ref="C1217:C1221"/>
    <mergeCell ref="G502:G506"/>
    <mergeCell ref="C507:C511"/>
    <mergeCell ref="D507:D511"/>
    <mergeCell ref="C512:C516"/>
    <mergeCell ref="D512:D516"/>
    <mergeCell ref="D1298:D1302"/>
    <mergeCell ref="E1298:E1302"/>
    <mergeCell ref="F1222:F1226"/>
    <mergeCell ref="C1273:C1277"/>
    <mergeCell ref="F1248:F1252"/>
    <mergeCell ref="C1197:C1201"/>
    <mergeCell ref="D1177:D1181"/>
    <mergeCell ref="E1177:E1181"/>
    <mergeCell ref="F1177:F1181"/>
    <mergeCell ref="C1172:C1176"/>
    <mergeCell ref="D1172:D1176"/>
    <mergeCell ref="F1243:F1247"/>
    <mergeCell ref="C1237:C1241"/>
    <mergeCell ref="D1237:D1241"/>
    <mergeCell ref="E1237:E1241"/>
    <mergeCell ref="F1237:F1241"/>
    <mergeCell ref="D1122:D1126"/>
    <mergeCell ref="E1122:E1126"/>
    <mergeCell ref="E512:E516"/>
    <mergeCell ref="D1157:D1161"/>
    <mergeCell ref="E1253:E1257"/>
    <mergeCell ref="G1258:G1262"/>
    <mergeCell ref="C1253:C1257"/>
    <mergeCell ref="D1253:D1257"/>
    <mergeCell ref="G457:G461"/>
    <mergeCell ref="E1328:E1332"/>
    <mergeCell ref="F1328:F1332"/>
    <mergeCell ref="G1328:G1332"/>
    <mergeCell ref="F1298:F1302"/>
    <mergeCell ref="G1298:G1302"/>
    <mergeCell ref="F1323:F1327"/>
    <mergeCell ref="D1232:D1236"/>
    <mergeCell ref="E1232:E1236"/>
    <mergeCell ref="C1222:C1226"/>
    <mergeCell ref="F1232:F1236"/>
    <mergeCell ref="D1222:D1226"/>
    <mergeCell ref="E1222:E1226"/>
    <mergeCell ref="F837:F841"/>
    <mergeCell ref="G837:G841"/>
    <mergeCell ref="D1273:D1277"/>
    <mergeCell ref="F1308:F1312"/>
    <mergeCell ref="D662:D666"/>
    <mergeCell ref="C667:C671"/>
    <mergeCell ref="D667:D671"/>
    <mergeCell ref="E657:E661"/>
    <mergeCell ref="F657:F661"/>
    <mergeCell ref="G657:G661"/>
    <mergeCell ref="E662:E666"/>
    <mergeCell ref="F662:F666"/>
    <mergeCell ref="G662:G666"/>
    <mergeCell ref="E667:E671"/>
    <mergeCell ref="G1393:G1397"/>
    <mergeCell ref="E1373:E1377"/>
    <mergeCell ref="D587:D591"/>
    <mergeCell ref="E587:E591"/>
    <mergeCell ref="F502:F506"/>
    <mergeCell ref="D1363:D1367"/>
    <mergeCell ref="E1363:E1367"/>
    <mergeCell ref="D832:D836"/>
    <mergeCell ref="E832:E836"/>
    <mergeCell ref="F832:F836"/>
    <mergeCell ref="E1283:E1287"/>
    <mergeCell ref="F1283:F1287"/>
    <mergeCell ref="G1283:G1287"/>
    <mergeCell ref="C1288:C1292"/>
    <mergeCell ref="D1288:D1292"/>
    <mergeCell ref="E1288:E1292"/>
    <mergeCell ref="F1288:F1292"/>
    <mergeCell ref="G1288:G1292"/>
    <mergeCell ref="C1293:C1297"/>
    <mergeCell ref="D1293:D1297"/>
    <mergeCell ref="E1293:E1297"/>
    <mergeCell ref="F1293:F1297"/>
    <mergeCell ref="G1293:G1297"/>
    <mergeCell ref="C1298:C1302"/>
    <mergeCell ref="D1343:D1347"/>
    <mergeCell ref="E1343:E1347"/>
    <mergeCell ref="F1343:F1347"/>
    <mergeCell ref="G1343:G1347"/>
    <mergeCell ref="D1318:D1322"/>
    <mergeCell ref="E1318:E1322"/>
    <mergeCell ref="F1318:F1322"/>
    <mergeCell ref="G1318:G1322"/>
    <mergeCell ref="F1713:F1717"/>
    <mergeCell ref="D1973:D1977"/>
    <mergeCell ref="C1978:C1982"/>
    <mergeCell ref="D1978:D1982"/>
    <mergeCell ref="G1918:G1922"/>
    <mergeCell ref="G1948:G1952"/>
    <mergeCell ref="C1923:C1927"/>
    <mergeCell ref="D1923:D1927"/>
    <mergeCell ref="F1693:F1697"/>
    <mergeCell ref="G1693:G1697"/>
    <mergeCell ref="C1698:C1702"/>
    <mergeCell ref="D1698:D1702"/>
    <mergeCell ref="E1698:E1702"/>
    <mergeCell ref="F1698:F1702"/>
    <mergeCell ref="G1698:G1702"/>
    <mergeCell ref="C1708:C1712"/>
    <mergeCell ref="D1708:D1712"/>
    <mergeCell ref="E1708:E1712"/>
    <mergeCell ref="C1788:C1792"/>
    <mergeCell ref="C1808:C1812"/>
    <mergeCell ref="F1708:F1712"/>
    <mergeCell ref="D1853:D1857"/>
    <mergeCell ref="E1853:E1857"/>
    <mergeCell ref="F1938:F1942"/>
    <mergeCell ref="C1933:C1937"/>
    <mergeCell ref="F1853:F1857"/>
    <mergeCell ref="C1878:C1882"/>
    <mergeCell ref="D1878:D1882"/>
    <mergeCell ref="D1863:D1867"/>
    <mergeCell ref="E1863:E1867"/>
    <mergeCell ref="F1868:F1872"/>
    <mergeCell ref="G1868:G1872"/>
    <mergeCell ref="G1938:G1942"/>
    <mergeCell ref="C1943:C1947"/>
    <mergeCell ref="D1933:D1937"/>
    <mergeCell ref="F587:F591"/>
    <mergeCell ref="E1688:E1692"/>
    <mergeCell ref="F1688:F1692"/>
    <mergeCell ref="G1688:G1692"/>
    <mergeCell ref="F1668:F1672"/>
    <mergeCell ref="G2048:G2052"/>
    <mergeCell ref="F2038:F2042"/>
    <mergeCell ref="D1988:D1992"/>
    <mergeCell ref="G1998:G2002"/>
    <mergeCell ref="F1908:F1912"/>
    <mergeCell ref="G1898:G1902"/>
    <mergeCell ref="G1708:G1712"/>
    <mergeCell ref="F1683:F1687"/>
    <mergeCell ref="G1683:G1687"/>
    <mergeCell ref="G1913:G1917"/>
    <mergeCell ref="E1878:E1882"/>
    <mergeCell ref="F1788:F1792"/>
    <mergeCell ref="G1788:G1792"/>
    <mergeCell ref="D1788:D1792"/>
    <mergeCell ref="E1788:E1792"/>
    <mergeCell ref="D1808:D1812"/>
    <mergeCell ref="E1808:E1812"/>
    <mergeCell ref="F1253:F1257"/>
    <mergeCell ref="G1253:G1257"/>
    <mergeCell ref="C1258:C1262"/>
    <mergeCell ref="F1373:F1377"/>
    <mergeCell ref="G1373:G1377"/>
    <mergeCell ref="F1393:F1397"/>
    <mergeCell ref="E1713:E1717"/>
    <mergeCell ref="D202:D206"/>
    <mergeCell ref="E202:E206"/>
    <mergeCell ref="F202:F206"/>
    <mergeCell ref="G202:G206"/>
    <mergeCell ref="E507:E511"/>
    <mergeCell ref="F507:F511"/>
    <mergeCell ref="G507:G511"/>
    <mergeCell ref="C717:C721"/>
    <mergeCell ref="D717:D721"/>
    <mergeCell ref="E717:E721"/>
    <mergeCell ref="F717:F721"/>
    <mergeCell ref="G717:G721"/>
    <mergeCell ref="E712:E715"/>
    <mergeCell ref="C632:C636"/>
    <mergeCell ref="D632:D636"/>
    <mergeCell ref="E632:E636"/>
    <mergeCell ref="F632:F636"/>
    <mergeCell ref="G632:G636"/>
    <mergeCell ref="C657:C661"/>
    <mergeCell ref="D657:D661"/>
    <mergeCell ref="C662:C666"/>
    <mergeCell ref="C517:C521"/>
    <mergeCell ref="D517:D521"/>
    <mergeCell ref="E517:E521"/>
    <mergeCell ref="F517:F521"/>
    <mergeCell ref="G512:G516"/>
    <mergeCell ref="D592:D596"/>
    <mergeCell ref="E592:E596"/>
    <mergeCell ref="F547:F551"/>
    <mergeCell ref="G547:G551"/>
    <mergeCell ref="G587:G591"/>
    <mergeCell ref="G572:G576"/>
    <mergeCell ref="C207:C211"/>
    <mergeCell ref="D207:D211"/>
    <mergeCell ref="E207:E211"/>
    <mergeCell ref="F207:F211"/>
    <mergeCell ref="G207:G211"/>
    <mergeCell ref="C212:C216"/>
    <mergeCell ref="D212:D216"/>
    <mergeCell ref="E212:E216"/>
    <mergeCell ref="F212:F216"/>
    <mergeCell ref="G212:G216"/>
    <mergeCell ref="C222:C226"/>
    <mergeCell ref="D222:D226"/>
    <mergeCell ref="E222:E226"/>
    <mergeCell ref="F222:F226"/>
    <mergeCell ref="G222:G226"/>
    <mergeCell ref="G172:G176"/>
    <mergeCell ref="C177:C181"/>
    <mergeCell ref="D177:D181"/>
    <mergeCell ref="E177:E181"/>
    <mergeCell ref="F177:F181"/>
    <mergeCell ref="G177:G181"/>
    <mergeCell ref="C182:C186"/>
    <mergeCell ref="D182:D186"/>
    <mergeCell ref="E182:E186"/>
    <mergeCell ref="F182:F186"/>
    <mergeCell ref="G182:G186"/>
    <mergeCell ref="C192:C196"/>
    <mergeCell ref="D192:D196"/>
    <mergeCell ref="E192:E196"/>
    <mergeCell ref="F192:F196"/>
    <mergeCell ref="G192:G196"/>
    <mergeCell ref="C202:C206"/>
  </mergeCells>
  <phoneticPr fontId="3" type="noConversion"/>
  <pageMargins left="0.31496062992125984" right="0.31496062992125984" top="0.35433070866141736" bottom="0.35433070866141736" header="0.31496062992125984" footer="0.31496062992125984"/>
  <pageSetup paperSize="9" scale="74" fitToHeight="0" orientation="landscape" horizontalDpi="4294967294" verticalDpi="4294967294"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2021-2023</vt:lpstr>
      <vt:lpstr>'2021-2023'!Область_печати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2017-04-20T07:45:54Z</cp:lastPrinted>
  <dcterms:created xsi:type="dcterms:W3CDTF">2006-09-28T05:33:49Z</dcterms:created>
  <dcterms:modified xsi:type="dcterms:W3CDTF">2021-04-28T10:30:52Z</dcterms:modified>
</cp:coreProperties>
</file>