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24675" windowHeight="12300"/>
  </bookViews>
  <sheets>
    <sheet name="Приложение 3" sheetId="1" r:id="rId1"/>
  </sheets>
  <definedNames>
    <definedName name="_xlnm.Print_Area" localSheetId="0">'Приложение 3'!$A$1:$F$589</definedName>
  </definedNames>
  <calcPr calcId="125725" iterate="1"/>
</workbook>
</file>

<file path=xl/calcChain.xml><?xml version="1.0" encoding="utf-8"?>
<calcChain xmlns="http://schemas.openxmlformats.org/spreadsheetml/2006/main">
  <c r="F583" i="1"/>
  <c r="F589" s="1"/>
  <c r="E583"/>
  <c r="E589" s="1"/>
  <c r="F338"/>
  <c r="E338"/>
  <c r="F332"/>
  <c r="F340" s="1"/>
  <c r="F341" s="1"/>
  <c r="E332"/>
  <c r="E340" s="1"/>
  <c r="E341" s="1"/>
  <c r="F318"/>
  <c r="E318"/>
  <c r="F314"/>
  <c r="E314"/>
  <c r="F310"/>
  <c r="E310"/>
  <c r="F306"/>
  <c r="E306"/>
  <c r="F302"/>
  <c r="E302"/>
  <c r="F298"/>
  <c r="E298"/>
  <c r="F294"/>
  <c r="E294"/>
  <c r="F290"/>
  <c r="E290"/>
  <c r="F286"/>
  <c r="E286"/>
  <c r="F282"/>
  <c r="E282"/>
  <c r="F278"/>
  <c r="F320" s="1"/>
  <c r="F323" s="1"/>
  <c r="E278"/>
  <c r="E320" s="1"/>
  <c r="E323" s="1"/>
  <c r="F260"/>
  <c r="F269" s="1"/>
  <c r="E260"/>
  <c r="E269" s="1"/>
  <c r="F246"/>
  <c r="E246"/>
  <c r="F242"/>
  <c r="E242"/>
  <c r="F228"/>
  <c r="E228"/>
  <c r="F223"/>
  <c r="F251" s="1"/>
  <c r="E223"/>
  <c r="E251" s="1"/>
  <c r="H212"/>
  <c r="F205"/>
  <c r="E205"/>
  <c r="F201"/>
  <c r="E201"/>
  <c r="F197"/>
  <c r="E197"/>
  <c r="F189"/>
  <c r="E189"/>
  <c r="F185"/>
  <c r="E185"/>
  <c r="F181"/>
  <c r="F213" s="1"/>
  <c r="H213" s="1"/>
  <c r="E181"/>
  <c r="F173"/>
  <c r="E173"/>
  <c r="E213" s="1"/>
  <c r="F148"/>
  <c r="E148"/>
  <c r="F144"/>
  <c r="E144"/>
  <c r="F138"/>
  <c r="E138"/>
  <c r="F134"/>
  <c r="F164" s="1"/>
  <c r="G164" s="1"/>
  <c r="E134"/>
  <c r="E164" s="1"/>
  <c r="F121"/>
  <c r="E121"/>
  <c r="F117"/>
  <c r="E117"/>
  <c r="F113"/>
  <c r="E113"/>
  <c r="F108"/>
  <c r="E108"/>
  <c r="F101"/>
  <c r="F125" s="1"/>
  <c r="E101"/>
  <c r="E125" s="1"/>
  <c r="H88"/>
  <c r="F85"/>
  <c r="E85"/>
  <c r="F81"/>
  <c r="E81"/>
  <c r="F72"/>
  <c r="E72"/>
  <c r="F65"/>
  <c r="E65"/>
  <c r="F57"/>
  <c r="F89" s="1"/>
  <c r="E57"/>
  <c r="E89" s="1"/>
  <c r="F34"/>
  <c r="E34"/>
  <c r="F28"/>
  <c r="E28"/>
  <c r="F24"/>
  <c r="E24"/>
  <c r="F15"/>
  <c r="F45" s="1"/>
  <c r="H45" s="1"/>
  <c r="E15"/>
  <c r="E45" s="1"/>
</calcChain>
</file>

<file path=xl/sharedStrings.xml><?xml version="1.0" encoding="utf-8"?>
<sst xmlns="http://schemas.openxmlformats.org/spreadsheetml/2006/main" count="417" uniqueCount="175">
  <si>
    <t>Приложение №3  к письму</t>
  </si>
  <si>
    <t xml:space="preserve">министерства культуры области </t>
  </si>
  <si>
    <t xml:space="preserve">от                         2021 г. № 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</si>
  <si>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за1 полугодие 2021 года
</t>
  </si>
  <si>
    <r>
      <t xml:space="preserve">по подпрограмме </t>
    </r>
    <r>
      <rPr>
        <b/>
        <u/>
        <sz val="9"/>
        <rFont val="Calibri"/>
        <family val="2"/>
        <charset val="204"/>
      </rPr>
      <t xml:space="preserve">"МУЗЕИ" </t>
    </r>
  </si>
  <si>
    <r>
      <t xml:space="preserve">государственной программы  Саратовской области </t>
    </r>
    <r>
      <rPr>
        <b/>
        <u/>
        <sz val="9"/>
        <rFont val="Times New Roman"/>
        <family val="1"/>
        <charset val="204"/>
      </rPr>
      <t>"КУЛЬТУРА САРАТОВСКОЙ ОБЛАСТИ"</t>
    </r>
  </si>
  <si>
    <r>
      <rPr>
        <b/>
        <sz val="12"/>
        <rFont val="Times New Roman"/>
        <family val="1"/>
        <charset val="204"/>
      </rPr>
      <t>Наименование</t>
    </r>
    <r>
      <rPr>
        <b/>
        <sz val="12"/>
        <rFont val="MS Serif"/>
        <family val="2"/>
        <charset val="204"/>
      </rPr>
      <t xml:space="preserve"> </t>
    </r>
    <r>
      <rPr>
        <b/>
        <sz val="12"/>
        <rFont val="Times New Roman"/>
        <family val="1"/>
        <charset val="204"/>
      </rPr>
      <t>государственной услуги (работы), показателя объема государственной услуги (работы), основного мероприятия</t>
    </r>
  </si>
  <si>
    <t xml:space="preserve">Прогнозный объем оказания государственных услуг (единиц), результатов выполнения работ
</t>
  </si>
  <si>
    <t>Причины отклонений *</t>
  </si>
  <si>
    <t>Объем финансового обеспечения государственных заданий (тыс. рублей)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</si>
  <si>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</si>
  <si>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</si>
  <si>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</si>
  <si>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I. За счет средств областного бюджета</t>
  </si>
  <si>
    <t>Наименование государственной услуги – «Публичный показ музейных предметов, музейных коллекций»</t>
  </si>
  <si>
    <t>Единицы измерения объема государственной услуги – чел.</t>
  </si>
  <si>
    <t>Общий объем оказания государственной услуги по подпрограмме – всего</t>
  </si>
  <si>
    <t>Число посетителей, чел</t>
  </si>
  <si>
    <t>Превышение показателя объясняется тем, что были проведены мероприятия с большим количеством участников</t>
  </si>
  <si>
    <t>Количество выставок</t>
  </si>
  <si>
    <t>в том числе в рамках основного мероприятия 1.1 «Оказание государственных услуг населению музеями»</t>
  </si>
  <si>
    <t>в том числе в рамках основного мероприятия 1.4 «Организация и проведение выставочной деятельности музеев на территории Саратовской области, в субъектах Российской Федерации и в зарубежных странах»</t>
  </si>
  <si>
    <t>в том числе в рамках основного мероприятия 1.5 «Организация и проведение мероприятий по популяризации музейного дела»</t>
  </si>
  <si>
    <t>Наименование государственной услуги – «Создание экспозиций (выставок) музеев, организация выездных выставок»</t>
  </si>
  <si>
    <t>Единицы измерения объема государственной услуги – ед.</t>
  </si>
  <si>
    <t>Наименование государственной работы– «Формирование, учет, изучение, обеспечение физического сохранения и безопасности музейных предметов, музейных коллекций»</t>
  </si>
  <si>
    <t>Единицы измерения объема государственной работы – ед.</t>
  </si>
  <si>
    <t>Общий объем оказания государственной работы по подпрограмме – всего</t>
  </si>
  <si>
    <t>в том числе в рамках основного мероприятия 1.2 «Обеспечение сохранности музейных предметов и музейных коллекций, находящихся в государственной собственности области»</t>
  </si>
  <si>
    <t>в том числе в рамках основного мероприятия 1.3 «Обеспечение пополнения и комплектования фондов областных музеев новыми уникальными экспонатами»</t>
  </si>
  <si>
    <t>Наименование государственной работы –  «Организация и проведение культурно-массовых мероприятий»</t>
  </si>
  <si>
    <t>Наименование государственной работы – «Предоставление консультационных и методических услуг»</t>
  </si>
  <si>
    <t>Общий объем оказания государственной работы по подпрограмме - всего</t>
  </si>
  <si>
    <t>1. Количество отчетов, составленных по результатам работ</t>
  </si>
  <si>
    <t>2.Количество разработанных документов</t>
  </si>
  <si>
    <t>3.Количество проведенных консультаций</t>
  </si>
  <si>
    <t xml:space="preserve">Затраты на уплату налогов, в качестве объекта налогообложения по которым признается имущество учреждений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</si>
  <si>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
</t>
  </si>
  <si>
    <t>Всего по подпрограмме: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</si>
  <si>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2021 года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</si>
  <si>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"ТЕАТРЫ" </t>
    </r>
  </si>
  <si>
    <t>Наименование государственной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</si>
  <si>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</si>
  <si>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Наименование государственной услуги – «Показ (организация показа) спектаклей (театральных постановок)»</t>
  </si>
  <si>
    <t>Единицы измерения объема государственной услуги – чел., ед.</t>
  </si>
  <si>
    <t>1. Число зрителей</t>
  </si>
  <si>
    <t>2. Количество публичных выступлений</t>
  </si>
  <si>
    <t xml:space="preserve">в том числе в рамках основного мероприятия 2.1 «Оказание </t>
  </si>
  <si>
    <t>государственных услуг населению театрами»</t>
  </si>
  <si>
    <t>в том числе в рамках основного мероприятия 2.3 «Осуществление областными театрами фестивальной деятельности»</t>
  </si>
  <si>
    <t>в том числе в рамках основного мероприятия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</si>
  <si>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в том числе в рамках основного мероприятия 2.5 «Организация и проведение мероприятий по популяризации театрального дела»</t>
  </si>
  <si>
    <t>Наименование государственной работы – «Создание спектаклей»</t>
  </si>
  <si>
    <t>в том числе в рамках основного мероприятия 2.1 «Оказание государственных услуг населению театрами»</t>
  </si>
  <si>
    <t>в том числе в рамках основного мероприятия основного мероприятия 2.2 «Создание новых спектаклей в областных театрах»</t>
  </si>
  <si>
    <t>Наименование государственной услуги – «Показ (организация показа) концертов и концертных программ»</t>
  </si>
  <si>
    <t>Число зрителей</t>
  </si>
  <si>
    <t>Количество публичных выступлений</t>
  </si>
  <si>
    <t>Наименование государственной услуги – «Организация мероприятий»</t>
  </si>
  <si>
    <t>Единицы измерения объема государственной услуги –  ед.</t>
  </si>
  <si>
    <t>Наименование государственной работы – «Организация и проведение культурно-массовых мероприятий»</t>
  </si>
  <si>
    <t>Наименование государственной работы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</si>
  <si>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работы – ед., человек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</si>
  <si>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"КОНЦЕРТНЫЕ ОРГАНИЗАЦИИ И КОЛЛЕКТИВЫ" </t>
    </r>
  </si>
  <si>
    <t>Наименование государственной услуги – «Показ  (организация показа)концертов  и концертных программ»</t>
  </si>
  <si>
    <t>Единицы измерения объема государственной услуги –чел., ед</t>
  </si>
  <si>
    <t>в том числе в рамках основного мероприятия 3.1 «Оказание государственных услуг населению концертными организациями и коллективами»</t>
  </si>
  <si>
    <t>в том числе в рамках основного мероприятия 3.3 «Осуществление фестивальной деятельности областными концертными организациями»</t>
  </si>
  <si>
    <t>в том числе в рамках основного мероприятия 3.4 «Осуществление гастрольной деятельности областных концертных организаций на территории Саратовской области, в субъектах Российской Федерации и в зарубежных странах»</t>
  </si>
  <si>
    <t>в том числе в рамках основного мероприятия 3.5 «Организация и проведение мероприятий по популяризации концертной деятельности»</t>
  </si>
  <si>
    <t>Наименование государственной работы - «Создание концертов и концертных программ»</t>
  </si>
  <si>
    <t>Единицы измерения объема государственной работы - ед.</t>
  </si>
  <si>
    <t>в том числе в рамках основного мероприятия основного мероприятия 3.2 «Создание новых концертных программ, спектаклей и иных зрелищных программ и мероприятий областными концертными организациями»</t>
  </si>
  <si>
    <t>Наименование государственной работы - «Создание спектаклей»</t>
  </si>
  <si>
    <t>Наименование государственной работы - «Организация и проведение культурно-массовых мероприятий»</t>
  </si>
  <si>
    <t xml:space="preserve">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 1 полугодие 2021 года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</si>
  <si>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"БИБЛИОТЕКИ" </t>
    </r>
  </si>
  <si>
    <t xml:space="preserve">Наименование государственной услуги (работы), показателя объема государственной услуги (работы), основного мероприятия </t>
  </si>
  <si>
    <t>Наименование государственной услуги – «Библиотечное, библиографическое и информационное обслуживания пользователей библиотеки»</t>
  </si>
  <si>
    <t>Общий объем оказания государственной услуги по подпрограмме - всего</t>
  </si>
  <si>
    <t>в том числе в рамках основного мероприятия 4.1 «Оказание государственных услуг населению библиотеками»</t>
  </si>
  <si>
    <t>Наименование государственной работы – «Формирование, учет, изучение, обеспечение физического сохранения и безопасности фондов библиотеки»</t>
  </si>
  <si>
    <t>Общий объем оказания государственной работы  по подпрограмме - всего</t>
  </si>
  <si>
    <t>в том числе в рамках основного мероприятия основного мероприятия 4.2 «Комплектование фондов библиотек области»</t>
  </si>
  <si>
    <t>в том числе в рамках основного мероприятия 4.4 «Организация и проведение мероприятий по сохранности библиотечных фондов государственных библиотек области»</t>
  </si>
  <si>
    <t>Наименование государственной работы – «Библиографическая обработка документов и создание каталогов»</t>
  </si>
  <si>
    <t>Единицы измерения объема государственной работы – шт.</t>
  </si>
  <si>
    <t>в том числе в рамках основного мероприятия 4.3 «Организация и проведение мероприятий, направленных на популяризацию чтения и библиотечного дела»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</si>
  <si>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2021 года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</si>
  <si>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"СИСТЕМА ОБРАЗОВАНИЯ В СФЕРЕ КУЛЬТУРЫ" </t>
    </r>
  </si>
  <si>
    <t>Наименование государственной услуги - «Реализация  образовательных программ среднего профессионального образования - программ подготовки специалистов среднего звена»</t>
  </si>
  <si>
    <t>в том числе в рамках основного мероприятия 5.1 «Оказание государственных услуг населению областными образовательными организациями в сфере культуры»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</si>
  <si>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</si>
  <si>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общеразвивающих программ»</t>
  </si>
  <si>
    <t>Единицы измерения объема государственной услуги – чел-час.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</si>
  <si>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</si>
  <si>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предпрофессиональных программ в области искусств»</t>
  </si>
  <si>
    <t>Наименование государственной услуги - «Обеспечение жилыми помещениями в общежитиях»</t>
  </si>
  <si>
    <t>Наименование государственной услуги - «Реализация дополнительных профессиональных программ повышения квалификации»</t>
  </si>
  <si>
    <t>В связи с уменьшением контингента, получающего услугу. Так как произошло расширение ранка оказания  услуги (появление других центров оказания данной услуги)</t>
  </si>
  <si>
    <t>умц</t>
  </si>
  <si>
    <t>Наименование государственной работы - «Проведение  мероприятий, направленных на развитие детей и молодежи, в том числе одаренных»</t>
  </si>
  <si>
    <t>Единицы измерения объема государственной работы –ед.</t>
  </si>
  <si>
    <t>Наименование государственной работы - «Методическое обеспечение образовательной деятельности»</t>
  </si>
  <si>
    <t>Наименование государственной услуги – «Предоставление консультационных и методических услуг»</t>
  </si>
  <si>
    <t xml:space="preserve">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2021 года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</si>
  <si>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"КУЛЬТУРНО-ДОСУГОВЫЕ УЧРЕЖДЕНИЯ" </t>
    </r>
  </si>
  <si>
    <t>Наименование государственной услуги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</si>
  <si>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услуги – ед., человек</t>
  </si>
  <si>
    <t>в том числе в рамках основного мероприятия 6.1 «Оказание государственных услуг населению культурно-досуговыми учреждениями»</t>
  </si>
  <si>
    <t>в том числе в рамках основного мероприятия 6.3 «Организация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мероприятиях»</t>
  </si>
  <si>
    <t>Единицы измерения объема государственной работы– шт.</t>
  </si>
  <si>
    <t>в том числе в рамках основного мероприятия основного мероприятия 6.2 «Организация, проведение и участие областных государственных учреждений культуры  в областных, межрегиональных, всероссийских и международных фестивалях, праздниках, выставках»</t>
  </si>
  <si>
    <t>в том числе в рамках основного мероприятия 6.5 «Организация,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киномероприятиях»</t>
  </si>
  <si>
    <t>В том числе в рамках основного мероприятия основного мероприятия 6.6 «Организация и проведение мероприятий по популяризации народного творчества и культурно-досуговой деятельности»</t>
  </si>
  <si>
    <t>рамках основного мероприятия 6.1 «Оказание государственных услуг населению культурно-досуговыми учреждениями»</t>
  </si>
  <si>
    <t>Наименование государственной услуги – «Прокат кино и видеофильмов»</t>
  </si>
  <si>
    <t>Наименование государственной услуги – «Показ кинофильмов»</t>
  </si>
  <si>
    <r>
      <t xml:space="preserve">Единицы измерения объема государственной услуги – </t>
    </r>
    <r>
      <rPr>
        <sz val="12"/>
        <color indexed="10"/>
        <rFont val="Times New Roman"/>
        <family val="1"/>
        <charset val="204"/>
      </rPr>
      <t>ед.</t>
    </r>
  </si>
  <si>
    <t>человек</t>
  </si>
  <si>
    <t>в том числе в рамках основного мероприятия 6.4 «Организация и пополнение фильмофонда ГАУК «Саратовский областной методический киновидеоцентр»</t>
  </si>
  <si>
    <t>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2020 год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</si>
  <si>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"ГОСУДАРСТВЕННАЯ ОХРАНА, СОХРАНЕНИЕ И ПОПУЛЯРИЗАЦИЯ ОБЪЕКТОВ КУЛЬТУРНОГО НАСЛЕДИЯ" </t>
    </r>
  </si>
  <si>
    <t>Наименование государственной работы - «Выполнение работ по сохранению, использованию, популяризации и государственной охране объектов культурного наследия (памятников истории и культуры), находящихся на территории области»</t>
  </si>
  <si>
    <t>Общий объем выполнения государственных работ по подпрограмме - всего</t>
  </si>
  <si>
    <t>в том числе в рамках основного мероприятия 7.1 «Выполнение государственных работ в области охраны объектов культурного наследия области»</t>
  </si>
  <si>
    <t>в том числе в рамках основного мероприятия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</si>
  <si>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в том числе в рамках основного мероприятия 7.3 «Обеспечение мероприятий по выявлению новых объектов культурного наследия»</t>
  </si>
  <si>
    <t>в том числе в рамках основного мероприятия 7.4 «Обеспечение мероприятий по государственному учету объектов культурного наследия регионального значения»</t>
  </si>
  <si>
    <t>в том числе в рамках основного мероприятия 7.5 «Обеспечение проведения историко-культурной экспертизы объектов культурного наследия»</t>
  </si>
  <si>
    <t>в том числе в рамках основного мероприятия 7.6 «Популяризация объектов культурного наследия регионального значения»</t>
  </si>
  <si>
    <t>Отчет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2020 год</t>
  </si>
  <si>
    <r>
      <t xml:space="preserve">по подпрограмме 8 </t>
    </r>
    <r>
      <rPr>
        <b/>
        <u/>
        <sz val="9"/>
        <rFont val="Times New Roman"/>
        <family val="1"/>
        <charset val="204"/>
      </rPr>
      <t xml:space="preserve">"АРХИВЫ" </t>
    </r>
  </si>
  <si>
    <t>Наименование</t>
  </si>
  <si>
    <t xml:space="preserve">Наименование государственной услуги –
«Предоставление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Федерации»
</t>
  </si>
  <si>
    <t>Единицы измерения объема государственной услуги – количество исполненных запросов</t>
  </si>
  <si>
    <t xml:space="preserve">Общий объем оказания государственной услуги по подпрограмме – всего </t>
  </si>
  <si>
    <t>в том числе в рамках основного мероприятия 8.1 «Обеспечение сохранности, учета документов и предоставление пользователям архивной информации»</t>
  </si>
  <si>
    <t xml:space="preserve">Наименование государственной услуги –
«Обеспечение доступа к архивным документам и справочно-поисковым средствам к ним в читальном зале архива»
</t>
  </si>
  <si>
    <t>Единицы измерения объема государственной услуги – количество посещений читального зала</t>
  </si>
  <si>
    <t xml:space="preserve">Наименование государственной услуги –
«Информационное обеспечение на основе документов Архивного фонда Российской Федерации и других архивных документов»
</t>
  </si>
  <si>
    <t xml:space="preserve">Наименование государственной работы –
«Обеспечение сохранности архивных документов»
</t>
  </si>
  <si>
    <t>Единицы измерения объема государственной работы – Количество дел, прошедших проверку наличия, выявленных особо ценных и уникальных дел, и дел, выданных из архивохранилища</t>
  </si>
  <si>
    <t>в том числе в рамках основного мероприятия 8.1 «Обеспечение сохранности, учета документов и представление пользователям архивной информации»</t>
  </si>
  <si>
    <t xml:space="preserve">Наименование государственной работы –
«Учет архивных документов»
</t>
  </si>
  <si>
    <t>Единицы измерения объема государственной работы – Количество фондов, по которым выверены учетные документы</t>
  </si>
  <si>
    <t xml:space="preserve">Наименование государственной работы –
«Улучшение физического состояния документов»
</t>
  </si>
  <si>
    <t xml:space="preserve">Единицы измерения объема государственной работы – Количество дел
</t>
  </si>
  <si>
    <t xml:space="preserve">Общий объем оказания государственной работы по подпрограмме – всего </t>
  </si>
  <si>
    <t xml:space="preserve">Наименование государственной работы –
«Комплектование архивными документами»
</t>
  </si>
  <si>
    <t>Единицы измерения объема государственной работы – Количество дел (документов), принятых на хранение</t>
  </si>
  <si>
    <t xml:space="preserve">Наименование государственной работы –
«Взаимодействие с организациями - источниками комплектования архива»
</t>
  </si>
  <si>
    <t>Единицы измерения объема государственной работы – Количество организаций - источников комплектования архива по видам методической помощи суммарно</t>
  </si>
  <si>
    <t xml:space="preserve">Наименование государственной работы –
«Описание архивных документов, создание справочно-поисковых средств к ним»
</t>
  </si>
  <si>
    <t xml:space="preserve">Единицы измерения объема государственной работы –Количество единиц хранения, внесенных в информационно-поисковые системы архива </t>
  </si>
  <si>
    <t xml:space="preserve">Наименование государственной работы –
«Защита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рассекречивания»
</t>
  </si>
  <si>
    <t>Единицы измерения объема государственной работы – Количество дел (документов), подготовленных к рассекречиванию</t>
  </si>
  <si>
    <t xml:space="preserve">Наименование государственной работы –
«Реализация информационных мероприятий, публикаторских и выставочных проектов на основе архивных документов»
</t>
  </si>
  <si>
    <t xml:space="preserve">Единицы измерения объема государственной работы –Количество проведенных мероприятий  </t>
  </si>
  <si>
    <t>Итого по услугам (работам):</t>
  </si>
  <si>
    <t xml:space="preserve">Затраты на уплату налогов, в качестве объекта налогообложения по которым признается имущество учреждений: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</si>
  <si>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нужд:
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</si>
  <si>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"ТВОРЧЕСКОЕ РАЗВИТИЕ ДЕТЕЙ И МОЛОДЕЖИ В СФЕРЕ КУЛЬТУРЫ" </t>
    </r>
  </si>
  <si>
    <t>в том числе в рамках основного мероприятия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</si>
  <si>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в том числе в рамках основного мероприятия 9.4 «Организация и проведение мероприятий по обеспечению популяризации, в том числе информационной детского и молодежного творчества»</t>
  </si>
  <si>
    <t>в том числе в рамках основного мероприятия 9.2 «Организация и проведение мероприятий по обеспечению участия детей и молодежи в творческих школах, творческих и интеллектуальных соревновательных мероприятиях областного, межрегионального, всероссийского и международного уровней»</t>
  </si>
  <si>
    <t>в том числе в рамках основного мероприятия 9.3 «Обеспечение поддержки творческих и одаренных детей, молодежи и их преподавателей»</t>
  </si>
  <si>
    <t xml:space="preserve">Итого за счет средств областного бюджета: </t>
  </si>
  <si>
    <t>в том числе затраты на уплату налогов</t>
  </si>
  <si>
    <t xml:space="preserve">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1 полугодие 2021 года</t>
  </si>
  <si>
    <r>
      <t xml:space="preserve">по подпрограмме </t>
    </r>
    <r>
      <rPr>
        <b/>
        <u/>
        <sz val="9"/>
        <rFont val="Times New Roman"/>
        <family val="1"/>
        <charset val="204"/>
      </rPr>
      <t xml:space="preserve">"РАЗВИТИЕ КАДРОВОГО ПОТЕНЦИАЛА СФЕРЫ КУЛЬТУРЫ" </t>
    </r>
  </si>
  <si>
    <t>в том числе в рамках основного мероприятия 11.1 «Организация и осуществление методического обеспечения деятельности образовательных организаций, музеев, библиотек, культурно-досуговых учреждений»</t>
  </si>
  <si>
    <t>в том числе в рамках основного мероприятия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</si>
  <si>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Наименование государственной работы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(профессий)»</t>
  </si>
  <si>
    <t>в том числе в рамках основного мероприятия 11.3 «Создание системы профессиональной ориентации молодежи, направленной на повышение привлекательности профессий в сфере культуры»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</si>
</sst>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.5"/>
      <color indexed="8"/>
      <name val="Times New Roman"/>
      <family val="1"/>
      <charset val="204"/>
    </font>
    <font>
      <sz val="9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Calibri"/>
      <family val="2"/>
      <charset val="204"/>
    </font>
    <font>
      <b/>
      <u/>
      <sz val="9"/>
      <name val="Times New Roman"/>
      <family val="1"/>
      <charset val="204"/>
    </font>
    <font>
      <b/>
      <sz val="12"/>
      <name val="M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3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3" fillId="0" borderId="0" xfId="0" applyFont="1" applyFill="1" applyAlignment="1">
      <alignment wrapText="1"/>
    </xf>
    <xf numFmtId="0" fontId="4" fillId="2" borderId="0" xfId="0" applyFont="1" applyFill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164" fontId="10" fillId="0" borderId="6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164" fontId="12" fillId="0" borderId="6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justify" vertical="top" wrapText="1"/>
    </xf>
    <xf numFmtId="164" fontId="9" fillId="4" borderId="8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14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4" fontId="10" fillId="0" borderId="9" xfId="0" applyNumberFormat="1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164" fontId="9" fillId="4" borderId="6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/>
    <xf numFmtId="0" fontId="16" fillId="0" borderId="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64" fontId="17" fillId="4" borderId="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164" fontId="12" fillId="0" borderId="5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/>
    <xf numFmtId="0" fontId="1" fillId="0" borderId="3" xfId="0" applyFont="1" applyFill="1" applyBorder="1"/>
    <xf numFmtId="164" fontId="1" fillId="0" borderId="8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 wrapText="1"/>
    </xf>
    <xf numFmtId="164" fontId="12" fillId="0" borderId="9" xfId="0" applyNumberFormat="1" applyFont="1" applyFill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164" fontId="10" fillId="0" borderId="8" xfId="0" applyNumberFormat="1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 wrapText="1"/>
    </xf>
    <xf numFmtId="164" fontId="1" fillId="0" borderId="0" xfId="0" applyNumberFormat="1" applyFont="1" applyFill="1"/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49" fontId="4" fillId="0" borderId="0" xfId="0" applyNumberFormat="1" applyFont="1" applyFill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164" fontId="10" fillId="0" borderId="9" xfId="0" applyNumberFormat="1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164" fontId="18" fillId="0" borderId="8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center" vertical="top" wrapText="1"/>
    </xf>
    <xf numFmtId="164" fontId="9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164" fontId="17" fillId="0" borderId="6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wrapText="1"/>
    </xf>
    <xf numFmtId="0" fontId="14" fillId="0" borderId="0" xfId="0" applyFont="1" applyFill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1"/>
  <sheetViews>
    <sheetView tabSelected="1" topLeftCell="A211" zoomScale="120" zoomScaleNormal="120" zoomScaleSheetLayoutView="100" workbookViewId="0">
      <selection activeCell="N218" sqref="N218"/>
    </sheetView>
  </sheetViews>
  <sheetFormatPr defaultRowHeight="15"/>
  <cols>
    <col min="1" max="1" width="59.5703125" style="1" customWidth="1"/>
    <col min="2" max="2" width="10.28515625" style="1" customWidth="1"/>
    <col min="3" max="3" width="10.7109375" style="1" bestFit="1" customWidth="1"/>
    <col min="4" max="4" width="14.28515625" style="1" customWidth="1"/>
    <col min="5" max="5" width="10.85546875" style="1" customWidth="1"/>
    <col min="6" max="6" width="12.5703125" style="1" customWidth="1"/>
    <col min="7" max="7" width="0" style="1" hidden="1" customWidth="1"/>
    <col min="8" max="10" width="0" style="3" hidden="1" customWidth="1"/>
    <col min="11" max="11" width="0.42578125" style="3" customWidth="1"/>
    <col min="12" max="13" width="9.140625" style="3"/>
    <col min="14" max="16384" width="9.140625" style="1"/>
  </cols>
  <sheetData>
    <row r="1" spans="1:7">
      <c r="D1" s="2" t="s">
        <v>0</v>
      </c>
    </row>
    <row r="2" spans="1:7">
      <c r="D2" s="2" t="s">
        <v>1</v>
      </c>
    </row>
    <row r="3" spans="1:7" ht="13.5" customHeight="1">
      <c r="D3" s="2" t="s">
        <v>2</v>
      </c>
    </row>
    <row r="4" spans="1:7" ht="15" customHeight="1">
      <c r="A4" s="4"/>
      <c r="B4" s="5"/>
      <c r="C4" s="5"/>
      <c r="D4" s="5"/>
    </row>
    <row r="5" spans="1:7" ht="48.75" customHeight="1">
      <c r="A5" s="6" t="s">
        <v>3</v>
      </c>
      <c r="B5" s="6"/>
      <c r="C5" s="6"/>
      <c r="D5" s="6"/>
      <c r="E5" s="6"/>
      <c r="F5" s="6"/>
      <c r="G5" s="7"/>
    </row>
    <row r="6" spans="1:7" ht="12.75" customHeight="1">
      <c r="A6" s="6"/>
      <c r="B6" s="8"/>
      <c r="C6" s="8"/>
      <c r="D6" s="8"/>
    </row>
    <row r="7" spans="1:7">
      <c r="A7" s="9" t="s">
        <v>4</v>
      </c>
      <c r="B7" s="10"/>
      <c r="C7" s="10"/>
      <c r="D7" s="10"/>
    </row>
    <row r="8" spans="1:7" ht="15.75" thickBot="1">
      <c r="A8" s="11" t="s">
        <v>5</v>
      </c>
      <c r="B8" s="5"/>
      <c r="C8" s="5"/>
      <c r="D8" s="5"/>
    </row>
    <row r="9" spans="1:7" ht="62.25" customHeight="1" thickBot="1">
      <c r="A9" s="12" t="s">
        <v>6</v>
      </c>
      <c r="B9" s="13" t="s">
        <v>7</v>
      </c>
      <c r="C9" s="14"/>
      <c r="D9" s="15" t="s">
        <v>8</v>
      </c>
      <c r="E9" s="13" t="s">
        <v>9</v>
      </c>
      <c r="F9" s="14"/>
    </row>
    <row r="10" spans="1:7" ht="72.75" customHeight="1" thickBot="1">
      <c r="A10" s="16"/>
      <c r="B10" s="17" t="s">
        <v>10</v>
      </c>
      <c r="C10" s="18" t="s">
        <v>11</v>
      </c>
      <c r="D10" s="19"/>
      <c r="E10" s="20" t="s">
        <v>12</v>
      </c>
      <c r="F10" s="21" t="s">
        <v>11</v>
      </c>
    </row>
    <row r="11" spans="1:7" ht="16.5" thickBot="1">
      <c r="A11" s="22" t="s">
        <v>13</v>
      </c>
      <c r="B11" s="23"/>
      <c r="C11" s="23"/>
      <c r="D11" s="23"/>
      <c r="E11" s="23"/>
      <c r="F11" s="24"/>
    </row>
    <row r="12" spans="1:7" ht="32.25" thickBot="1">
      <c r="A12" s="25" t="s">
        <v>14</v>
      </c>
      <c r="B12" s="26"/>
      <c r="C12" s="26"/>
      <c r="D12" s="26"/>
      <c r="E12" s="26"/>
      <c r="F12" s="27"/>
    </row>
    <row r="13" spans="1:7" ht="20.25" customHeight="1">
      <c r="A13" s="28" t="s">
        <v>15</v>
      </c>
      <c r="B13" s="29"/>
      <c r="C13" s="29"/>
      <c r="D13" s="30"/>
      <c r="E13" s="31"/>
      <c r="F13" s="31"/>
    </row>
    <row r="14" spans="1:7" ht="11.25" customHeight="1" thickBot="1">
      <c r="A14" s="32"/>
      <c r="B14" s="33"/>
      <c r="C14" s="33"/>
      <c r="D14" s="34"/>
      <c r="E14" s="35"/>
      <c r="F14" s="35"/>
    </row>
    <row r="15" spans="1:7" ht="32.25" thickBot="1">
      <c r="A15" s="36" t="s">
        <v>16</v>
      </c>
      <c r="B15" s="26"/>
      <c r="C15" s="26"/>
      <c r="D15" s="26"/>
      <c r="E15" s="37">
        <f>SUM(E18+E19+E20)</f>
        <v>91741.3</v>
      </c>
      <c r="F15" s="37">
        <f>SUM(F18+F19+F20)</f>
        <v>35210.700000000004</v>
      </c>
    </row>
    <row r="16" spans="1:7" ht="91.5" customHeight="1" thickBot="1">
      <c r="A16" s="36" t="s">
        <v>17</v>
      </c>
      <c r="B16" s="26">
        <v>556583</v>
      </c>
      <c r="C16" s="38">
        <v>339465</v>
      </c>
      <c r="D16" s="39" t="s">
        <v>18</v>
      </c>
      <c r="E16" s="40"/>
      <c r="F16" s="37"/>
    </row>
    <row r="17" spans="1:6" ht="16.5" thickBot="1">
      <c r="A17" s="36" t="s">
        <v>19</v>
      </c>
      <c r="B17" s="26">
        <v>62</v>
      </c>
      <c r="C17" s="26">
        <v>49</v>
      </c>
      <c r="D17" s="26"/>
      <c r="E17" s="40"/>
      <c r="F17" s="37"/>
    </row>
    <row r="18" spans="1:6" ht="32.25" thickBot="1">
      <c r="A18" s="36" t="s">
        <v>20</v>
      </c>
      <c r="B18" s="26"/>
      <c r="C18" s="26"/>
      <c r="D18" s="26"/>
      <c r="E18" s="40">
        <v>85741.3</v>
      </c>
      <c r="F18" s="37">
        <v>33080.800000000003</v>
      </c>
    </row>
    <row r="19" spans="1:6" ht="63.75" thickBot="1">
      <c r="A19" s="36" t="s">
        <v>21</v>
      </c>
      <c r="B19" s="26"/>
      <c r="C19" s="26"/>
      <c r="D19" s="26"/>
      <c r="E19" s="40">
        <v>3730</v>
      </c>
      <c r="F19" s="40">
        <v>1931.9</v>
      </c>
    </row>
    <row r="20" spans="1:6" ht="48" thickBot="1">
      <c r="A20" s="36" t="s">
        <v>22</v>
      </c>
      <c r="B20" s="26"/>
      <c r="C20" s="26"/>
      <c r="D20" s="26"/>
      <c r="E20" s="40">
        <v>2270</v>
      </c>
      <c r="F20" s="37">
        <v>198</v>
      </c>
    </row>
    <row r="21" spans="1:6" ht="48" thickBot="1">
      <c r="A21" s="25" t="s">
        <v>23</v>
      </c>
      <c r="B21" s="26"/>
      <c r="C21" s="26"/>
      <c r="D21" s="26"/>
      <c r="E21" s="40"/>
      <c r="F21" s="37"/>
    </row>
    <row r="22" spans="1:6" ht="27" customHeight="1">
      <c r="A22" s="28" t="s">
        <v>24</v>
      </c>
      <c r="B22" s="29"/>
      <c r="C22" s="29"/>
      <c r="D22" s="30"/>
      <c r="E22" s="41"/>
      <c r="F22" s="41"/>
    </row>
    <row r="23" spans="1:6" ht="3.75" customHeight="1" thickBot="1">
      <c r="A23" s="32"/>
      <c r="B23" s="33"/>
      <c r="C23" s="33"/>
      <c r="D23" s="34"/>
      <c r="E23" s="42"/>
      <c r="F23" s="42"/>
    </row>
    <row r="24" spans="1:6" ht="32.25" thickBot="1">
      <c r="A24" s="36" t="s">
        <v>16</v>
      </c>
      <c r="B24" s="26">
        <v>79</v>
      </c>
      <c r="C24" s="26">
        <v>69</v>
      </c>
      <c r="D24" s="26"/>
      <c r="E24" s="37">
        <f>SUM(E25)</f>
        <v>16309.3</v>
      </c>
      <c r="F24" s="37">
        <f>SUM(F25)</f>
        <v>9011.1</v>
      </c>
    </row>
    <row r="25" spans="1:6" ht="32.25" thickBot="1">
      <c r="A25" s="36" t="s">
        <v>20</v>
      </c>
      <c r="B25" s="26">
        <v>79</v>
      </c>
      <c r="C25" s="26">
        <v>69</v>
      </c>
      <c r="D25" s="26"/>
      <c r="E25" s="40">
        <v>16309.3</v>
      </c>
      <c r="F25" s="37">
        <v>9011.1</v>
      </c>
    </row>
    <row r="26" spans="1:6" ht="63.75" thickBot="1">
      <c r="A26" s="25" t="s">
        <v>25</v>
      </c>
      <c r="B26" s="26"/>
      <c r="C26" s="26"/>
      <c r="D26" s="26"/>
      <c r="E26" s="40"/>
      <c r="F26" s="37"/>
    </row>
    <row r="27" spans="1:6" ht="32.25" thickBot="1">
      <c r="A27" s="36" t="s">
        <v>26</v>
      </c>
      <c r="B27" s="26"/>
      <c r="C27" s="26"/>
      <c r="D27" s="26"/>
      <c r="E27" s="40"/>
      <c r="F27" s="37"/>
    </row>
    <row r="28" spans="1:6" ht="32.25" thickBot="1">
      <c r="A28" s="36" t="s">
        <v>27</v>
      </c>
      <c r="B28" s="26">
        <v>658674</v>
      </c>
      <c r="C28" s="26">
        <v>693273</v>
      </c>
      <c r="D28" s="26"/>
      <c r="E28" s="40">
        <f>SUM(E29+E30+E31)</f>
        <v>34041.9</v>
      </c>
      <c r="F28" s="40">
        <f>SUM(F29+F30+F31)</f>
        <v>22277.5</v>
      </c>
    </row>
    <row r="29" spans="1:6" ht="32.25" thickBot="1">
      <c r="A29" s="36" t="s">
        <v>20</v>
      </c>
      <c r="B29" s="26">
        <v>658674</v>
      </c>
      <c r="C29" s="26">
        <v>693273</v>
      </c>
      <c r="D29" s="26"/>
      <c r="E29" s="40">
        <v>33391.9</v>
      </c>
      <c r="F29" s="37">
        <v>22232.5</v>
      </c>
    </row>
    <row r="30" spans="1:6" ht="63.75" thickBot="1">
      <c r="A30" s="36" t="s">
        <v>28</v>
      </c>
      <c r="B30" s="26"/>
      <c r="C30" s="26"/>
      <c r="D30" s="26"/>
      <c r="E30" s="40">
        <v>250</v>
      </c>
      <c r="F30" s="37">
        <v>0</v>
      </c>
    </row>
    <row r="31" spans="1:6" ht="48" thickBot="1">
      <c r="A31" s="36" t="s">
        <v>29</v>
      </c>
      <c r="B31" s="26"/>
      <c r="C31" s="26"/>
      <c r="D31" s="26"/>
      <c r="E31" s="40">
        <v>400</v>
      </c>
      <c r="F31" s="37">
        <v>45</v>
      </c>
    </row>
    <row r="32" spans="1:6" ht="48" thickBot="1">
      <c r="A32" s="25" t="s">
        <v>30</v>
      </c>
      <c r="B32" s="26"/>
      <c r="C32" s="26"/>
      <c r="D32" s="26"/>
      <c r="E32" s="40"/>
      <c r="F32" s="37"/>
    </row>
    <row r="33" spans="1:13" ht="32.25" thickBot="1">
      <c r="A33" s="36" t="s">
        <v>26</v>
      </c>
      <c r="B33" s="26"/>
      <c r="C33" s="26"/>
      <c r="D33" s="26"/>
      <c r="E33" s="40"/>
      <c r="F33" s="37"/>
    </row>
    <row r="34" spans="1:13" ht="32.25" thickBot="1">
      <c r="A34" s="36" t="s">
        <v>27</v>
      </c>
      <c r="B34" s="26">
        <v>519</v>
      </c>
      <c r="C34" s="26">
        <v>714</v>
      </c>
      <c r="D34" s="26"/>
      <c r="E34" s="40">
        <f>SUM(E35)</f>
        <v>29537.5</v>
      </c>
      <c r="F34" s="40">
        <f>SUM(F35)</f>
        <v>25705</v>
      </c>
    </row>
    <row r="35" spans="1:13" ht="32.25" thickBot="1">
      <c r="A35" s="36" t="s">
        <v>20</v>
      </c>
      <c r="B35" s="26">
        <v>519</v>
      </c>
      <c r="C35" s="26">
        <v>714</v>
      </c>
      <c r="D35" s="26"/>
      <c r="E35" s="40">
        <v>29537.5</v>
      </c>
      <c r="F35" s="40">
        <v>25705</v>
      </c>
    </row>
    <row r="36" spans="1:13" ht="48" hidden="1" thickBot="1">
      <c r="A36" s="25" t="s">
        <v>31</v>
      </c>
      <c r="B36" s="26"/>
      <c r="C36" s="26"/>
      <c r="D36" s="26"/>
      <c r="E36" s="40"/>
      <c r="F36" s="37"/>
    </row>
    <row r="37" spans="1:13" ht="32.25" hidden="1" thickBot="1">
      <c r="A37" s="36" t="s">
        <v>26</v>
      </c>
      <c r="B37" s="26"/>
      <c r="C37" s="26"/>
      <c r="D37" s="26"/>
      <c r="E37" s="40"/>
      <c r="F37" s="37"/>
    </row>
    <row r="38" spans="1:13" ht="32.25" hidden="1" thickBot="1">
      <c r="A38" s="36" t="s">
        <v>32</v>
      </c>
      <c r="B38" s="43"/>
      <c r="C38" s="43"/>
      <c r="D38" s="43"/>
      <c r="E38" s="40"/>
      <c r="F38" s="37"/>
    </row>
    <row r="39" spans="1:13" ht="32.25" hidden="1" thickBot="1">
      <c r="A39" s="36" t="s">
        <v>33</v>
      </c>
      <c r="B39" s="43"/>
      <c r="C39" s="43"/>
      <c r="D39" s="43"/>
      <c r="E39" s="44"/>
      <c r="F39" s="45"/>
    </row>
    <row r="40" spans="1:13" ht="16.5" hidden="1" thickBot="1">
      <c r="A40" s="36" t="s">
        <v>34</v>
      </c>
      <c r="B40" s="43"/>
      <c r="C40" s="43"/>
      <c r="D40" s="43"/>
      <c r="E40" s="44"/>
      <c r="F40" s="45"/>
    </row>
    <row r="41" spans="1:13" ht="16.5" hidden="1" thickBot="1">
      <c r="A41" s="36" t="s">
        <v>35</v>
      </c>
      <c r="B41" s="43"/>
      <c r="C41" s="43"/>
      <c r="D41" s="43"/>
      <c r="E41" s="44"/>
      <c r="F41" s="45"/>
    </row>
    <row r="42" spans="1:13" ht="32.25" hidden="1" thickBot="1">
      <c r="A42" s="36" t="s">
        <v>20</v>
      </c>
      <c r="B42" s="26"/>
      <c r="C42" s="26"/>
      <c r="D42" s="26"/>
      <c r="E42" s="40"/>
      <c r="F42" s="37"/>
    </row>
    <row r="43" spans="1:13" ht="53.25" customHeight="1" thickBot="1">
      <c r="A43" s="46" t="s">
        <v>36</v>
      </c>
      <c r="B43" s="26"/>
      <c r="C43" s="26"/>
      <c r="D43" s="26"/>
      <c r="E43" s="40">
        <v>14902.6</v>
      </c>
      <c r="F43" s="40">
        <v>7423.9</v>
      </c>
    </row>
    <row r="44" spans="1:13" ht="48.75" customHeight="1" thickBot="1">
      <c r="A44" s="46" t="s">
        <v>37</v>
      </c>
      <c r="B44" s="26"/>
      <c r="C44" s="26"/>
      <c r="D44" s="26"/>
      <c r="E44" s="40"/>
      <c r="F44" s="37"/>
    </row>
    <row r="45" spans="1:13" ht="16.5" thickBot="1">
      <c r="A45" s="25" t="s">
        <v>38</v>
      </c>
      <c r="B45" s="26"/>
      <c r="C45" s="26"/>
      <c r="D45" s="26"/>
      <c r="E45" s="47">
        <f>E15+E24+E28+E34+E38+E43</f>
        <v>186532.6</v>
      </c>
      <c r="F45" s="47">
        <f>F15+F24+F28+F34+F38+F43</f>
        <v>99628.2</v>
      </c>
      <c r="H45" s="48">
        <f>86186.2-F45</f>
        <v>-13442</v>
      </c>
    </row>
    <row r="46" spans="1:13" s="4" customFormat="1" ht="78.75" customHeight="1">
      <c r="A46" s="49" t="s">
        <v>39</v>
      </c>
      <c r="B46" s="50"/>
      <c r="C46" s="50"/>
      <c r="D46" s="50"/>
      <c r="E46" s="50"/>
      <c r="F46" s="50"/>
      <c r="H46" s="51"/>
      <c r="I46" s="51"/>
      <c r="J46" s="51"/>
      <c r="K46" s="51"/>
      <c r="L46" s="51"/>
      <c r="M46" s="51"/>
    </row>
    <row r="47" spans="1:13" s="4" customFormat="1" ht="15" customHeight="1">
      <c r="A47" s="9" t="s">
        <v>40</v>
      </c>
      <c r="B47" s="52"/>
      <c r="C47" s="52"/>
      <c r="D47" s="52"/>
      <c r="E47" s="10"/>
      <c r="F47" s="10"/>
      <c r="H47" s="51"/>
      <c r="I47" s="51"/>
      <c r="J47" s="51"/>
      <c r="K47" s="51"/>
      <c r="L47" s="51"/>
      <c r="M47" s="51"/>
    </row>
    <row r="48" spans="1:13" s="4" customFormat="1" ht="17.25" customHeight="1">
      <c r="A48" s="11" t="s">
        <v>5</v>
      </c>
      <c r="B48" s="53"/>
      <c r="C48" s="53"/>
      <c r="E48" s="5"/>
      <c r="F48" s="5"/>
      <c r="H48" s="51"/>
      <c r="I48" s="51"/>
      <c r="J48" s="51"/>
      <c r="K48" s="51"/>
      <c r="L48" s="51"/>
      <c r="M48" s="51"/>
    </row>
    <row r="49" spans="1:6" ht="17.25" thickBot="1">
      <c r="A49" s="54"/>
    </row>
    <row r="50" spans="1:6" ht="52.5" customHeight="1" thickBot="1">
      <c r="A50" s="31" t="s">
        <v>41</v>
      </c>
      <c r="B50" s="13" t="s">
        <v>42</v>
      </c>
      <c r="C50" s="14"/>
      <c r="D50" s="15" t="s">
        <v>8</v>
      </c>
      <c r="E50" s="13" t="s">
        <v>9</v>
      </c>
      <c r="F50" s="14"/>
    </row>
    <row r="51" spans="1:6" ht="60.75" thickBot="1">
      <c r="A51" s="55"/>
      <c r="B51" s="17" t="s">
        <v>10</v>
      </c>
      <c r="C51" s="18" t="s">
        <v>11</v>
      </c>
      <c r="D51" s="19"/>
      <c r="E51" s="20" t="s">
        <v>12</v>
      </c>
      <c r="F51" s="21" t="s">
        <v>11</v>
      </c>
    </row>
    <row r="52" spans="1:6" ht="16.5" thickBot="1">
      <c r="A52" s="22" t="s">
        <v>13</v>
      </c>
      <c r="B52" s="23"/>
      <c r="C52" s="23"/>
      <c r="D52" s="23"/>
      <c r="E52" s="23"/>
      <c r="F52" s="23"/>
    </row>
    <row r="53" spans="1:6" ht="48" thickBot="1">
      <c r="A53" s="56" t="s">
        <v>43</v>
      </c>
      <c r="B53" s="57"/>
      <c r="C53" s="57"/>
      <c r="D53" s="57"/>
      <c r="E53" s="57"/>
      <c r="F53" s="58"/>
    </row>
    <row r="54" spans="1:6" ht="32.25" thickBot="1">
      <c r="A54" s="36" t="s">
        <v>44</v>
      </c>
      <c r="B54" s="57"/>
      <c r="C54" s="57"/>
      <c r="D54" s="57"/>
      <c r="E54" s="59"/>
      <c r="F54" s="60"/>
    </row>
    <row r="55" spans="1:6" ht="25.5" customHeight="1" thickBot="1">
      <c r="A55" s="61" t="s">
        <v>45</v>
      </c>
      <c r="B55" s="27">
        <v>381394</v>
      </c>
      <c r="C55" s="62">
        <v>112068</v>
      </c>
      <c r="D55" s="62"/>
      <c r="E55" s="40"/>
      <c r="F55" s="40"/>
    </row>
    <row r="56" spans="1:6" ht="16.5" thickBot="1">
      <c r="A56" s="61" t="s">
        <v>46</v>
      </c>
      <c r="B56" s="34">
        <v>18</v>
      </c>
      <c r="C56" s="26">
        <v>25</v>
      </c>
      <c r="D56" s="26"/>
      <c r="E56" s="40"/>
      <c r="F56" s="40"/>
    </row>
    <row r="57" spans="1:6" ht="36" customHeight="1" thickBot="1">
      <c r="A57" s="63" t="s">
        <v>16</v>
      </c>
      <c r="B57" s="34"/>
      <c r="C57" s="26"/>
      <c r="D57" s="26"/>
      <c r="E57" s="40">
        <f>SUM(E58+E60+E61+E62)</f>
        <v>401699.5</v>
      </c>
      <c r="F57" s="40">
        <f>SUM(F58+F60+F61+F62)</f>
        <v>169963.7</v>
      </c>
    </row>
    <row r="58" spans="1:6" ht="19.5" customHeight="1">
      <c r="A58" s="64" t="s">
        <v>47</v>
      </c>
      <c r="B58" s="29"/>
      <c r="C58" s="29"/>
      <c r="D58" s="30"/>
      <c r="E58" s="41">
        <v>385749.5</v>
      </c>
      <c r="F58" s="41">
        <v>161541.70000000001</v>
      </c>
    </row>
    <row r="59" spans="1:6" ht="15.75" customHeight="1" thickBot="1">
      <c r="A59" s="63" t="s">
        <v>48</v>
      </c>
      <c r="B59" s="33"/>
      <c r="C59" s="33"/>
      <c r="D59" s="34"/>
      <c r="E59" s="42"/>
      <c r="F59" s="42"/>
    </row>
    <row r="60" spans="1:6" ht="48" thickBot="1">
      <c r="A60" s="63" t="s">
        <v>49</v>
      </c>
      <c r="B60" s="34"/>
      <c r="C60" s="26"/>
      <c r="D60" s="26"/>
      <c r="E60" s="40">
        <v>13400</v>
      </c>
      <c r="F60" s="40">
        <v>8070</v>
      </c>
    </row>
    <row r="61" spans="1:6" ht="63.75" thickBot="1">
      <c r="A61" s="63" t="s">
        <v>50</v>
      </c>
      <c r="B61" s="34"/>
      <c r="C61" s="26"/>
      <c r="D61" s="26"/>
      <c r="E61" s="40">
        <v>1750</v>
      </c>
      <c r="F61" s="40">
        <v>352</v>
      </c>
    </row>
    <row r="62" spans="1:6" ht="48" thickBot="1">
      <c r="A62" s="63" t="s">
        <v>51</v>
      </c>
      <c r="B62" s="34"/>
      <c r="C62" s="26"/>
      <c r="D62" s="26"/>
      <c r="E62" s="40">
        <v>800</v>
      </c>
      <c r="F62" s="40">
        <v>0</v>
      </c>
    </row>
    <row r="63" spans="1:6" ht="39.75" customHeight="1" thickBot="1">
      <c r="A63" s="65" t="s">
        <v>52</v>
      </c>
      <c r="B63" s="66"/>
      <c r="C63" s="67"/>
      <c r="D63" s="67"/>
      <c r="E63" s="40"/>
      <c r="F63" s="40"/>
    </row>
    <row r="64" spans="1:6" ht="27" customHeight="1" thickBot="1">
      <c r="A64" s="68" t="s">
        <v>26</v>
      </c>
      <c r="B64" s="34"/>
      <c r="C64" s="26"/>
      <c r="D64" s="26"/>
      <c r="E64" s="40"/>
      <c r="F64" s="40"/>
    </row>
    <row r="65" spans="1:6" ht="36" customHeight="1" thickBot="1">
      <c r="A65" s="68" t="s">
        <v>32</v>
      </c>
      <c r="B65" s="34">
        <v>18</v>
      </c>
      <c r="C65" s="26">
        <v>11</v>
      </c>
      <c r="D65" s="26"/>
      <c r="E65" s="40">
        <f>SUM(E66+E67)</f>
        <v>111605.4</v>
      </c>
      <c r="F65" s="40">
        <f>SUM(F66+F67)</f>
        <v>93151.1</v>
      </c>
    </row>
    <row r="66" spans="1:6" ht="40.5" customHeight="1" thickBot="1">
      <c r="A66" s="68" t="s">
        <v>53</v>
      </c>
      <c r="B66" s="34"/>
      <c r="C66" s="26"/>
      <c r="D66" s="26"/>
      <c r="E66" s="40">
        <v>104905.4</v>
      </c>
      <c r="F66" s="40">
        <v>91351.1</v>
      </c>
    </row>
    <row r="67" spans="1:6" ht="47.25" customHeight="1" thickBot="1">
      <c r="A67" s="68" t="s">
        <v>54</v>
      </c>
      <c r="B67" s="34"/>
      <c r="C67" s="26"/>
      <c r="D67" s="26"/>
      <c r="E67" s="40">
        <v>6700</v>
      </c>
      <c r="F67" s="40">
        <v>1800</v>
      </c>
    </row>
    <row r="68" spans="1:6" ht="48" customHeight="1" thickBot="1">
      <c r="A68" s="65" t="s">
        <v>55</v>
      </c>
      <c r="B68" s="69"/>
      <c r="C68" s="57"/>
      <c r="D68" s="57"/>
      <c r="E68" s="70"/>
      <c r="F68" s="71"/>
    </row>
    <row r="69" spans="1:6" ht="44.25" customHeight="1" thickBot="1">
      <c r="A69" s="68" t="s">
        <v>44</v>
      </c>
      <c r="B69" s="69"/>
      <c r="C69" s="57"/>
      <c r="D69" s="57"/>
      <c r="E69" s="70"/>
      <c r="F69" s="71"/>
    </row>
    <row r="70" spans="1:6" ht="28.5" customHeight="1" thickBot="1">
      <c r="A70" s="63" t="s">
        <v>56</v>
      </c>
      <c r="B70" s="34">
        <v>5000</v>
      </c>
      <c r="C70" s="27">
        <v>2197</v>
      </c>
      <c r="D70" s="72"/>
      <c r="E70" s="73"/>
      <c r="F70" s="73"/>
    </row>
    <row r="71" spans="1:6" ht="28.5" customHeight="1" thickBot="1">
      <c r="A71" s="63" t="s">
        <v>57</v>
      </c>
      <c r="B71" s="34">
        <v>33</v>
      </c>
      <c r="C71" s="27">
        <v>23</v>
      </c>
      <c r="D71" s="72"/>
      <c r="E71" s="73"/>
      <c r="F71" s="73"/>
    </row>
    <row r="72" spans="1:6" ht="30.75" customHeight="1" thickBot="1">
      <c r="A72" s="68" t="s">
        <v>16</v>
      </c>
      <c r="B72" s="72"/>
      <c r="C72" s="72"/>
      <c r="D72" s="72"/>
      <c r="E72" s="74">
        <f>SUM(E73)</f>
        <v>12425.9</v>
      </c>
      <c r="F72" s="74">
        <f>SUM(F73)</f>
        <v>7563.7</v>
      </c>
    </row>
    <row r="73" spans="1:6" ht="36" customHeight="1" thickBot="1">
      <c r="A73" s="68" t="s">
        <v>53</v>
      </c>
      <c r="B73" s="34"/>
      <c r="C73" s="26"/>
      <c r="D73" s="26"/>
      <c r="E73" s="75">
        <v>12425.9</v>
      </c>
      <c r="F73" s="75">
        <v>7563.7</v>
      </c>
    </row>
    <row r="74" spans="1:6" ht="32.25" thickBot="1">
      <c r="A74" s="68" t="s">
        <v>16</v>
      </c>
      <c r="B74" s="34"/>
      <c r="C74" s="26"/>
      <c r="D74" s="26"/>
      <c r="E74" s="40"/>
      <c r="F74" s="40"/>
    </row>
    <row r="75" spans="1:6" ht="32.25" hidden="1" thickBot="1">
      <c r="A75" s="65" t="s">
        <v>58</v>
      </c>
      <c r="B75" s="34"/>
      <c r="C75" s="26"/>
      <c r="D75" s="26"/>
      <c r="E75" s="40"/>
      <c r="F75" s="40"/>
    </row>
    <row r="76" spans="1:6" ht="16.5" hidden="1" thickBot="1">
      <c r="A76" s="68" t="s">
        <v>59</v>
      </c>
      <c r="B76" s="34"/>
      <c r="C76" s="26"/>
      <c r="D76" s="26"/>
      <c r="E76" s="40"/>
      <c r="F76" s="40"/>
    </row>
    <row r="77" spans="1:6" ht="32.25" hidden="1" thickBot="1">
      <c r="A77" s="68" t="s">
        <v>16</v>
      </c>
      <c r="B77" s="34"/>
      <c r="C77" s="26"/>
      <c r="D77" s="26"/>
      <c r="E77" s="40"/>
      <c r="F77" s="40"/>
    </row>
    <row r="78" spans="1:6" ht="32.25" hidden="1" thickBot="1">
      <c r="A78" s="63" t="s">
        <v>53</v>
      </c>
      <c r="B78" s="34"/>
      <c r="C78" s="26"/>
      <c r="D78" s="26"/>
      <c r="E78" s="40"/>
      <c r="F78" s="40"/>
    </row>
    <row r="79" spans="1:6" ht="48" thickBot="1">
      <c r="A79" s="65" t="s">
        <v>60</v>
      </c>
      <c r="B79" s="34"/>
      <c r="C79" s="26"/>
      <c r="D79" s="26"/>
      <c r="E79" s="40"/>
      <c r="F79" s="40"/>
    </row>
    <row r="80" spans="1:6" ht="32.25" thickBot="1">
      <c r="A80" s="68" t="s">
        <v>26</v>
      </c>
      <c r="B80" s="34"/>
      <c r="C80" s="26"/>
      <c r="D80" s="26"/>
      <c r="E80" s="40"/>
      <c r="F80" s="40"/>
    </row>
    <row r="81" spans="1:13" ht="32.25" thickBot="1">
      <c r="A81" s="68" t="s">
        <v>32</v>
      </c>
      <c r="B81" s="34">
        <v>155</v>
      </c>
      <c r="C81" s="26">
        <v>70</v>
      </c>
      <c r="D81" s="26"/>
      <c r="E81" s="40">
        <f>SUM(E82)</f>
        <v>3000</v>
      </c>
      <c r="F81" s="40">
        <f>F82</f>
        <v>1930.5</v>
      </c>
    </row>
    <row r="82" spans="1:13" ht="32.25" thickBot="1">
      <c r="A82" s="68" t="s">
        <v>53</v>
      </c>
      <c r="B82" s="34">
        <v>155</v>
      </c>
      <c r="C82" s="26">
        <v>70</v>
      </c>
      <c r="D82" s="26"/>
      <c r="E82" s="40">
        <v>3000</v>
      </c>
      <c r="F82" s="40">
        <v>1930.5</v>
      </c>
    </row>
    <row r="83" spans="1:13" ht="53.25" customHeight="1" thickBot="1">
      <c r="A83" s="65" t="s">
        <v>61</v>
      </c>
      <c r="B83" s="34"/>
      <c r="C83" s="26"/>
      <c r="D83" s="26"/>
      <c r="E83" s="40"/>
      <c r="F83" s="40"/>
    </row>
    <row r="84" spans="1:13" ht="32.25" thickBot="1">
      <c r="A84" s="68" t="s">
        <v>62</v>
      </c>
      <c r="B84" s="34"/>
      <c r="C84" s="26"/>
      <c r="D84" s="26"/>
      <c r="E84" s="40"/>
      <c r="F84" s="40"/>
    </row>
    <row r="85" spans="1:13" ht="32.25" thickBot="1">
      <c r="A85" s="68" t="s">
        <v>32</v>
      </c>
      <c r="B85" s="34">
        <v>14373</v>
      </c>
      <c r="C85" s="26">
        <v>6352</v>
      </c>
      <c r="D85" s="26"/>
      <c r="E85" s="40">
        <f>SUM(E86)</f>
        <v>4553.3</v>
      </c>
      <c r="F85" s="40">
        <f>F86</f>
        <v>2822.2</v>
      </c>
    </row>
    <row r="86" spans="1:13" ht="32.25" thickBot="1">
      <c r="A86" s="68" t="s">
        <v>53</v>
      </c>
      <c r="B86" s="34">
        <v>14373</v>
      </c>
      <c r="C86" s="26">
        <v>6352</v>
      </c>
      <c r="D86" s="26"/>
      <c r="E86" s="40">
        <v>4553.3</v>
      </c>
      <c r="F86" s="40">
        <v>2822.2</v>
      </c>
    </row>
    <row r="87" spans="1:13" ht="51" customHeight="1" thickBot="1">
      <c r="A87" s="76" t="s">
        <v>36</v>
      </c>
      <c r="B87" s="34"/>
      <c r="C87" s="26"/>
      <c r="D87" s="26"/>
      <c r="E87" s="40">
        <v>21098.6</v>
      </c>
      <c r="F87" s="40">
        <v>9376.5</v>
      </c>
    </row>
    <row r="88" spans="1:13" ht="54" customHeight="1" thickBot="1">
      <c r="A88" s="76" t="s">
        <v>37</v>
      </c>
      <c r="B88" s="34"/>
      <c r="C88" s="26"/>
      <c r="D88" s="26"/>
      <c r="E88" s="40"/>
      <c r="F88" s="40"/>
      <c r="H88" s="3">
        <f>F58+F66+F73+F82</f>
        <v>262387</v>
      </c>
    </row>
    <row r="89" spans="1:13" ht="16.5" thickBot="1">
      <c r="A89" s="77" t="s">
        <v>38</v>
      </c>
      <c r="B89" s="34"/>
      <c r="C89" s="26"/>
      <c r="D89" s="26"/>
      <c r="E89" s="78">
        <f>E57+E65+E72+E85+E77+E87+E81</f>
        <v>554382.70000000007</v>
      </c>
      <c r="F89" s="78">
        <f>F57+F65+F72+F85+F77+F87+F81</f>
        <v>284807.70000000007</v>
      </c>
    </row>
    <row r="90" spans="1:13" s="4" customFormat="1" ht="74.25" customHeight="1">
      <c r="A90" s="49" t="s">
        <v>39</v>
      </c>
      <c r="B90" s="50"/>
      <c r="C90" s="50"/>
      <c r="D90" s="50"/>
      <c r="E90" s="50"/>
      <c r="F90" s="50"/>
      <c r="H90" s="51"/>
      <c r="I90" s="51"/>
      <c r="J90" s="51"/>
      <c r="K90" s="51"/>
      <c r="L90" s="51"/>
      <c r="M90" s="51"/>
    </row>
    <row r="91" spans="1:13" s="4" customFormat="1" ht="19.5" customHeight="1">
      <c r="A91" s="9" t="s">
        <v>63</v>
      </c>
      <c r="B91" s="52"/>
      <c r="C91" s="52"/>
      <c r="D91" s="52"/>
      <c r="E91" s="10"/>
      <c r="F91" s="10"/>
      <c r="H91" s="51"/>
      <c r="I91" s="51"/>
      <c r="J91" s="51"/>
      <c r="K91" s="51"/>
      <c r="L91" s="51"/>
      <c r="M91" s="51"/>
    </row>
    <row r="92" spans="1:13" s="4" customFormat="1" ht="27" customHeight="1">
      <c r="A92" s="11" t="s">
        <v>5</v>
      </c>
      <c r="B92" s="53"/>
      <c r="C92" s="53"/>
      <c r="E92" s="5"/>
      <c r="F92" s="5"/>
      <c r="H92" s="51"/>
      <c r="I92" s="51"/>
      <c r="J92" s="51"/>
      <c r="K92" s="51"/>
      <c r="L92" s="51"/>
      <c r="M92" s="51"/>
    </row>
    <row r="93" spans="1:13" ht="17.25" thickBot="1">
      <c r="A93" s="54"/>
    </row>
    <row r="94" spans="1:13" ht="63.75" customHeight="1" thickBot="1">
      <c r="A94" s="29" t="s">
        <v>41</v>
      </c>
      <c r="B94" s="13" t="s">
        <v>42</v>
      </c>
      <c r="C94" s="14"/>
      <c r="D94" s="15" t="s">
        <v>8</v>
      </c>
      <c r="E94" s="13" t="s">
        <v>9</v>
      </c>
      <c r="F94" s="14"/>
    </row>
    <row r="95" spans="1:13" ht="64.5" customHeight="1" thickBot="1">
      <c r="A95" s="79"/>
      <c r="B95" s="17" t="s">
        <v>10</v>
      </c>
      <c r="C95" s="18" t="s">
        <v>11</v>
      </c>
      <c r="D95" s="19"/>
      <c r="E95" s="20" t="s">
        <v>12</v>
      </c>
      <c r="F95" s="21" t="s">
        <v>11</v>
      </c>
    </row>
    <row r="96" spans="1:13" ht="16.5" thickBot="1">
      <c r="A96" s="22" t="s">
        <v>13</v>
      </c>
      <c r="B96" s="23"/>
      <c r="C96" s="23"/>
      <c r="D96" s="23"/>
      <c r="E96" s="23"/>
      <c r="F96" s="24"/>
    </row>
    <row r="97" spans="1:8" ht="48" thickBot="1">
      <c r="A97" s="25" t="s">
        <v>64</v>
      </c>
      <c r="B97" s="26"/>
      <c r="C97" s="26"/>
      <c r="D97" s="26"/>
      <c r="E97" s="37"/>
      <c r="F97" s="37"/>
    </row>
    <row r="98" spans="1:8" ht="32.25" thickBot="1">
      <c r="A98" s="36" t="s">
        <v>65</v>
      </c>
      <c r="B98" s="26"/>
      <c r="C98" s="26"/>
      <c r="D98" s="26"/>
      <c r="E98" s="37"/>
      <c r="F98" s="37"/>
    </row>
    <row r="99" spans="1:8" ht="16.5" thickBot="1">
      <c r="A99" s="36" t="s">
        <v>56</v>
      </c>
      <c r="B99" s="26">
        <v>102870</v>
      </c>
      <c r="C99" s="26">
        <v>31527</v>
      </c>
      <c r="D99" s="26"/>
      <c r="E99" s="37"/>
      <c r="F99" s="37"/>
    </row>
    <row r="100" spans="1:8" ht="16.5" thickBot="1">
      <c r="A100" s="36" t="s">
        <v>57</v>
      </c>
      <c r="B100" s="26">
        <v>0</v>
      </c>
      <c r="C100" s="26">
        <v>0</v>
      </c>
      <c r="D100" s="26"/>
      <c r="E100" s="37"/>
      <c r="F100" s="37"/>
    </row>
    <row r="101" spans="1:8" ht="32.25" thickBot="1">
      <c r="A101" s="36" t="s">
        <v>16</v>
      </c>
      <c r="B101" s="80"/>
      <c r="C101" s="81"/>
      <c r="D101" s="81"/>
      <c r="E101" s="37">
        <f>SUM(E102+E103+E104+E105)</f>
        <v>107392.7</v>
      </c>
      <c r="F101" s="37">
        <f>SUM(F102+F103+F104+F105)</f>
        <v>48281.4</v>
      </c>
    </row>
    <row r="102" spans="1:8" ht="48" thickBot="1">
      <c r="A102" s="36" t="s">
        <v>66</v>
      </c>
      <c r="B102" s="34"/>
      <c r="C102" s="26"/>
      <c r="D102" s="26"/>
      <c r="E102" s="82">
        <v>105042.7</v>
      </c>
      <c r="F102" s="83">
        <v>47966.400000000001</v>
      </c>
      <c r="H102" s="84"/>
    </row>
    <row r="103" spans="1:8" ht="48" thickBot="1">
      <c r="A103" s="36" t="s">
        <v>67</v>
      </c>
      <c r="B103" s="34"/>
      <c r="C103" s="26"/>
      <c r="D103" s="26"/>
      <c r="E103" s="82">
        <v>1000</v>
      </c>
      <c r="F103" s="83">
        <v>135</v>
      </c>
    </row>
    <row r="104" spans="1:8" ht="79.5" thickBot="1">
      <c r="A104" s="36" t="s">
        <v>68</v>
      </c>
      <c r="B104" s="34"/>
      <c r="C104" s="26"/>
      <c r="D104" s="26"/>
      <c r="E104" s="82">
        <v>500</v>
      </c>
      <c r="F104" s="83">
        <v>180</v>
      </c>
    </row>
    <row r="105" spans="1:8" ht="48" thickBot="1">
      <c r="A105" s="36" t="s">
        <v>69</v>
      </c>
      <c r="B105" s="34"/>
      <c r="C105" s="26"/>
      <c r="D105" s="26"/>
      <c r="E105" s="82">
        <v>850</v>
      </c>
      <c r="F105" s="83">
        <v>0</v>
      </c>
    </row>
    <row r="106" spans="1:8" ht="32.25" thickBot="1">
      <c r="A106" s="25" t="s">
        <v>70</v>
      </c>
      <c r="B106" s="34"/>
      <c r="C106" s="26"/>
      <c r="D106" s="26"/>
      <c r="E106" s="82"/>
      <c r="F106" s="83"/>
    </row>
    <row r="107" spans="1:8" ht="16.5" thickBot="1">
      <c r="A107" s="36" t="s">
        <v>71</v>
      </c>
      <c r="B107" s="34"/>
      <c r="C107" s="26"/>
      <c r="D107" s="26"/>
      <c r="E107" s="82"/>
      <c r="F107" s="83"/>
    </row>
    <row r="108" spans="1:8" ht="32.25" thickBot="1">
      <c r="A108" s="36" t="s">
        <v>32</v>
      </c>
      <c r="B108" s="34">
        <v>30</v>
      </c>
      <c r="C108" s="26">
        <v>21</v>
      </c>
      <c r="D108" s="18"/>
      <c r="E108" s="82">
        <f>SUM(E109:E110)</f>
        <v>18797</v>
      </c>
      <c r="F108" s="82">
        <f>F109+F110</f>
        <v>19292</v>
      </c>
    </row>
    <row r="109" spans="1:8" ht="48" thickBot="1">
      <c r="A109" s="36" t="s">
        <v>66</v>
      </c>
      <c r="B109" s="34"/>
      <c r="C109" s="26"/>
      <c r="D109" s="26"/>
      <c r="E109" s="82">
        <v>18497</v>
      </c>
      <c r="F109" s="83">
        <v>19292</v>
      </c>
    </row>
    <row r="110" spans="1:8" ht="63.75" thickBot="1">
      <c r="A110" s="36" t="s">
        <v>72</v>
      </c>
      <c r="B110" s="34"/>
      <c r="C110" s="26"/>
      <c r="D110" s="26"/>
      <c r="E110" s="82">
        <v>300</v>
      </c>
      <c r="F110" s="83">
        <v>0</v>
      </c>
    </row>
    <row r="111" spans="1:8" ht="48" thickBot="1">
      <c r="A111" s="25" t="s">
        <v>43</v>
      </c>
      <c r="B111" s="34"/>
      <c r="C111" s="26"/>
      <c r="D111" s="26"/>
      <c r="E111" s="82"/>
      <c r="F111" s="83"/>
    </row>
    <row r="112" spans="1:8" ht="16.5" thickBot="1">
      <c r="A112" s="36" t="s">
        <v>71</v>
      </c>
      <c r="B112" s="34"/>
      <c r="C112" s="26"/>
      <c r="D112" s="26"/>
      <c r="E112" s="82"/>
      <c r="F112" s="83"/>
    </row>
    <row r="113" spans="1:13" ht="32.25" thickBot="1">
      <c r="A113" s="36" t="s">
        <v>32</v>
      </c>
      <c r="B113" s="85">
        <v>11400</v>
      </c>
      <c r="C113" s="86">
        <v>6014</v>
      </c>
      <c r="D113" s="86"/>
      <c r="E113" s="82">
        <f>E114</f>
        <v>7519.5</v>
      </c>
      <c r="F113" s="82">
        <f>F114</f>
        <v>5910.6</v>
      </c>
    </row>
    <row r="114" spans="1:13" ht="48" thickBot="1">
      <c r="A114" s="36" t="s">
        <v>66</v>
      </c>
      <c r="B114" s="85">
        <v>11400</v>
      </c>
      <c r="C114" s="86">
        <v>6014</v>
      </c>
      <c r="D114" s="86"/>
      <c r="E114" s="82">
        <v>7519.5</v>
      </c>
      <c r="F114" s="83">
        <v>5910.6</v>
      </c>
    </row>
    <row r="115" spans="1:13" ht="32.25" thickBot="1">
      <c r="A115" s="25" t="s">
        <v>73</v>
      </c>
      <c r="B115" s="34"/>
      <c r="C115" s="26"/>
      <c r="D115" s="26"/>
      <c r="E115" s="82"/>
      <c r="F115" s="83"/>
    </row>
    <row r="116" spans="1:13" ht="16.5" thickBot="1">
      <c r="A116" s="36" t="s">
        <v>71</v>
      </c>
      <c r="B116" s="34"/>
      <c r="C116" s="26"/>
      <c r="D116" s="26"/>
      <c r="E116" s="82"/>
      <c r="F116" s="83"/>
    </row>
    <row r="117" spans="1:13" ht="32.25" thickBot="1">
      <c r="A117" s="36" t="s">
        <v>32</v>
      </c>
      <c r="B117" s="34">
        <v>2</v>
      </c>
      <c r="C117" s="26">
        <v>1</v>
      </c>
      <c r="D117" s="26"/>
      <c r="E117" s="82">
        <f>SUM(E118)</f>
        <v>4765.3</v>
      </c>
      <c r="F117" s="82">
        <f>F118</f>
        <v>3550.1</v>
      </c>
    </row>
    <row r="118" spans="1:13" ht="48" thickBot="1">
      <c r="A118" s="36" t="s">
        <v>66</v>
      </c>
      <c r="B118" s="34">
        <v>2</v>
      </c>
      <c r="C118" s="26">
        <v>1</v>
      </c>
      <c r="D118" s="26"/>
      <c r="E118" s="82">
        <v>4765.3</v>
      </c>
      <c r="F118" s="83">
        <v>3550.1</v>
      </c>
    </row>
    <row r="119" spans="1:13" ht="38.25" customHeight="1" thickBot="1">
      <c r="A119" s="25" t="s">
        <v>74</v>
      </c>
      <c r="B119" s="34"/>
      <c r="C119" s="26"/>
      <c r="D119" s="26"/>
      <c r="E119" s="82"/>
      <c r="F119" s="83"/>
    </row>
    <row r="120" spans="1:13" ht="16.5" thickBot="1">
      <c r="A120" s="36" t="s">
        <v>71</v>
      </c>
      <c r="B120" s="34"/>
      <c r="C120" s="26"/>
      <c r="D120" s="26"/>
      <c r="E120" s="82"/>
      <c r="F120" s="83"/>
    </row>
    <row r="121" spans="1:13" ht="32.25" thickBot="1">
      <c r="A121" s="36" t="s">
        <v>32</v>
      </c>
      <c r="B121" s="34">
        <v>75</v>
      </c>
      <c r="C121" s="26">
        <v>101</v>
      </c>
      <c r="D121" s="26"/>
      <c r="E121" s="82">
        <f>SUM(E122)</f>
        <v>600</v>
      </c>
      <c r="F121" s="82">
        <f>SUM(F122)</f>
        <v>1203.9000000000001</v>
      </c>
    </row>
    <row r="122" spans="1:13" ht="48" thickBot="1">
      <c r="A122" s="36" t="s">
        <v>66</v>
      </c>
      <c r="B122" s="34">
        <v>75</v>
      </c>
      <c r="C122" s="26">
        <v>101</v>
      </c>
      <c r="D122" s="26"/>
      <c r="E122" s="82">
        <v>600</v>
      </c>
      <c r="F122" s="83">
        <v>1203.9000000000001</v>
      </c>
    </row>
    <row r="123" spans="1:13" ht="49.5" customHeight="1" thickBot="1">
      <c r="A123" s="76" t="s">
        <v>36</v>
      </c>
      <c r="B123" s="34"/>
      <c r="C123" s="26"/>
      <c r="D123" s="26"/>
      <c r="E123" s="87">
        <v>5622.8</v>
      </c>
      <c r="F123" s="87">
        <v>1406.8</v>
      </c>
    </row>
    <row r="124" spans="1:13" ht="54" customHeight="1" thickBot="1">
      <c r="A124" s="76" t="s">
        <v>37</v>
      </c>
      <c r="B124" s="34"/>
      <c r="C124" s="26"/>
      <c r="D124" s="26"/>
      <c r="E124" s="82"/>
      <c r="F124" s="83"/>
      <c r="M124" s="84"/>
    </row>
    <row r="125" spans="1:13" ht="16.5" thickBot="1">
      <c r="A125" s="88" t="s">
        <v>38</v>
      </c>
      <c r="B125" s="34"/>
      <c r="C125" s="26"/>
      <c r="D125" s="26"/>
      <c r="E125" s="89">
        <f>E101+E108+E117+E114+E123+E121</f>
        <v>144697.29999999999</v>
      </c>
      <c r="F125" s="89">
        <f>F101+F108+F117+F114+F123+F121</f>
        <v>79644.800000000003</v>
      </c>
      <c r="H125" s="84"/>
    </row>
    <row r="126" spans="1:13" ht="74.25" customHeight="1">
      <c r="A126" s="90" t="s">
        <v>75</v>
      </c>
      <c r="B126" s="91"/>
      <c r="C126" s="91"/>
      <c r="D126" s="91"/>
      <c r="E126" s="91"/>
      <c r="F126" s="91"/>
    </row>
    <row r="127" spans="1:13">
      <c r="A127" s="9" t="s">
        <v>76</v>
      </c>
      <c r="B127" s="52"/>
      <c r="C127" s="52"/>
      <c r="D127" s="52"/>
      <c r="E127" s="10"/>
      <c r="F127" s="10"/>
    </row>
    <row r="128" spans="1:13" ht="15.75" thickBot="1">
      <c r="A128" s="11" t="s">
        <v>5</v>
      </c>
      <c r="B128" s="53"/>
      <c r="C128" s="53"/>
      <c r="D128" s="4"/>
      <c r="E128" s="5"/>
      <c r="F128" s="5"/>
    </row>
    <row r="129" spans="1:8" ht="63" customHeight="1" thickBot="1">
      <c r="A129" s="31" t="s">
        <v>77</v>
      </c>
      <c r="B129" s="13" t="s">
        <v>42</v>
      </c>
      <c r="C129" s="14"/>
      <c r="D129" s="15" t="s">
        <v>8</v>
      </c>
      <c r="E129" s="13" t="s">
        <v>9</v>
      </c>
      <c r="F129" s="14"/>
    </row>
    <row r="130" spans="1:8" ht="74.25" customHeight="1" thickBot="1">
      <c r="A130" s="55"/>
      <c r="B130" s="17" t="s">
        <v>10</v>
      </c>
      <c r="C130" s="18" t="s">
        <v>11</v>
      </c>
      <c r="D130" s="19"/>
      <c r="E130" s="20" t="s">
        <v>12</v>
      </c>
      <c r="F130" s="21" t="s">
        <v>11</v>
      </c>
    </row>
    <row r="131" spans="1:8" ht="16.5" thickBot="1">
      <c r="A131" s="22" t="s">
        <v>13</v>
      </c>
      <c r="B131" s="23"/>
      <c r="C131" s="23"/>
      <c r="D131" s="23"/>
      <c r="E131" s="23"/>
      <c r="F131" s="24"/>
    </row>
    <row r="132" spans="1:8" ht="50.1" customHeight="1" thickBot="1">
      <c r="A132" s="65" t="s">
        <v>78</v>
      </c>
      <c r="B132" s="57"/>
      <c r="C132" s="57"/>
      <c r="D132" s="57"/>
      <c r="E132" s="57"/>
      <c r="F132" s="58"/>
    </row>
    <row r="133" spans="1:8" ht="26.25" customHeight="1" thickBot="1">
      <c r="A133" s="68" t="s">
        <v>15</v>
      </c>
      <c r="B133" s="57"/>
      <c r="C133" s="57"/>
      <c r="D133" s="57"/>
      <c r="E133" s="57"/>
      <c r="F133" s="58"/>
    </row>
    <row r="134" spans="1:8" ht="31.5" customHeight="1" thickBot="1">
      <c r="A134" s="68" t="s">
        <v>79</v>
      </c>
      <c r="B134" s="27">
        <v>544740</v>
      </c>
      <c r="C134" s="26">
        <v>334712</v>
      </c>
      <c r="D134" s="26"/>
      <c r="E134" s="40">
        <f>E135</f>
        <v>57176</v>
      </c>
      <c r="F134" s="40">
        <f>F135</f>
        <v>29008.7</v>
      </c>
    </row>
    <row r="135" spans="1:8" ht="38.25" customHeight="1" thickBot="1">
      <c r="A135" s="68" t="s">
        <v>80</v>
      </c>
      <c r="B135" s="34"/>
      <c r="C135" s="26"/>
      <c r="D135" s="26"/>
      <c r="E135" s="82">
        <v>57176</v>
      </c>
      <c r="F135" s="40">
        <v>29008.7</v>
      </c>
      <c r="H135" s="84"/>
    </row>
    <row r="136" spans="1:8" ht="63.75" customHeight="1" thickBot="1">
      <c r="A136" s="65" t="s">
        <v>81</v>
      </c>
      <c r="B136" s="66"/>
      <c r="C136" s="67"/>
      <c r="D136" s="67"/>
      <c r="E136" s="92"/>
      <c r="F136" s="40"/>
      <c r="H136" s="84"/>
    </row>
    <row r="137" spans="1:8" ht="30" customHeight="1" thickBot="1">
      <c r="A137" s="68" t="s">
        <v>26</v>
      </c>
      <c r="B137" s="66"/>
      <c r="C137" s="67"/>
      <c r="D137" s="67"/>
      <c r="E137" s="92"/>
      <c r="F137" s="40"/>
    </row>
    <row r="138" spans="1:8" ht="48" customHeight="1" thickBot="1">
      <c r="A138" s="68" t="s">
        <v>82</v>
      </c>
      <c r="B138" s="34">
        <v>3572000</v>
      </c>
      <c r="C138" s="26">
        <v>3572016</v>
      </c>
      <c r="D138" s="93"/>
      <c r="E138" s="82">
        <f>E139+E140+E141</f>
        <v>17187.400000000001</v>
      </c>
      <c r="F138" s="82">
        <f>F139+F140+F141</f>
        <v>13483.6</v>
      </c>
    </row>
    <row r="139" spans="1:8" ht="37.5" customHeight="1" thickBot="1">
      <c r="A139" s="68" t="s">
        <v>80</v>
      </c>
      <c r="B139" s="34"/>
      <c r="C139" s="26"/>
      <c r="D139" s="26"/>
      <c r="E139" s="82">
        <v>16002.4</v>
      </c>
      <c r="F139" s="40">
        <v>13213.6</v>
      </c>
    </row>
    <row r="140" spans="1:8" ht="50.1" customHeight="1" thickBot="1">
      <c r="A140" s="68" t="s">
        <v>83</v>
      </c>
      <c r="B140" s="34"/>
      <c r="C140" s="26"/>
      <c r="D140" s="26"/>
      <c r="E140" s="82">
        <v>1000</v>
      </c>
      <c r="F140" s="40">
        <v>270</v>
      </c>
    </row>
    <row r="141" spans="1:8" ht="50.1" customHeight="1" thickBot="1">
      <c r="A141" s="68" t="s">
        <v>84</v>
      </c>
      <c r="B141" s="34"/>
      <c r="C141" s="26"/>
      <c r="D141" s="26"/>
      <c r="E141" s="82">
        <v>185</v>
      </c>
      <c r="F141" s="40">
        <v>0</v>
      </c>
    </row>
    <row r="142" spans="1:8" ht="50.1" customHeight="1" thickBot="1">
      <c r="A142" s="65" t="s">
        <v>85</v>
      </c>
      <c r="B142" s="34"/>
      <c r="C142" s="26"/>
      <c r="D142" s="26"/>
      <c r="E142" s="82"/>
      <c r="F142" s="40"/>
    </row>
    <row r="143" spans="1:8" ht="27.75" customHeight="1" thickBot="1">
      <c r="A143" s="68" t="s">
        <v>26</v>
      </c>
      <c r="B143" s="34"/>
      <c r="C143" s="26"/>
      <c r="D143" s="26"/>
      <c r="E143" s="82"/>
      <c r="F143" s="40"/>
    </row>
    <row r="144" spans="1:8" ht="35.25" customHeight="1" thickBot="1">
      <c r="A144" s="68" t="s">
        <v>32</v>
      </c>
      <c r="B144" s="34">
        <v>410200</v>
      </c>
      <c r="C144" s="26">
        <v>179832</v>
      </c>
      <c r="D144" s="26"/>
      <c r="E144" s="40">
        <f>E145</f>
        <v>7675.3</v>
      </c>
      <c r="F144" s="40">
        <f>F145</f>
        <v>2778.5</v>
      </c>
    </row>
    <row r="145" spans="1:6" ht="35.25" customHeight="1" thickBot="1">
      <c r="A145" s="68" t="s">
        <v>80</v>
      </c>
      <c r="B145" s="34"/>
      <c r="C145" s="26"/>
      <c r="D145" s="26"/>
      <c r="E145" s="82">
        <v>7675.3</v>
      </c>
      <c r="F145" s="40">
        <v>2778.5</v>
      </c>
    </row>
    <row r="146" spans="1:6" ht="50.1" customHeight="1" thickBot="1">
      <c r="A146" s="65" t="s">
        <v>60</v>
      </c>
      <c r="B146" s="66"/>
      <c r="C146" s="67"/>
      <c r="D146" s="67"/>
      <c r="E146" s="92"/>
      <c r="F146" s="40"/>
    </row>
    <row r="147" spans="1:6" ht="24" customHeight="1" thickBot="1">
      <c r="A147" s="68" t="s">
        <v>86</v>
      </c>
      <c r="B147" s="66"/>
      <c r="C147" s="67"/>
      <c r="D147" s="67"/>
      <c r="E147" s="92"/>
      <c r="F147" s="40"/>
    </row>
    <row r="148" spans="1:6" ht="36" customHeight="1" thickBot="1">
      <c r="A148" s="68" t="s">
        <v>82</v>
      </c>
      <c r="B148" s="34">
        <v>2295</v>
      </c>
      <c r="C148" s="26">
        <v>1187</v>
      </c>
      <c r="D148" s="26"/>
      <c r="E148" s="82">
        <f>E149+E150</f>
        <v>35922</v>
      </c>
      <c r="F148" s="82">
        <f>F149+F150</f>
        <v>14862.9</v>
      </c>
    </row>
    <row r="149" spans="1:6" ht="36.75" customHeight="1" thickBot="1">
      <c r="A149" s="68" t="s">
        <v>80</v>
      </c>
      <c r="B149" s="34"/>
      <c r="C149" s="26"/>
      <c r="D149" s="26"/>
      <c r="E149" s="82">
        <v>33457</v>
      </c>
      <c r="F149" s="40">
        <v>14288.5</v>
      </c>
    </row>
    <row r="150" spans="1:6" ht="50.1" customHeight="1" thickBot="1">
      <c r="A150" s="68" t="s">
        <v>87</v>
      </c>
      <c r="B150" s="34"/>
      <c r="C150" s="26"/>
      <c r="D150" s="26"/>
      <c r="E150" s="82">
        <v>2465</v>
      </c>
      <c r="F150" s="40">
        <v>574.4</v>
      </c>
    </row>
    <row r="151" spans="1:6" ht="50.1" hidden="1" customHeight="1" thickBot="1">
      <c r="A151" s="65" t="s">
        <v>60</v>
      </c>
      <c r="B151" s="34"/>
      <c r="C151" s="26"/>
      <c r="D151" s="26"/>
      <c r="E151" s="82"/>
      <c r="F151" s="40"/>
    </row>
    <row r="152" spans="1:6" ht="50.1" hidden="1" customHeight="1" thickBot="1">
      <c r="A152" s="68" t="s">
        <v>71</v>
      </c>
      <c r="B152" s="34"/>
      <c r="C152" s="26"/>
      <c r="D152" s="26"/>
      <c r="E152" s="82"/>
      <c r="F152" s="40"/>
    </row>
    <row r="153" spans="1:6" ht="50.1" hidden="1" customHeight="1" thickBot="1">
      <c r="A153" s="68" t="s">
        <v>32</v>
      </c>
      <c r="B153" s="34"/>
      <c r="C153" s="26"/>
      <c r="D153" s="26"/>
      <c r="E153" s="82"/>
      <c r="F153" s="40"/>
    </row>
    <row r="154" spans="1:6" ht="50.1" hidden="1" customHeight="1" thickBot="1">
      <c r="A154" s="68" t="s">
        <v>80</v>
      </c>
      <c r="B154" s="34"/>
      <c r="C154" s="26"/>
      <c r="D154" s="26"/>
      <c r="E154" s="82"/>
      <c r="F154" s="40"/>
    </row>
    <row r="155" spans="1:6" ht="50.1" hidden="1" customHeight="1" thickBot="1">
      <c r="A155" s="65" t="s">
        <v>31</v>
      </c>
      <c r="B155" s="34"/>
      <c r="C155" s="26"/>
      <c r="D155" s="26"/>
      <c r="E155" s="94"/>
      <c r="F155" s="95"/>
    </row>
    <row r="156" spans="1:6" ht="50.1" hidden="1" customHeight="1" thickBot="1">
      <c r="A156" s="68" t="s">
        <v>26</v>
      </c>
      <c r="B156" s="34"/>
      <c r="C156" s="26"/>
      <c r="D156" s="26"/>
      <c r="E156" s="94"/>
      <c r="F156" s="95"/>
    </row>
    <row r="157" spans="1:6" ht="50.1" hidden="1" customHeight="1" thickBot="1">
      <c r="A157" s="68" t="s">
        <v>32</v>
      </c>
      <c r="B157" s="96"/>
      <c r="C157" s="43"/>
      <c r="D157" s="43"/>
      <c r="E157" s="82"/>
      <c r="F157" s="40"/>
    </row>
    <row r="158" spans="1:6" ht="50.1" hidden="1" customHeight="1" thickBot="1">
      <c r="A158" s="68" t="s">
        <v>33</v>
      </c>
      <c r="B158" s="96"/>
      <c r="C158" s="43"/>
      <c r="D158" s="43"/>
      <c r="E158" s="97"/>
      <c r="F158" s="44"/>
    </row>
    <row r="159" spans="1:6" ht="50.1" hidden="1" customHeight="1" thickBot="1">
      <c r="A159" s="68" t="s">
        <v>34</v>
      </c>
      <c r="B159" s="96"/>
      <c r="C159" s="43"/>
      <c r="D159" s="43"/>
      <c r="E159" s="97"/>
      <c r="F159" s="44"/>
    </row>
    <row r="160" spans="1:6" ht="50.1" hidden="1" customHeight="1" thickBot="1">
      <c r="A160" s="68" t="s">
        <v>35</v>
      </c>
      <c r="B160" s="96"/>
      <c r="C160" s="43"/>
      <c r="D160" s="43"/>
      <c r="E160" s="97"/>
      <c r="F160" s="44"/>
    </row>
    <row r="161" spans="1:13" ht="50.1" hidden="1" customHeight="1" thickBot="1">
      <c r="A161" s="68" t="s">
        <v>80</v>
      </c>
      <c r="B161" s="34"/>
      <c r="C161" s="26"/>
      <c r="D161" s="26"/>
      <c r="E161" s="82"/>
      <c r="F161" s="40"/>
    </row>
    <row r="162" spans="1:13" ht="50.1" customHeight="1" thickBot="1">
      <c r="A162" s="76" t="s">
        <v>36</v>
      </c>
      <c r="B162" s="34"/>
      <c r="C162" s="26"/>
      <c r="D162" s="26"/>
      <c r="E162" s="82">
        <v>193.6</v>
      </c>
      <c r="F162" s="82">
        <v>74.2</v>
      </c>
      <c r="H162" s="84"/>
    </row>
    <row r="163" spans="1:13" ht="50.1" customHeight="1" thickBot="1">
      <c r="A163" s="76" t="s">
        <v>37</v>
      </c>
      <c r="B163" s="34"/>
      <c r="C163" s="26"/>
      <c r="D163" s="26"/>
      <c r="E163" s="82"/>
      <c r="F163" s="40"/>
    </row>
    <row r="164" spans="1:13" ht="23.25" customHeight="1" thickBot="1">
      <c r="A164" s="65" t="s">
        <v>38</v>
      </c>
      <c r="B164" s="34"/>
      <c r="C164" s="26"/>
      <c r="D164" s="26"/>
      <c r="E164" s="78">
        <f>E134+E138+E144+E148+E153+E157+E162</f>
        <v>118154.3</v>
      </c>
      <c r="F164" s="78">
        <f>F134+F138+F144+F148+F153+F157+F162</f>
        <v>60207.9</v>
      </c>
      <c r="G164" s="98">
        <f>79980.2-F164</f>
        <v>19772.299999999996</v>
      </c>
      <c r="H164" s="84">
        <v>365</v>
      </c>
    </row>
    <row r="165" spans="1:13" s="4" customFormat="1" ht="88.5" customHeight="1">
      <c r="A165" s="90" t="s">
        <v>88</v>
      </c>
      <c r="B165" s="91"/>
      <c r="C165" s="91"/>
      <c r="D165" s="91"/>
      <c r="E165" s="91"/>
      <c r="F165" s="91"/>
      <c r="H165" s="51"/>
      <c r="I165" s="51"/>
      <c r="J165" s="51"/>
      <c r="K165" s="51"/>
      <c r="L165" s="51"/>
      <c r="M165" s="51"/>
    </row>
    <row r="166" spans="1:13" s="4" customFormat="1" ht="27" customHeight="1">
      <c r="A166" s="9" t="s">
        <v>89</v>
      </c>
      <c r="B166" s="52"/>
      <c r="C166" s="52"/>
      <c r="D166" s="52"/>
      <c r="E166" s="10"/>
      <c r="F166" s="10"/>
      <c r="H166" s="51"/>
      <c r="I166" s="51"/>
      <c r="J166" s="51"/>
      <c r="K166" s="51"/>
      <c r="L166" s="51"/>
      <c r="M166" s="51"/>
    </row>
    <row r="167" spans="1:13" s="4" customFormat="1" ht="27" customHeight="1" thickBot="1">
      <c r="A167" s="11" t="s">
        <v>5</v>
      </c>
      <c r="B167" s="53"/>
      <c r="C167" s="53"/>
      <c r="E167" s="5"/>
      <c r="F167" s="5"/>
      <c r="H167" s="51"/>
      <c r="I167" s="51"/>
      <c r="J167" s="51"/>
      <c r="K167" s="51"/>
      <c r="L167" s="51"/>
      <c r="M167" s="51"/>
    </row>
    <row r="168" spans="1:13" ht="47.25" customHeight="1" thickBot="1">
      <c r="A168" s="31" t="s">
        <v>41</v>
      </c>
      <c r="B168" s="13" t="s">
        <v>42</v>
      </c>
      <c r="C168" s="14"/>
      <c r="D168" s="15" t="s">
        <v>8</v>
      </c>
      <c r="E168" s="13" t="s">
        <v>9</v>
      </c>
      <c r="F168" s="14"/>
    </row>
    <row r="169" spans="1:13" ht="60.75" thickBot="1">
      <c r="A169" s="55"/>
      <c r="B169" s="17" t="s">
        <v>10</v>
      </c>
      <c r="C169" s="18" t="s">
        <v>11</v>
      </c>
      <c r="D169" s="19"/>
      <c r="E169" s="20" t="s">
        <v>12</v>
      </c>
      <c r="F169" s="21" t="s">
        <v>11</v>
      </c>
    </row>
    <row r="170" spans="1:13" ht="16.5" thickBot="1">
      <c r="A170" s="22" t="s">
        <v>13</v>
      </c>
      <c r="B170" s="23"/>
      <c r="C170" s="23"/>
      <c r="D170" s="23"/>
      <c r="E170" s="23"/>
      <c r="F170" s="24"/>
    </row>
    <row r="171" spans="1:13" ht="61.5" customHeight="1" thickBot="1">
      <c r="A171" s="25" t="s">
        <v>90</v>
      </c>
      <c r="B171" s="69"/>
      <c r="C171" s="57"/>
      <c r="D171" s="57"/>
      <c r="E171" s="57"/>
      <c r="F171" s="99"/>
    </row>
    <row r="172" spans="1:13" ht="32.25" thickBot="1">
      <c r="A172" s="36" t="s">
        <v>15</v>
      </c>
      <c r="B172" s="57"/>
      <c r="C172" s="57"/>
      <c r="D172" s="57"/>
      <c r="E172" s="57"/>
      <c r="F172" s="58"/>
    </row>
    <row r="173" spans="1:13" ht="32.25" thickBot="1">
      <c r="A173" s="36" t="s">
        <v>79</v>
      </c>
      <c r="B173" s="26">
        <v>1362</v>
      </c>
      <c r="C173" s="26">
        <v>1286</v>
      </c>
      <c r="D173" s="26"/>
      <c r="E173" s="45">
        <f>E174</f>
        <v>571660.1</v>
      </c>
      <c r="F173" s="45">
        <f>F174</f>
        <v>353541.7</v>
      </c>
    </row>
    <row r="174" spans="1:13" ht="48" thickBot="1">
      <c r="A174" s="36" t="s">
        <v>91</v>
      </c>
      <c r="B174" s="26">
        <v>1362</v>
      </c>
      <c r="C174" s="26">
        <v>1286</v>
      </c>
      <c r="D174" s="26"/>
      <c r="E174" s="45">
        <v>571660.1</v>
      </c>
      <c r="F174" s="45">
        <v>353541.7</v>
      </c>
      <c r="H174" s="84"/>
    </row>
    <row r="175" spans="1:13" ht="111" hidden="1" thickBot="1">
      <c r="A175" s="25" t="s">
        <v>92</v>
      </c>
      <c r="B175" s="26"/>
      <c r="C175" s="26"/>
      <c r="D175" s="26"/>
      <c r="E175" s="45"/>
      <c r="F175" s="45"/>
    </row>
    <row r="176" spans="1:13" ht="32.25" hidden="1" thickBot="1">
      <c r="A176" s="36" t="s">
        <v>15</v>
      </c>
      <c r="B176" s="26"/>
      <c r="C176" s="26"/>
      <c r="D176" s="26"/>
      <c r="E176" s="45"/>
      <c r="F176" s="45"/>
    </row>
    <row r="177" spans="1:6" ht="32.25" hidden="1" thickBot="1">
      <c r="A177" s="36" t="s">
        <v>79</v>
      </c>
      <c r="B177" s="26"/>
      <c r="C177" s="26"/>
      <c r="D177" s="26"/>
      <c r="E177" s="45"/>
      <c r="F177" s="100"/>
    </row>
    <row r="178" spans="1:6" ht="48" hidden="1" thickBot="1">
      <c r="A178" s="36" t="s">
        <v>91</v>
      </c>
      <c r="B178" s="26"/>
      <c r="C178" s="26"/>
      <c r="D178" s="26"/>
      <c r="E178" s="45"/>
      <c r="F178" s="100"/>
    </row>
    <row r="179" spans="1:6" ht="35.25" customHeight="1" thickBot="1">
      <c r="A179" s="25" t="s">
        <v>93</v>
      </c>
      <c r="B179" s="101"/>
      <c r="C179" s="101"/>
      <c r="D179" s="101"/>
      <c r="E179" s="102"/>
      <c r="F179" s="103"/>
    </row>
    <row r="180" spans="1:6" ht="32.25" thickBot="1">
      <c r="A180" s="36" t="s">
        <v>94</v>
      </c>
      <c r="B180" s="26"/>
      <c r="C180" s="26"/>
      <c r="D180" s="26"/>
      <c r="E180" s="45"/>
      <c r="F180" s="45"/>
    </row>
    <row r="181" spans="1:6" ht="32.25" thickBot="1">
      <c r="A181" s="36" t="s">
        <v>79</v>
      </c>
      <c r="B181" s="26">
        <v>79840.23</v>
      </c>
      <c r="C181" s="26">
        <v>81746.97</v>
      </c>
      <c r="D181" s="26"/>
      <c r="E181" s="100">
        <f>E182</f>
        <v>40850</v>
      </c>
      <c r="F181" s="100">
        <f>F182</f>
        <v>27395.599999999999</v>
      </c>
    </row>
    <row r="182" spans="1:6" ht="48" thickBot="1">
      <c r="A182" s="36" t="s">
        <v>91</v>
      </c>
      <c r="B182" s="26">
        <v>79840.23</v>
      </c>
      <c r="C182" s="26">
        <v>81746.97</v>
      </c>
      <c r="D182" s="26"/>
      <c r="E182" s="45">
        <v>40850</v>
      </c>
      <c r="F182" s="100">
        <v>27395.599999999999</v>
      </c>
    </row>
    <row r="183" spans="1:6" ht="109.5" customHeight="1" thickBot="1">
      <c r="A183" s="25" t="s">
        <v>95</v>
      </c>
      <c r="B183" s="101"/>
      <c r="C183" s="101"/>
      <c r="D183" s="101"/>
      <c r="E183" s="102"/>
      <c r="F183" s="103"/>
    </row>
    <row r="184" spans="1:6" ht="32.25" thickBot="1">
      <c r="A184" s="36" t="s">
        <v>15</v>
      </c>
      <c r="B184" s="26"/>
      <c r="C184" s="26"/>
      <c r="D184" s="26"/>
      <c r="E184" s="45"/>
      <c r="F184" s="45"/>
    </row>
    <row r="185" spans="1:6" ht="32.25" thickBot="1">
      <c r="A185" s="36" t="s">
        <v>79</v>
      </c>
      <c r="B185" s="26">
        <v>112</v>
      </c>
      <c r="C185" s="26">
        <v>108</v>
      </c>
      <c r="D185" s="26"/>
      <c r="E185" s="100">
        <f>E186</f>
        <v>38123.300000000003</v>
      </c>
      <c r="F185" s="100">
        <f>F186</f>
        <v>24078.799999999999</v>
      </c>
    </row>
    <row r="186" spans="1:6" ht="48" thickBot="1">
      <c r="A186" s="36" t="s">
        <v>91</v>
      </c>
      <c r="B186" s="26">
        <v>112</v>
      </c>
      <c r="C186" s="26">
        <v>108</v>
      </c>
      <c r="D186" s="26"/>
      <c r="E186" s="45">
        <v>38123.300000000003</v>
      </c>
      <c r="F186" s="100">
        <v>24078.799999999999</v>
      </c>
    </row>
    <row r="187" spans="1:6" ht="48" thickBot="1">
      <c r="A187" s="25" t="s">
        <v>96</v>
      </c>
      <c r="B187" s="101"/>
      <c r="C187" s="101"/>
      <c r="D187" s="101"/>
      <c r="E187" s="102"/>
      <c r="F187" s="103"/>
    </row>
    <row r="188" spans="1:6" ht="32.25" thickBot="1">
      <c r="A188" s="36" t="s">
        <v>94</v>
      </c>
      <c r="B188" s="26"/>
      <c r="C188" s="26"/>
      <c r="D188" s="26"/>
      <c r="E188" s="45"/>
      <c r="F188" s="45"/>
    </row>
    <row r="189" spans="1:6" ht="32.25" thickBot="1">
      <c r="A189" s="36" t="s">
        <v>79</v>
      </c>
      <c r="B189" s="26">
        <v>208342.39999999999</v>
      </c>
      <c r="C189" s="104">
        <v>45653.1</v>
      </c>
      <c r="D189" s="26"/>
      <c r="E189" s="100">
        <f>E190</f>
        <v>45653.1</v>
      </c>
      <c r="F189" s="100">
        <f>F190</f>
        <v>37118.9</v>
      </c>
    </row>
    <row r="190" spans="1:6" ht="48" thickBot="1">
      <c r="A190" s="36" t="s">
        <v>91</v>
      </c>
      <c r="B190" s="26">
        <v>208342.39999999999</v>
      </c>
      <c r="C190" s="104">
        <v>45653.1</v>
      </c>
      <c r="D190" s="26"/>
      <c r="E190" s="45">
        <v>45653.1</v>
      </c>
      <c r="F190" s="100">
        <v>37118.9</v>
      </c>
    </row>
    <row r="191" spans="1:6" ht="32.25" hidden="1" thickBot="1">
      <c r="A191" s="36" t="s">
        <v>97</v>
      </c>
      <c r="B191" s="101"/>
      <c r="C191" s="101"/>
      <c r="D191" s="101"/>
      <c r="E191" s="102"/>
      <c r="F191" s="103"/>
    </row>
    <row r="192" spans="1:6" ht="32.25" hidden="1" thickBot="1">
      <c r="A192" s="36" t="s">
        <v>15</v>
      </c>
      <c r="B192" s="26"/>
      <c r="C192" s="26"/>
      <c r="D192" s="26"/>
      <c r="E192" s="45"/>
      <c r="F192" s="45"/>
    </row>
    <row r="193" spans="1:8" ht="32.25" hidden="1" thickBot="1">
      <c r="A193" s="36" t="s">
        <v>79</v>
      </c>
      <c r="B193" s="26"/>
      <c r="C193" s="26"/>
      <c r="D193" s="26"/>
      <c r="E193" s="45"/>
      <c r="F193" s="100"/>
    </row>
    <row r="194" spans="1:8" ht="48" hidden="1" thickBot="1">
      <c r="A194" s="36" t="s">
        <v>91</v>
      </c>
      <c r="B194" s="26"/>
      <c r="C194" s="26"/>
      <c r="D194" s="26"/>
      <c r="E194" s="45"/>
      <c r="F194" s="100"/>
    </row>
    <row r="195" spans="1:8" ht="48" thickBot="1">
      <c r="A195" s="25" t="s">
        <v>98</v>
      </c>
      <c r="B195" s="101"/>
      <c r="C195" s="101"/>
      <c r="D195" s="101"/>
      <c r="E195" s="105"/>
      <c r="F195" s="106"/>
    </row>
    <row r="196" spans="1:8" ht="32.25" thickBot="1">
      <c r="A196" s="36" t="s">
        <v>94</v>
      </c>
      <c r="B196" s="26"/>
      <c r="C196" s="26"/>
      <c r="D196" s="26"/>
      <c r="E196" s="40"/>
      <c r="F196" s="37"/>
    </row>
    <row r="197" spans="1:8" ht="124.5" thickBot="1">
      <c r="A197" s="36" t="s">
        <v>79</v>
      </c>
      <c r="B197" s="26">
        <v>17424</v>
      </c>
      <c r="C197" s="26">
        <v>14856</v>
      </c>
      <c r="D197" s="93" t="s">
        <v>99</v>
      </c>
      <c r="E197" s="107">
        <f>E198</f>
        <v>7505.3</v>
      </c>
      <c r="F197" s="107">
        <f>F198</f>
        <v>4191.3999999999996</v>
      </c>
    </row>
    <row r="198" spans="1:8" ht="48" thickBot="1">
      <c r="A198" s="36" t="s">
        <v>91</v>
      </c>
      <c r="B198" s="26">
        <v>17424</v>
      </c>
      <c r="C198" s="26">
        <v>14856</v>
      </c>
      <c r="D198" s="26"/>
      <c r="E198" s="40">
        <v>7505.3</v>
      </c>
      <c r="F198" s="107">
        <v>4191.3999999999996</v>
      </c>
      <c r="G198" s="1" t="s">
        <v>100</v>
      </c>
    </row>
    <row r="199" spans="1:8" ht="48" thickBot="1">
      <c r="A199" s="25" t="s">
        <v>101</v>
      </c>
      <c r="B199" s="26"/>
      <c r="C199" s="26"/>
      <c r="D199" s="26"/>
      <c r="E199" s="40"/>
      <c r="F199" s="37"/>
    </row>
    <row r="200" spans="1:8" ht="16.5" thickBot="1">
      <c r="A200" s="36" t="s">
        <v>102</v>
      </c>
      <c r="B200" s="26"/>
      <c r="C200" s="26"/>
      <c r="D200" s="26"/>
      <c r="E200" s="40"/>
      <c r="F200" s="37"/>
    </row>
    <row r="201" spans="1:8" ht="32.25" thickBot="1">
      <c r="A201" s="36" t="s">
        <v>32</v>
      </c>
      <c r="B201" s="26">
        <v>47</v>
      </c>
      <c r="C201" s="26">
        <v>31</v>
      </c>
      <c r="D201" s="26"/>
      <c r="E201" s="37">
        <f>E202</f>
        <v>8293.7999999999993</v>
      </c>
      <c r="F201" s="37">
        <f>F202</f>
        <v>3583.4</v>
      </c>
    </row>
    <row r="202" spans="1:8" ht="48" thickBot="1">
      <c r="A202" s="36" t="s">
        <v>91</v>
      </c>
      <c r="B202" s="26">
        <v>47</v>
      </c>
      <c r="C202" s="26">
        <v>31</v>
      </c>
      <c r="D202" s="26"/>
      <c r="E202" s="40">
        <v>8293.7999999999993</v>
      </c>
      <c r="F202" s="37">
        <v>3583.4</v>
      </c>
      <c r="G202" s="1" t="s">
        <v>100</v>
      </c>
    </row>
    <row r="203" spans="1:8" ht="48" thickBot="1">
      <c r="A203" s="25" t="s">
        <v>103</v>
      </c>
      <c r="B203" s="26"/>
      <c r="C203" s="26"/>
      <c r="D203" s="26"/>
      <c r="E203" s="40"/>
      <c r="F203" s="37"/>
    </row>
    <row r="204" spans="1:8" ht="16.5" thickBot="1">
      <c r="A204" s="36" t="s">
        <v>102</v>
      </c>
      <c r="B204" s="26"/>
      <c r="C204" s="26"/>
      <c r="D204" s="26"/>
      <c r="E204" s="40"/>
      <c r="F204" s="37"/>
    </row>
    <row r="205" spans="1:8" ht="32.25" thickBot="1">
      <c r="A205" s="36" t="s">
        <v>32</v>
      </c>
      <c r="B205" s="26">
        <v>41</v>
      </c>
      <c r="C205" s="26">
        <v>30</v>
      </c>
      <c r="D205" s="26"/>
      <c r="E205" s="37">
        <f>E206</f>
        <v>1691.1</v>
      </c>
      <c r="F205" s="37">
        <f>F206</f>
        <v>810.2</v>
      </c>
    </row>
    <row r="206" spans="1:8" ht="48" thickBot="1">
      <c r="A206" s="36" t="s">
        <v>91</v>
      </c>
      <c r="B206" s="26">
        <v>41</v>
      </c>
      <c r="C206" s="26">
        <v>30</v>
      </c>
      <c r="D206" s="26"/>
      <c r="E206" s="40">
        <v>1691.1</v>
      </c>
      <c r="F206" s="37">
        <v>810.2</v>
      </c>
      <c r="G206" s="1" t="s">
        <v>100</v>
      </c>
      <c r="H206" s="3">
        <v>2104.6</v>
      </c>
    </row>
    <row r="207" spans="1:8" ht="48" hidden="1" thickBot="1">
      <c r="A207" s="25" t="s">
        <v>104</v>
      </c>
      <c r="B207" s="26"/>
      <c r="C207" s="26"/>
      <c r="D207" s="26"/>
      <c r="E207" s="40"/>
      <c r="F207" s="37"/>
    </row>
    <row r="208" spans="1:8" ht="32.25" hidden="1" thickBot="1">
      <c r="A208" s="36" t="s">
        <v>26</v>
      </c>
      <c r="B208" s="26"/>
      <c r="C208" s="26"/>
      <c r="D208" s="26"/>
      <c r="E208" s="40"/>
      <c r="F208" s="37"/>
    </row>
    <row r="209" spans="1:13" ht="32.25" hidden="1" thickBot="1">
      <c r="A209" s="36" t="s">
        <v>32</v>
      </c>
      <c r="B209" s="43"/>
      <c r="C209" s="43"/>
      <c r="D209" s="43"/>
      <c r="E209" s="44"/>
      <c r="F209" s="45"/>
      <c r="G209" s="1" t="s">
        <v>100</v>
      </c>
    </row>
    <row r="210" spans="1:13" ht="48" hidden="1" thickBot="1">
      <c r="A210" s="36" t="s">
        <v>91</v>
      </c>
      <c r="B210" s="43"/>
      <c r="C210" s="43"/>
      <c r="D210" s="43"/>
      <c r="E210" s="44"/>
      <c r="F210" s="45"/>
      <c r="H210" s="84"/>
    </row>
    <row r="211" spans="1:13" ht="51.75" customHeight="1" thickBot="1">
      <c r="A211" s="76" t="s">
        <v>36</v>
      </c>
      <c r="B211" s="43"/>
      <c r="C211" s="43"/>
      <c r="D211" s="43"/>
      <c r="E211" s="44">
        <v>2535.9</v>
      </c>
      <c r="F211" s="44">
        <v>1045.7</v>
      </c>
      <c r="H211" s="84"/>
      <c r="M211" s="84"/>
    </row>
    <row r="212" spans="1:13" ht="51.75" customHeight="1" thickBot="1">
      <c r="A212" s="76" t="s">
        <v>37</v>
      </c>
      <c r="B212" s="43"/>
      <c r="C212" s="43"/>
      <c r="D212" s="43"/>
      <c r="E212" s="44"/>
      <c r="F212" s="45"/>
      <c r="H212" s="84">
        <f>F174+F182+F186+F190+F198+F202+F206</f>
        <v>450720.00000000006</v>
      </c>
      <c r="M212" s="84"/>
    </row>
    <row r="213" spans="1:13" ht="15.75" thickBot="1">
      <c r="A213" s="108" t="s">
        <v>38</v>
      </c>
      <c r="B213" s="108"/>
      <c r="C213" s="108"/>
      <c r="D213" s="108"/>
      <c r="E213" s="108">
        <f>E173+E177+E181+E185+E189+E193+E197+E205+E202+E209+E211</f>
        <v>716312.60000000009</v>
      </c>
      <c r="F213" s="108">
        <f>F174+F177+F181+F185+F189+F193+F197+F201+F205+F209+F211</f>
        <v>451765.70000000007</v>
      </c>
      <c r="G213" s="109"/>
      <c r="H213" s="84">
        <f>268374.1-F213</f>
        <v>-183391.60000000009</v>
      </c>
    </row>
    <row r="214" spans="1:13" s="3" customFormat="1" ht="15.75">
      <c r="A214" s="110"/>
      <c r="B214" s="111"/>
      <c r="C214" s="111"/>
      <c r="D214" s="111"/>
      <c r="E214" s="112"/>
      <c r="F214" s="112"/>
      <c r="G214" s="84"/>
      <c r="H214" s="84"/>
    </row>
    <row r="215" spans="1:13" ht="84.75" customHeight="1">
      <c r="A215" s="113" t="s">
        <v>105</v>
      </c>
      <c r="B215" s="114"/>
      <c r="C215" s="114"/>
      <c r="D215" s="114"/>
      <c r="E215" s="114"/>
      <c r="F215" s="114"/>
    </row>
    <row r="216" spans="1:13">
      <c r="A216" s="9" t="s">
        <v>106</v>
      </c>
      <c r="B216" s="52"/>
      <c r="C216" s="52"/>
      <c r="D216" s="52"/>
      <c r="E216" s="10"/>
      <c r="F216" s="10"/>
    </row>
    <row r="217" spans="1:13" ht="15.75" thickBot="1">
      <c r="A217" s="11" t="s">
        <v>5</v>
      </c>
      <c r="B217" s="53"/>
      <c r="C217" s="53"/>
      <c r="D217" s="4"/>
      <c r="E217" s="5"/>
      <c r="F217" s="5"/>
    </row>
    <row r="218" spans="1:13" ht="57" customHeight="1" thickBot="1">
      <c r="A218" s="31" t="s">
        <v>41</v>
      </c>
      <c r="B218" s="13" t="s">
        <v>42</v>
      </c>
      <c r="C218" s="14"/>
      <c r="D218" s="15" t="s">
        <v>8</v>
      </c>
      <c r="E218" s="13" t="s">
        <v>9</v>
      </c>
      <c r="F218" s="14"/>
    </row>
    <row r="219" spans="1:13" ht="63" customHeight="1" thickBot="1">
      <c r="A219" s="55"/>
      <c r="B219" s="17" t="s">
        <v>10</v>
      </c>
      <c r="C219" s="18" t="s">
        <v>11</v>
      </c>
      <c r="D219" s="19"/>
      <c r="E219" s="20" t="s">
        <v>12</v>
      </c>
      <c r="F219" s="21" t="s">
        <v>11</v>
      </c>
    </row>
    <row r="220" spans="1:13" ht="16.5" thickBot="1">
      <c r="A220" s="22" t="s">
        <v>13</v>
      </c>
      <c r="B220" s="23"/>
      <c r="C220" s="23"/>
      <c r="D220" s="23"/>
      <c r="E220" s="23"/>
      <c r="F220" s="24"/>
    </row>
    <row r="221" spans="1:13" ht="63.75" thickBot="1">
      <c r="A221" s="25" t="s">
        <v>107</v>
      </c>
      <c r="B221" s="57"/>
      <c r="C221" s="57"/>
      <c r="D221" s="57"/>
      <c r="E221" s="57"/>
      <c r="F221" s="58"/>
    </row>
    <row r="222" spans="1:13" ht="23.25" customHeight="1" thickBot="1">
      <c r="A222" s="36" t="s">
        <v>108</v>
      </c>
      <c r="B222" s="57"/>
      <c r="C222" s="57"/>
      <c r="D222" s="57"/>
      <c r="E222" s="57"/>
      <c r="F222" s="58"/>
    </row>
    <row r="223" spans="1:13" ht="32.25" thickBot="1">
      <c r="A223" s="36" t="s">
        <v>79</v>
      </c>
      <c r="B223" s="26">
        <v>149829</v>
      </c>
      <c r="C223" s="38">
        <v>81225</v>
      </c>
      <c r="D223" s="26"/>
      <c r="E223" s="40">
        <f>E224+E225</f>
        <v>58016.3</v>
      </c>
      <c r="F223" s="40">
        <f>F224+F225</f>
        <v>33626.6</v>
      </c>
    </row>
    <row r="224" spans="1:13" ht="48" thickBot="1">
      <c r="A224" s="36" t="s">
        <v>109</v>
      </c>
      <c r="B224" s="26"/>
      <c r="C224" s="26"/>
      <c r="D224" s="26"/>
      <c r="E224" s="82">
        <v>57816.3</v>
      </c>
      <c r="F224" s="40">
        <v>33626.6</v>
      </c>
    </row>
    <row r="225" spans="1:9" ht="79.5" thickBot="1">
      <c r="A225" s="36" t="s">
        <v>110</v>
      </c>
      <c r="B225" s="26"/>
      <c r="C225" s="26"/>
      <c r="D225" s="26"/>
      <c r="E225" s="82">
        <v>200</v>
      </c>
      <c r="F225" s="40">
        <v>0</v>
      </c>
    </row>
    <row r="226" spans="1:9" ht="48" thickBot="1">
      <c r="A226" s="25" t="s">
        <v>60</v>
      </c>
      <c r="B226" s="26"/>
      <c r="C226" s="26"/>
      <c r="D226" s="26"/>
      <c r="E226" s="82"/>
      <c r="F226" s="40"/>
    </row>
    <row r="227" spans="1:9" ht="16.5" thickBot="1">
      <c r="A227" s="36" t="s">
        <v>111</v>
      </c>
      <c r="B227" s="26"/>
      <c r="C227" s="26"/>
      <c r="D227" s="26"/>
      <c r="E227" s="82"/>
      <c r="F227" s="40"/>
    </row>
    <row r="228" spans="1:9" ht="32.25" thickBot="1">
      <c r="A228" s="36" t="s">
        <v>32</v>
      </c>
      <c r="B228" s="26">
        <v>1855</v>
      </c>
      <c r="C228" s="26">
        <v>928</v>
      </c>
      <c r="D228" s="26"/>
      <c r="E228" s="82">
        <f>E229+E230+E231+E232</f>
        <v>89264.2</v>
      </c>
      <c r="F228" s="82">
        <f>F229+F230+F231+F232</f>
        <v>43546.399999999994</v>
      </c>
    </row>
    <row r="229" spans="1:9" ht="48" thickBot="1">
      <c r="A229" s="36" t="s">
        <v>109</v>
      </c>
      <c r="B229" s="26"/>
      <c r="C229" s="26"/>
      <c r="D229" s="26"/>
      <c r="E229" s="82">
        <v>79864.2</v>
      </c>
      <c r="F229" s="40">
        <v>42864.2</v>
      </c>
      <c r="H229" s="3">
        <v>49498.3</v>
      </c>
      <c r="I229" s="3">
        <v>395.3</v>
      </c>
    </row>
    <row r="230" spans="1:9" ht="79.5" thickBot="1">
      <c r="A230" s="36" t="s">
        <v>112</v>
      </c>
      <c r="B230" s="26"/>
      <c r="C230" s="26"/>
      <c r="D230" s="26"/>
      <c r="E230" s="82">
        <v>6500</v>
      </c>
      <c r="F230" s="40">
        <v>360</v>
      </c>
    </row>
    <row r="231" spans="1:9" ht="81" customHeight="1" thickBot="1">
      <c r="A231" s="36" t="s">
        <v>113</v>
      </c>
      <c r="B231" s="26"/>
      <c r="C231" s="26"/>
      <c r="D231" s="26"/>
      <c r="E231" s="82">
        <v>1700</v>
      </c>
      <c r="F231" s="40">
        <v>300</v>
      </c>
    </row>
    <row r="232" spans="1:9" ht="63.75" thickBot="1">
      <c r="A232" s="36" t="s">
        <v>114</v>
      </c>
      <c r="B232" s="26"/>
      <c r="C232" s="26"/>
      <c r="D232" s="26"/>
      <c r="E232" s="82">
        <v>1200</v>
      </c>
      <c r="F232" s="40">
        <v>22.2</v>
      </c>
    </row>
    <row r="233" spans="1:9" ht="48" hidden="1" thickBot="1">
      <c r="A233" s="25" t="s">
        <v>31</v>
      </c>
      <c r="B233" s="26"/>
      <c r="C233" s="26"/>
      <c r="D233" s="26"/>
      <c r="E233" s="94"/>
      <c r="F233" s="95"/>
    </row>
    <row r="234" spans="1:9" ht="32.25" hidden="1" thickBot="1">
      <c r="A234" s="36" t="s">
        <v>26</v>
      </c>
      <c r="B234" s="26"/>
      <c r="C234" s="26"/>
      <c r="D234" s="26"/>
      <c r="E234" s="94"/>
      <c r="F234" s="95"/>
    </row>
    <row r="235" spans="1:9" ht="32.25" hidden="1" thickBot="1">
      <c r="A235" s="36" t="s">
        <v>32</v>
      </c>
      <c r="B235" s="43"/>
      <c r="C235" s="43"/>
      <c r="D235" s="43"/>
      <c r="E235" s="82"/>
      <c r="F235" s="82"/>
      <c r="G235" s="1">
        <v>-1583.9</v>
      </c>
    </row>
    <row r="236" spans="1:9" ht="32.25" hidden="1" thickBot="1">
      <c r="A236" s="36" t="s">
        <v>33</v>
      </c>
      <c r="B236" s="43"/>
      <c r="C236" s="43"/>
      <c r="D236" s="43"/>
      <c r="E236" s="97"/>
      <c r="F236" s="44"/>
    </row>
    <row r="237" spans="1:9" ht="16.5" hidden="1" thickBot="1">
      <c r="A237" s="36" t="s">
        <v>34</v>
      </c>
      <c r="B237" s="43"/>
      <c r="C237" s="43"/>
      <c r="D237" s="43"/>
      <c r="E237" s="97"/>
      <c r="F237" s="44"/>
    </row>
    <row r="238" spans="1:9" ht="16.5" hidden="1" thickBot="1">
      <c r="A238" s="36" t="s">
        <v>35</v>
      </c>
      <c r="B238" s="43"/>
      <c r="C238" s="43"/>
      <c r="D238" s="43"/>
      <c r="E238" s="97"/>
      <c r="F238" s="44"/>
    </row>
    <row r="239" spans="1:9" ht="48" hidden="1" thickBot="1">
      <c r="A239" s="36" t="s">
        <v>115</v>
      </c>
      <c r="B239" s="26"/>
      <c r="C239" s="26"/>
      <c r="D239" s="26"/>
      <c r="E239" s="82"/>
      <c r="F239" s="40"/>
    </row>
    <row r="240" spans="1:9" ht="32.25" thickBot="1">
      <c r="A240" s="25" t="s">
        <v>116</v>
      </c>
      <c r="B240" s="26"/>
      <c r="C240" s="26"/>
      <c r="D240" s="26"/>
      <c r="E240" s="82"/>
      <c r="F240" s="40"/>
    </row>
    <row r="241" spans="1:12" ht="16.5" thickBot="1">
      <c r="A241" s="36" t="s">
        <v>24</v>
      </c>
      <c r="B241" s="26"/>
      <c r="C241" s="26"/>
      <c r="D241" s="26"/>
      <c r="E241" s="82"/>
      <c r="F241" s="40"/>
    </row>
    <row r="242" spans="1:12" ht="32.25" thickBot="1">
      <c r="A242" s="36" t="s">
        <v>79</v>
      </c>
      <c r="B242" s="26">
        <v>13125</v>
      </c>
      <c r="C242" s="26">
        <v>6921</v>
      </c>
      <c r="D242" s="26"/>
      <c r="E242" s="40">
        <f>E243</f>
        <v>6775.5</v>
      </c>
      <c r="F242" s="40">
        <f>F243</f>
        <v>3833.1</v>
      </c>
    </row>
    <row r="243" spans="1:12" ht="48" thickBot="1">
      <c r="A243" s="36" t="s">
        <v>109</v>
      </c>
      <c r="B243" s="26">
        <v>13125</v>
      </c>
      <c r="C243" s="26">
        <v>6921</v>
      </c>
      <c r="D243" s="26"/>
      <c r="E243" s="82">
        <v>6775.5</v>
      </c>
      <c r="F243" s="40">
        <v>3833.1</v>
      </c>
    </row>
    <row r="244" spans="1:12" ht="32.25" thickBot="1">
      <c r="A244" s="25" t="s">
        <v>117</v>
      </c>
      <c r="B244" s="26"/>
      <c r="C244" s="26"/>
      <c r="D244" s="26"/>
      <c r="E244" s="82"/>
      <c r="F244" s="40"/>
    </row>
    <row r="245" spans="1:12" ht="16.5" thickBot="1">
      <c r="A245" s="36" t="s">
        <v>118</v>
      </c>
      <c r="B245" s="26"/>
      <c r="C245" s="26"/>
      <c r="D245" s="26"/>
      <c r="E245" s="82"/>
      <c r="F245" s="40"/>
      <c r="L245" s="115" t="s">
        <v>119</v>
      </c>
    </row>
    <row r="246" spans="1:12" ht="32.25" thickBot="1">
      <c r="A246" s="36" t="s">
        <v>79</v>
      </c>
      <c r="B246" s="26">
        <v>22500</v>
      </c>
      <c r="C246" s="26">
        <v>4231</v>
      </c>
      <c r="D246" s="26"/>
      <c r="E246" s="82">
        <f>E247+E248</f>
        <v>0</v>
      </c>
      <c r="F246" s="82">
        <f>F247+F248</f>
        <v>1597.5</v>
      </c>
    </row>
    <row r="247" spans="1:12" ht="48" thickBot="1">
      <c r="A247" s="36" t="s">
        <v>109</v>
      </c>
      <c r="B247" s="26"/>
      <c r="C247" s="26"/>
      <c r="D247" s="26"/>
      <c r="E247" s="82">
        <v>0</v>
      </c>
      <c r="F247" s="40">
        <v>1597.5</v>
      </c>
    </row>
    <row r="248" spans="1:12" ht="48" thickBot="1">
      <c r="A248" s="36" t="s">
        <v>120</v>
      </c>
      <c r="B248" s="26"/>
      <c r="C248" s="26"/>
      <c r="D248" s="26"/>
      <c r="E248" s="82">
        <v>0</v>
      </c>
      <c r="F248" s="40">
        <v>0</v>
      </c>
    </row>
    <row r="249" spans="1:12" ht="53.25" customHeight="1" thickBot="1">
      <c r="A249" s="76" t="s">
        <v>36</v>
      </c>
      <c r="B249" s="26"/>
      <c r="C249" s="26"/>
      <c r="D249" s="26"/>
      <c r="E249" s="40">
        <v>677.7</v>
      </c>
      <c r="F249" s="40">
        <v>261.39999999999998</v>
      </c>
    </row>
    <row r="250" spans="1:12" ht="51" customHeight="1" thickBot="1">
      <c r="A250" s="76" t="s">
        <v>37</v>
      </c>
      <c r="B250" s="26"/>
      <c r="C250" s="26"/>
      <c r="D250" s="26"/>
      <c r="E250" s="40"/>
      <c r="F250" s="40"/>
    </row>
    <row r="251" spans="1:12" ht="16.5" thickBot="1">
      <c r="A251" s="25" t="s">
        <v>38</v>
      </c>
      <c r="B251" s="26"/>
      <c r="C251" s="26"/>
      <c r="D251" s="26"/>
      <c r="E251" s="78">
        <f>E223+E228+E242+E246+E249</f>
        <v>154733.70000000001</v>
      </c>
      <c r="F251" s="78">
        <f>F223+F228+F235+F242+F246+F249</f>
        <v>82865</v>
      </c>
    </row>
    <row r="252" spans="1:12" ht="82.5" customHeight="1">
      <c r="A252" s="90" t="s">
        <v>121</v>
      </c>
      <c r="B252" s="91"/>
      <c r="C252" s="91"/>
      <c r="D252" s="91"/>
      <c r="E252" s="91"/>
      <c r="F252" s="91"/>
    </row>
    <row r="253" spans="1:12">
      <c r="A253" s="116" t="s">
        <v>122</v>
      </c>
      <c r="B253" s="116"/>
      <c r="C253" s="116"/>
      <c r="D253" s="116"/>
      <c r="E253" s="116"/>
      <c r="F253" s="116"/>
    </row>
    <row r="254" spans="1:12" ht="15.75" thickBot="1">
      <c r="A254" s="11" t="s">
        <v>5</v>
      </c>
      <c r="B254" s="53"/>
      <c r="C254" s="53"/>
      <c r="D254" s="4"/>
      <c r="E254" s="5"/>
      <c r="F254" s="5"/>
    </row>
    <row r="255" spans="1:12" ht="65.25" customHeight="1" thickBot="1">
      <c r="A255" s="31" t="s">
        <v>41</v>
      </c>
      <c r="B255" s="13" t="s">
        <v>42</v>
      </c>
      <c r="C255" s="14"/>
      <c r="D255" s="15" t="s">
        <v>8</v>
      </c>
      <c r="E255" s="13" t="s">
        <v>9</v>
      </c>
      <c r="F255" s="14"/>
    </row>
    <row r="256" spans="1:12" ht="60.75" thickBot="1">
      <c r="A256" s="35"/>
      <c r="B256" s="17" t="s">
        <v>10</v>
      </c>
      <c r="C256" s="18" t="s">
        <v>11</v>
      </c>
      <c r="D256" s="19"/>
      <c r="E256" s="20" t="s">
        <v>12</v>
      </c>
      <c r="F256" s="21" t="s">
        <v>11</v>
      </c>
    </row>
    <row r="257" spans="1:13" ht="16.5" thickBot="1">
      <c r="A257" s="22" t="s">
        <v>13</v>
      </c>
      <c r="B257" s="23"/>
      <c r="C257" s="23"/>
      <c r="D257" s="23"/>
      <c r="E257" s="23"/>
      <c r="F257" s="24"/>
    </row>
    <row r="258" spans="1:13" ht="52.5" customHeight="1" thickBot="1">
      <c r="A258" s="117" t="s">
        <v>123</v>
      </c>
      <c r="B258" s="101"/>
      <c r="C258" s="101"/>
      <c r="D258" s="101"/>
      <c r="E258" s="101"/>
      <c r="F258" s="118"/>
    </row>
    <row r="259" spans="1:13" ht="21.75" customHeight="1" thickBot="1">
      <c r="A259" s="119" t="s">
        <v>71</v>
      </c>
      <c r="B259" s="120"/>
      <c r="C259" s="120"/>
      <c r="D259" s="120"/>
      <c r="E259" s="120"/>
      <c r="F259" s="121"/>
    </row>
    <row r="260" spans="1:13" ht="36" customHeight="1" thickBot="1">
      <c r="A260" s="122" t="s">
        <v>124</v>
      </c>
      <c r="B260" s="27">
        <v>803</v>
      </c>
      <c r="C260" s="27">
        <v>614</v>
      </c>
      <c r="D260" s="27"/>
      <c r="E260" s="123">
        <f>E261+E264</f>
        <v>23160.6</v>
      </c>
      <c r="F260" s="37">
        <f>F261+F264</f>
        <v>22409.4</v>
      </c>
    </row>
    <row r="261" spans="1:13" ht="48.75" thickTop="1" thickBot="1">
      <c r="A261" s="63" t="s">
        <v>125</v>
      </c>
      <c r="B261" s="27">
        <v>803</v>
      </c>
      <c r="C261" s="27">
        <v>614</v>
      </c>
      <c r="D261" s="27"/>
      <c r="E261" s="37">
        <v>23160.6</v>
      </c>
      <c r="F261" s="124">
        <v>22409.4</v>
      </c>
    </row>
    <row r="262" spans="1:13" ht="63.75" thickBot="1">
      <c r="A262" s="36" t="s">
        <v>126</v>
      </c>
      <c r="B262" s="34">
        <v>0</v>
      </c>
      <c r="C262" s="26">
        <v>0</v>
      </c>
      <c r="D262" s="67"/>
      <c r="E262" s="82">
        <v>0</v>
      </c>
      <c r="F262" s="37">
        <v>0</v>
      </c>
    </row>
    <row r="263" spans="1:13" ht="48" thickBot="1">
      <c r="A263" s="36" t="s">
        <v>127</v>
      </c>
      <c r="B263" s="34">
        <v>0</v>
      </c>
      <c r="C263" s="26">
        <v>0</v>
      </c>
      <c r="D263" s="67"/>
      <c r="E263" s="82">
        <v>0</v>
      </c>
      <c r="F263" s="37">
        <v>0</v>
      </c>
    </row>
    <row r="264" spans="1:13" ht="48" thickBot="1">
      <c r="A264" s="36" t="s">
        <v>128</v>
      </c>
      <c r="B264" s="34">
        <v>0</v>
      </c>
      <c r="C264" s="26">
        <v>0</v>
      </c>
      <c r="D264" s="67"/>
      <c r="E264" s="82">
        <v>0</v>
      </c>
      <c r="F264" s="37">
        <v>0</v>
      </c>
    </row>
    <row r="265" spans="1:13" ht="48" thickBot="1">
      <c r="A265" s="36" t="s">
        <v>129</v>
      </c>
      <c r="B265" s="34">
        <v>0</v>
      </c>
      <c r="C265" s="26">
        <v>0</v>
      </c>
      <c r="D265" s="67"/>
      <c r="E265" s="82">
        <v>0</v>
      </c>
      <c r="F265" s="37">
        <v>0</v>
      </c>
    </row>
    <row r="266" spans="1:13" ht="48" thickBot="1">
      <c r="A266" s="36" t="s">
        <v>130</v>
      </c>
      <c r="B266" s="34">
        <v>0</v>
      </c>
      <c r="C266" s="26">
        <v>0</v>
      </c>
      <c r="D266" s="67"/>
      <c r="E266" s="82">
        <v>0</v>
      </c>
      <c r="F266" s="37">
        <v>0</v>
      </c>
    </row>
    <row r="267" spans="1:13" ht="54" customHeight="1" thickBot="1">
      <c r="A267" s="76" t="s">
        <v>36</v>
      </c>
      <c r="B267" s="26"/>
      <c r="C267" s="26"/>
      <c r="D267" s="67"/>
      <c r="E267" s="82">
        <v>16.899999999999999</v>
      </c>
      <c r="F267" s="37">
        <v>16.899999999999999</v>
      </c>
    </row>
    <row r="268" spans="1:13" ht="53.25" customHeight="1" thickBot="1">
      <c r="A268" s="76" t="s">
        <v>37</v>
      </c>
      <c r="B268" s="26"/>
      <c r="C268" s="26"/>
      <c r="D268" s="67"/>
      <c r="E268" s="82"/>
      <c r="F268" s="37"/>
    </row>
    <row r="269" spans="1:13" ht="16.5" thickBot="1">
      <c r="A269" s="25" t="s">
        <v>38</v>
      </c>
      <c r="B269" s="125">
        <v>583</v>
      </c>
      <c r="C269" s="125">
        <v>837</v>
      </c>
      <c r="D269" s="125"/>
      <c r="E269" s="126">
        <f>E260+E262+E265+E267</f>
        <v>23177.5</v>
      </c>
      <c r="F269" s="126">
        <f>F260+F267</f>
        <v>22426.300000000003</v>
      </c>
    </row>
    <row r="270" spans="1:13" s="4" customFormat="1" ht="78" customHeight="1">
      <c r="A270" s="127" t="s">
        <v>131</v>
      </c>
      <c r="B270" s="127"/>
      <c r="C270" s="127"/>
      <c r="D270" s="127"/>
      <c r="E270" s="127"/>
      <c r="F270" s="127"/>
      <c r="H270" s="51"/>
      <c r="I270" s="51"/>
      <c r="J270" s="51"/>
      <c r="K270" s="51"/>
      <c r="L270" s="51"/>
      <c r="M270" s="51"/>
    </row>
    <row r="271" spans="1:13" s="4" customFormat="1" ht="18" customHeight="1">
      <c r="A271" s="11" t="s">
        <v>132</v>
      </c>
      <c r="B271" s="52"/>
      <c r="C271" s="52"/>
      <c r="D271" s="52"/>
      <c r="E271" s="128"/>
      <c r="F271" s="129"/>
      <c r="H271" s="51"/>
      <c r="I271" s="51"/>
      <c r="J271" s="51"/>
      <c r="K271" s="51"/>
      <c r="L271" s="51"/>
      <c r="M271" s="51"/>
    </row>
    <row r="272" spans="1:13" s="4" customFormat="1" ht="23.25" customHeight="1" thickBot="1">
      <c r="A272" s="11" t="s">
        <v>5</v>
      </c>
      <c r="B272" s="53"/>
      <c r="C272" s="53"/>
      <c r="E272" s="130"/>
      <c r="F272" s="131"/>
      <c r="H272" s="51"/>
      <c r="I272" s="51"/>
      <c r="J272" s="51"/>
      <c r="K272" s="51"/>
      <c r="L272" s="51"/>
      <c r="M272" s="51"/>
    </row>
    <row r="273" spans="1:13" ht="61.5" customHeight="1" thickBot="1">
      <c r="A273" s="31" t="s">
        <v>133</v>
      </c>
      <c r="B273" s="13" t="s">
        <v>42</v>
      </c>
      <c r="C273" s="14"/>
      <c r="D273" s="15" t="s">
        <v>8</v>
      </c>
      <c r="E273" s="13" t="s">
        <v>9</v>
      </c>
      <c r="F273" s="14"/>
    </row>
    <row r="274" spans="1:13" ht="77.25" customHeight="1" thickBot="1">
      <c r="A274" s="55"/>
      <c r="B274" s="17" t="s">
        <v>10</v>
      </c>
      <c r="C274" s="18" t="s">
        <v>11</v>
      </c>
      <c r="D274" s="19"/>
      <c r="E274" s="132" t="s">
        <v>12</v>
      </c>
      <c r="F274" s="133" t="s">
        <v>11</v>
      </c>
    </row>
    <row r="275" spans="1:13" ht="16.5" thickBot="1">
      <c r="A275" s="22" t="s">
        <v>13</v>
      </c>
      <c r="B275" s="23"/>
      <c r="C275" s="23"/>
      <c r="D275" s="23"/>
      <c r="E275" s="23"/>
      <c r="F275" s="24"/>
    </row>
    <row r="276" spans="1:13" ht="64.5" customHeight="1" thickBot="1">
      <c r="A276" s="134" t="s">
        <v>134</v>
      </c>
      <c r="B276" s="135"/>
      <c r="C276" s="135"/>
      <c r="D276" s="135"/>
      <c r="E276" s="135"/>
      <c r="F276" s="136"/>
    </row>
    <row r="277" spans="1:13" ht="16.5" customHeight="1" thickBot="1">
      <c r="A277" s="134" t="s">
        <v>135</v>
      </c>
      <c r="B277" s="135"/>
      <c r="C277" s="135"/>
      <c r="D277" s="135"/>
      <c r="E277" s="135"/>
      <c r="F277" s="136"/>
    </row>
    <row r="278" spans="1:13" ht="32.25" customHeight="1" thickBot="1">
      <c r="A278" s="76" t="s">
        <v>136</v>
      </c>
      <c r="B278" s="137">
        <v>2033</v>
      </c>
      <c r="C278" s="138">
        <v>2085</v>
      </c>
      <c r="D278" s="139"/>
      <c r="E278" s="137">
        <f>SUM(E279)</f>
        <v>4632.6000000000004</v>
      </c>
      <c r="F278" s="137">
        <f>SUM(F279)</f>
        <v>4638.5</v>
      </c>
    </row>
    <row r="279" spans="1:13" ht="48" thickBot="1">
      <c r="A279" s="140" t="s">
        <v>137</v>
      </c>
      <c r="B279" s="141">
        <v>2033</v>
      </c>
      <c r="C279" s="142">
        <v>2085</v>
      </c>
      <c r="D279" s="143"/>
      <c r="E279" s="141">
        <v>4632.6000000000004</v>
      </c>
      <c r="F279" s="142">
        <v>4638.5</v>
      </c>
    </row>
    <row r="280" spans="1:13" ht="49.5" customHeight="1" thickBot="1">
      <c r="A280" s="134" t="s">
        <v>138</v>
      </c>
      <c r="B280" s="135"/>
      <c r="C280" s="135"/>
      <c r="D280" s="135"/>
      <c r="E280" s="135"/>
      <c r="F280" s="136"/>
    </row>
    <row r="281" spans="1:13" ht="15.75" customHeight="1" thickBot="1">
      <c r="A281" s="134" t="s">
        <v>139</v>
      </c>
      <c r="B281" s="135"/>
      <c r="C281" s="135"/>
      <c r="D281" s="135"/>
      <c r="E281" s="135"/>
      <c r="F281" s="136"/>
    </row>
    <row r="282" spans="1:13" ht="32.25" thickBot="1">
      <c r="A282" s="76" t="s">
        <v>136</v>
      </c>
      <c r="B282" s="137">
        <v>2357</v>
      </c>
      <c r="C282" s="138">
        <v>2385</v>
      </c>
      <c r="D282" s="139"/>
      <c r="E282" s="137">
        <f>SUM(E283)</f>
        <v>1256.8</v>
      </c>
      <c r="F282" s="137">
        <f>SUM(F283)</f>
        <v>1232.2</v>
      </c>
      <c r="J282" s="144"/>
      <c r="L282" s="145"/>
    </row>
    <row r="283" spans="1:13" ht="48" thickBot="1">
      <c r="A283" s="140" t="s">
        <v>137</v>
      </c>
      <c r="B283" s="141">
        <v>2357</v>
      </c>
      <c r="C283" s="142">
        <v>2385</v>
      </c>
      <c r="D283" s="143"/>
      <c r="E283" s="141">
        <v>1256.8</v>
      </c>
      <c r="F283" s="142">
        <v>1232.2</v>
      </c>
      <c r="J283" s="144"/>
      <c r="L283" s="145"/>
    </row>
    <row r="284" spans="1:13" ht="47.25" customHeight="1">
      <c r="A284" s="146" t="s">
        <v>140</v>
      </c>
      <c r="B284" s="146"/>
      <c r="C284" s="146"/>
      <c r="D284" s="146"/>
      <c r="E284" s="146"/>
      <c r="F284" s="146"/>
      <c r="H284" s="145"/>
      <c r="I284" s="145"/>
      <c r="J284" s="147"/>
      <c r="K284" s="145"/>
      <c r="L284" s="145"/>
      <c r="M284" s="145"/>
    </row>
    <row r="285" spans="1:13" ht="30.75" customHeight="1" thickBot="1">
      <c r="A285" s="146" t="s">
        <v>135</v>
      </c>
      <c r="B285" s="146"/>
      <c r="C285" s="146"/>
      <c r="D285" s="146"/>
      <c r="E285" s="146"/>
      <c r="F285" s="146"/>
      <c r="H285" s="145"/>
      <c r="I285" s="145"/>
      <c r="J285" s="145"/>
      <c r="K285" s="145"/>
      <c r="L285" s="145"/>
      <c r="M285" s="145"/>
    </row>
    <row r="286" spans="1:13" ht="15.75" customHeight="1" thickBot="1">
      <c r="A286" s="76" t="s">
        <v>136</v>
      </c>
      <c r="B286" s="137">
        <v>9440</v>
      </c>
      <c r="C286" s="138">
        <v>10550</v>
      </c>
      <c r="D286" s="139"/>
      <c r="E286" s="138">
        <f>SUM(E287)</f>
        <v>16307.7</v>
      </c>
      <c r="F286" s="138">
        <f>SUM(F287)</f>
        <v>16348.4</v>
      </c>
      <c r="J286" s="144"/>
      <c r="L286" s="145"/>
    </row>
    <row r="287" spans="1:13" ht="48" thickBot="1">
      <c r="A287" s="140" t="s">
        <v>137</v>
      </c>
      <c r="B287" s="141">
        <v>9440</v>
      </c>
      <c r="C287" s="142">
        <v>10550</v>
      </c>
      <c r="D287" s="143"/>
      <c r="E287" s="142">
        <v>16307.7</v>
      </c>
      <c r="F287" s="142">
        <v>16348.4</v>
      </c>
      <c r="J287" s="144"/>
      <c r="L287" s="145"/>
    </row>
    <row r="288" spans="1:13" ht="33.75" customHeight="1">
      <c r="A288" s="146" t="s">
        <v>141</v>
      </c>
      <c r="B288" s="146"/>
      <c r="C288" s="146"/>
      <c r="D288" s="146"/>
      <c r="E288" s="146"/>
      <c r="F288" s="146"/>
      <c r="H288" s="145"/>
      <c r="I288" s="145"/>
      <c r="J288" s="145"/>
      <c r="K288" s="145"/>
      <c r="L288" s="145"/>
      <c r="M288" s="145"/>
    </row>
    <row r="289" spans="1:13" ht="19.5" customHeight="1" thickBot="1">
      <c r="A289" s="146" t="s">
        <v>142</v>
      </c>
      <c r="B289" s="146"/>
      <c r="C289" s="146"/>
      <c r="D289" s="146"/>
      <c r="E289" s="146"/>
      <c r="F289" s="146"/>
      <c r="H289" s="145"/>
      <c r="I289" s="145"/>
      <c r="J289" s="145"/>
      <c r="K289" s="145"/>
      <c r="L289" s="145"/>
      <c r="M289" s="145"/>
    </row>
    <row r="290" spans="1:13" ht="32.25" thickBot="1">
      <c r="A290" s="76" t="s">
        <v>27</v>
      </c>
      <c r="B290" s="141">
        <v>146137</v>
      </c>
      <c r="C290" s="142">
        <v>146919</v>
      </c>
      <c r="D290" s="139"/>
      <c r="E290" s="142">
        <f>SUM(E291)</f>
        <v>14758.4</v>
      </c>
      <c r="F290" s="142">
        <f>SUM(F291)</f>
        <v>14759.5</v>
      </c>
      <c r="J290" s="147"/>
      <c r="L290" s="145"/>
    </row>
    <row r="291" spans="1:13" ht="51" customHeight="1" thickBot="1">
      <c r="A291" s="140" t="s">
        <v>143</v>
      </c>
      <c r="B291" s="141">
        <v>146137</v>
      </c>
      <c r="C291" s="142">
        <v>146919</v>
      </c>
      <c r="D291" s="143"/>
      <c r="E291" s="142">
        <v>14758.4</v>
      </c>
      <c r="F291" s="142">
        <v>14759.5</v>
      </c>
      <c r="J291" s="145"/>
      <c r="L291" s="145"/>
    </row>
    <row r="292" spans="1:13" ht="32.25" customHeight="1">
      <c r="A292" s="146" t="s">
        <v>144</v>
      </c>
      <c r="B292" s="146"/>
      <c r="C292" s="146"/>
      <c r="D292" s="146"/>
      <c r="E292" s="146"/>
      <c r="F292" s="146"/>
      <c r="H292" s="145"/>
      <c r="I292" s="145"/>
      <c r="J292" s="145"/>
      <c r="K292" s="145"/>
      <c r="L292" s="145"/>
      <c r="M292" s="145"/>
    </row>
    <row r="293" spans="1:13" ht="18" customHeight="1" thickBot="1">
      <c r="A293" s="146" t="s">
        <v>145</v>
      </c>
      <c r="B293" s="146"/>
      <c r="C293" s="146"/>
      <c r="D293" s="146"/>
      <c r="E293" s="146"/>
      <c r="F293" s="146"/>
      <c r="H293" s="145"/>
      <c r="I293" s="145"/>
      <c r="J293" s="145"/>
      <c r="K293" s="145"/>
      <c r="L293" s="145"/>
      <c r="M293" s="145"/>
    </row>
    <row r="294" spans="1:13" ht="33" customHeight="1" thickBot="1">
      <c r="A294" s="76" t="s">
        <v>27</v>
      </c>
      <c r="B294" s="141">
        <v>374</v>
      </c>
      <c r="C294" s="142">
        <v>371</v>
      </c>
      <c r="D294" s="139"/>
      <c r="E294" s="142">
        <f>SUM(E295)</f>
        <v>1826.4</v>
      </c>
      <c r="F294" s="142">
        <f>SUM(F295)</f>
        <v>1827</v>
      </c>
      <c r="J294" s="144"/>
      <c r="L294" s="145"/>
    </row>
    <row r="295" spans="1:13" ht="48" thickBot="1">
      <c r="A295" s="140" t="s">
        <v>137</v>
      </c>
      <c r="B295" s="141">
        <v>374</v>
      </c>
      <c r="C295" s="142">
        <v>371</v>
      </c>
      <c r="D295" s="143"/>
      <c r="E295" s="142">
        <v>1826.4</v>
      </c>
      <c r="F295" s="142">
        <v>1827</v>
      </c>
      <c r="J295" s="144"/>
      <c r="L295" s="145"/>
    </row>
    <row r="296" spans="1:13" ht="31.5" customHeight="1">
      <c r="A296" s="146" t="s">
        <v>146</v>
      </c>
      <c r="B296" s="146"/>
      <c r="C296" s="146"/>
      <c r="D296" s="146"/>
      <c r="E296" s="146"/>
      <c r="F296" s="146"/>
      <c r="H296" s="148"/>
      <c r="I296" s="145"/>
      <c r="J296" s="145"/>
      <c r="K296" s="145"/>
      <c r="L296" s="145"/>
      <c r="M296" s="145"/>
    </row>
    <row r="297" spans="1:13" ht="16.5" customHeight="1" thickBot="1">
      <c r="A297" s="146" t="s">
        <v>147</v>
      </c>
      <c r="B297" s="146"/>
      <c r="C297" s="146"/>
      <c r="D297" s="146"/>
      <c r="E297" s="146"/>
      <c r="F297" s="146"/>
      <c r="H297" s="148"/>
      <c r="I297" s="145"/>
      <c r="J297" s="145"/>
      <c r="K297" s="145"/>
      <c r="L297" s="145"/>
      <c r="M297" s="145"/>
    </row>
    <row r="298" spans="1:13" ht="32.25" thickBot="1">
      <c r="A298" s="76" t="s">
        <v>148</v>
      </c>
      <c r="B298" s="141">
        <v>1755</v>
      </c>
      <c r="C298" s="142">
        <v>1836</v>
      </c>
      <c r="D298" s="139"/>
      <c r="E298" s="75">
        <f>SUM(E299)</f>
        <v>6307</v>
      </c>
      <c r="F298" s="75">
        <f>SUM(F299)</f>
        <v>6306</v>
      </c>
      <c r="J298" s="144"/>
      <c r="L298" s="145"/>
    </row>
    <row r="299" spans="1:13" ht="51.75" customHeight="1" thickBot="1">
      <c r="A299" s="140" t="s">
        <v>137</v>
      </c>
      <c r="B299" s="141">
        <v>1755</v>
      </c>
      <c r="C299" s="142">
        <v>1836</v>
      </c>
      <c r="D299" s="143"/>
      <c r="E299" s="75">
        <v>6307</v>
      </c>
      <c r="F299" s="75">
        <v>6306</v>
      </c>
      <c r="J299" s="144"/>
      <c r="L299" s="145"/>
    </row>
    <row r="300" spans="1:13" ht="33.75" customHeight="1">
      <c r="A300" s="146" t="s">
        <v>149</v>
      </c>
      <c r="B300" s="146"/>
      <c r="C300" s="146"/>
      <c r="D300" s="146"/>
      <c r="E300" s="146"/>
      <c r="F300" s="146"/>
      <c r="H300" s="148"/>
      <c r="I300" s="145"/>
      <c r="J300" s="145"/>
      <c r="K300" s="145"/>
      <c r="L300" s="145"/>
      <c r="M300" s="145"/>
    </row>
    <row r="301" spans="1:13" ht="21.75" customHeight="1" thickBot="1">
      <c r="A301" s="146" t="s">
        <v>150</v>
      </c>
      <c r="B301" s="146"/>
      <c r="C301" s="146"/>
      <c r="D301" s="146"/>
      <c r="E301" s="146"/>
      <c r="F301" s="146"/>
      <c r="H301" s="148"/>
      <c r="I301" s="145"/>
      <c r="J301" s="145"/>
      <c r="K301" s="145"/>
      <c r="L301" s="145"/>
      <c r="M301" s="145"/>
    </row>
    <row r="302" spans="1:13" ht="32.25" thickBot="1">
      <c r="A302" s="76" t="s">
        <v>148</v>
      </c>
      <c r="B302" s="141">
        <v>35179</v>
      </c>
      <c r="C302" s="142">
        <v>34861</v>
      </c>
      <c r="D302" s="149"/>
      <c r="E302" s="142">
        <f>SUM(E303)</f>
        <v>2024.2</v>
      </c>
      <c r="F302" s="142">
        <f>SUM(F303)</f>
        <v>2012.9</v>
      </c>
      <c r="J302" s="150"/>
      <c r="L302" s="145"/>
    </row>
    <row r="303" spans="1:13" ht="56.25" customHeight="1" thickBot="1">
      <c r="A303" s="76" t="s">
        <v>137</v>
      </c>
      <c r="B303" s="141">
        <v>35179</v>
      </c>
      <c r="C303" s="142">
        <v>34861</v>
      </c>
      <c r="D303" s="151"/>
      <c r="E303" s="142">
        <v>2024.2</v>
      </c>
      <c r="F303" s="142">
        <v>2012.9</v>
      </c>
      <c r="J303" s="150"/>
      <c r="L303" s="145"/>
    </row>
    <row r="304" spans="1:13" ht="34.5" customHeight="1" thickBot="1">
      <c r="A304" s="152" t="s">
        <v>151</v>
      </c>
      <c r="B304" s="153"/>
      <c r="C304" s="153"/>
      <c r="D304" s="153"/>
      <c r="E304" s="153"/>
      <c r="F304" s="154"/>
      <c r="H304" s="148"/>
      <c r="I304" s="145"/>
      <c r="J304" s="145"/>
      <c r="K304" s="145"/>
      <c r="L304" s="145"/>
      <c r="M304" s="145"/>
    </row>
    <row r="305" spans="1:13" ht="32.25" customHeight="1" thickBot="1">
      <c r="A305" s="134" t="s">
        <v>152</v>
      </c>
      <c r="B305" s="135"/>
      <c r="C305" s="135"/>
      <c r="D305" s="135"/>
      <c r="E305" s="135"/>
      <c r="F305" s="136"/>
      <c r="H305" s="148"/>
      <c r="I305" s="145"/>
      <c r="J305" s="145"/>
      <c r="K305" s="145"/>
      <c r="L305" s="145"/>
      <c r="M305" s="145"/>
    </row>
    <row r="306" spans="1:13" ht="15.75" customHeight="1" thickBot="1">
      <c r="A306" s="76" t="s">
        <v>148</v>
      </c>
      <c r="B306" s="141">
        <v>347</v>
      </c>
      <c r="C306" s="142">
        <v>341</v>
      </c>
      <c r="D306" s="149"/>
      <c r="E306" s="142">
        <f>SUM(E307)</f>
        <v>9180.7999999999993</v>
      </c>
      <c r="F306" s="142">
        <f>SUM(F307)</f>
        <v>9175.5</v>
      </c>
      <c r="J306" s="145"/>
      <c r="L306" s="145"/>
    </row>
    <row r="307" spans="1:13" ht="55.5" customHeight="1" thickBot="1">
      <c r="A307" s="76" t="s">
        <v>137</v>
      </c>
      <c r="B307" s="141">
        <v>347</v>
      </c>
      <c r="C307" s="142">
        <v>341</v>
      </c>
      <c r="D307" s="151"/>
      <c r="E307" s="142">
        <v>9180.7999999999993</v>
      </c>
      <c r="F307" s="142">
        <v>9175.5</v>
      </c>
      <c r="J307" s="145"/>
      <c r="L307" s="145"/>
    </row>
    <row r="308" spans="1:13" ht="34.5" customHeight="1" thickBot="1">
      <c r="A308" s="155" t="s">
        <v>153</v>
      </c>
      <c r="B308" s="156"/>
      <c r="C308" s="156"/>
      <c r="D308" s="156"/>
      <c r="E308" s="156"/>
      <c r="F308" s="157"/>
      <c r="H308" s="145"/>
      <c r="I308" s="145"/>
      <c r="J308" s="145"/>
      <c r="K308" s="145"/>
      <c r="L308" s="145"/>
      <c r="M308" s="145"/>
    </row>
    <row r="309" spans="1:13" ht="33.75" customHeight="1" thickBot="1">
      <c r="A309" s="134" t="s">
        <v>154</v>
      </c>
      <c r="B309" s="135"/>
      <c r="C309" s="135"/>
      <c r="D309" s="135"/>
      <c r="E309" s="135"/>
      <c r="F309" s="136"/>
      <c r="H309" s="145"/>
      <c r="I309" s="145"/>
      <c r="J309" s="145"/>
      <c r="K309" s="145"/>
      <c r="L309" s="145"/>
      <c r="M309" s="145"/>
    </row>
    <row r="310" spans="1:13" ht="38.25" customHeight="1" thickBot="1">
      <c r="A310" s="76" t="s">
        <v>148</v>
      </c>
      <c r="B310" s="141">
        <v>434439</v>
      </c>
      <c r="C310" s="142">
        <v>435212</v>
      </c>
      <c r="D310" s="158"/>
      <c r="E310" s="142">
        <f>SUM(E311)</f>
        <v>8895.9</v>
      </c>
      <c r="F310" s="142">
        <f>SUM(F311)</f>
        <v>8916.7000000000007</v>
      </c>
      <c r="J310" s="144"/>
      <c r="L310" s="145"/>
    </row>
    <row r="311" spans="1:13" ht="50.25" customHeight="1" thickBot="1">
      <c r="A311" s="76" t="s">
        <v>137</v>
      </c>
      <c r="B311" s="141">
        <v>434439</v>
      </c>
      <c r="C311" s="142">
        <v>435212</v>
      </c>
      <c r="D311" s="159"/>
      <c r="E311" s="142">
        <v>8895.9</v>
      </c>
      <c r="F311" s="142">
        <v>8916.7000000000007</v>
      </c>
      <c r="J311" s="144"/>
      <c r="L311" s="145"/>
    </row>
    <row r="312" spans="1:13" ht="48.75" customHeight="1" thickBot="1">
      <c r="A312" s="155" t="s">
        <v>155</v>
      </c>
      <c r="B312" s="156"/>
      <c r="C312" s="156"/>
      <c r="D312" s="156"/>
      <c r="E312" s="156"/>
      <c r="F312" s="157"/>
    </row>
    <row r="313" spans="1:13" ht="32.25" customHeight="1" thickBot="1">
      <c r="A313" s="134" t="s">
        <v>156</v>
      </c>
      <c r="B313" s="135"/>
      <c r="C313" s="135"/>
      <c r="D313" s="135"/>
      <c r="E313" s="135"/>
      <c r="F313" s="136"/>
    </row>
    <row r="314" spans="1:13" ht="38.25" customHeight="1" thickBot="1">
      <c r="A314" s="76" t="s">
        <v>148</v>
      </c>
      <c r="B314" s="160">
        <v>822</v>
      </c>
      <c r="C314" s="161">
        <v>821</v>
      </c>
      <c r="D314" s="162"/>
      <c r="E314" s="142">
        <f>SUM(E315)</f>
        <v>1606.9</v>
      </c>
      <c r="F314" s="75">
        <f>SUM(F315)</f>
        <v>1586</v>
      </c>
    </row>
    <row r="315" spans="1:13" ht="51.75" customHeight="1" thickBot="1">
      <c r="A315" s="76" t="s">
        <v>137</v>
      </c>
      <c r="B315" s="160">
        <v>822</v>
      </c>
      <c r="C315" s="161">
        <v>821</v>
      </c>
      <c r="D315" s="163"/>
      <c r="E315" s="142">
        <v>1606.9</v>
      </c>
      <c r="F315" s="75">
        <v>1586</v>
      </c>
    </row>
    <row r="316" spans="1:13" ht="48.75" customHeight="1" thickBot="1">
      <c r="A316" s="155" t="s">
        <v>157</v>
      </c>
      <c r="B316" s="156"/>
      <c r="C316" s="156"/>
      <c r="D316" s="156"/>
      <c r="E316" s="156"/>
      <c r="F316" s="157"/>
    </row>
    <row r="317" spans="1:13" ht="20.25" customHeight="1" thickBot="1">
      <c r="A317" s="155" t="s">
        <v>158</v>
      </c>
      <c r="B317" s="156"/>
      <c r="C317" s="156"/>
      <c r="D317" s="156"/>
      <c r="E317" s="156"/>
      <c r="F317" s="157"/>
    </row>
    <row r="318" spans="1:13" ht="34.5" customHeight="1" thickBot="1">
      <c r="A318" s="141" t="s">
        <v>148</v>
      </c>
      <c r="B318" s="141">
        <v>94</v>
      </c>
      <c r="C318" s="141">
        <v>97</v>
      </c>
      <c r="D318" s="141"/>
      <c r="E318" s="141">
        <f>SUM(E319)</f>
        <v>4325.5</v>
      </c>
      <c r="F318" s="141">
        <f>SUM(F319)</f>
        <v>4319.5</v>
      </c>
    </row>
    <row r="319" spans="1:13" ht="52.5" customHeight="1" thickBot="1">
      <c r="A319" s="141" t="s">
        <v>137</v>
      </c>
      <c r="B319" s="141">
        <v>94</v>
      </c>
      <c r="C319" s="141">
        <v>97</v>
      </c>
      <c r="D319" s="141"/>
      <c r="E319" s="141">
        <v>4325.5</v>
      </c>
      <c r="F319" s="141">
        <v>4319.5</v>
      </c>
    </row>
    <row r="320" spans="1:13" s="4" customFormat="1" ht="18.75" customHeight="1" thickBot="1">
      <c r="A320" s="141" t="s">
        <v>159</v>
      </c>
      <c r="B320" s="141"/>
      <c r="C320" s="141"/>
      <c r="D320" s="141"/>
      <c r="E320" s="141">
        <f>E278+E282+E286+E290+E294+E298+E302+E306+E310+E314+E318</f>
        <v>71122.2</v>
      </c>
      <c r="F320" s="141">
        <f>F278+F282+F286+F290+F294+F298+F302+F306+F310+F314+F318</f>
        <v>71122.2</v>
      </c>
      <c r="H320" s="51"/>
      <c r="I320" s="51"/>
      <c r="J320" s="51"/>
      <c r="K320" s="51"/>
      <c r="L320" s="51"/>
      <c r="M320" s="51"/>
    </row>
    <row r="321" spans="1:13" s="4" customFormat="1" ht="49.5" customHeight="1" thickBot="1">
      <c r="A321" s="141" t="s">
        <v>160</v>
      </c>
      <c r="B321" s="141"/>
      <c r="C321" s="141"/>
      <c r="D321" s="141"/>
      <c r="E321" s="141">
        <v>2259.6</v>
      </c>
      <c r="F321" s="141">
        <v>2259.6</v>
      </c>
      <c r="H321" s="51"/>
      <c r="I321" s="51"/>
      <c r="J321" s="51"/>
      <c r="K321" s="51"/>
      <c r="L321" s="51"/>
      <c r="M321" s="51"/>
    </row>
    <row r="322" spans="1:13" s="4" customFormat="1" ht="48" customHeight="1" thickBot="1">
      <c r="A322" s="141" t="s">
        <v>161</v>
      </c>
      <c r="B322" s="141"/>
      <c r="C322" s="141"/>
      <c r="D322" s="141"/>
      <c r="E322" s="141">
        <v>0</v>
      </c>
      <c r="F322" s="141">
        <v>0</v>
      </c>
      <c r="H322" s="51"/>
      <c r="I322" s="51"/>
      <c r="J322" s="51"/>
      <c r="K322" s="51"/>
      <c r="L322" s="51"/>
      <c r="M322" s="51"/>
    </row>
    <row r="323" spans="1:13" s="4" customFormat="1" ht="24.75" customHeight="1" thickBot="1">
      <c r="A323" s="46" t="s">
        <v>38</v>
      </c>
      <c r="B323" s="164"/>
      <c r="C323" s="164"/>
      <c r="D323" s="164"/>
      <c r="E323" s="165">
        <f>E320+E321</f>
        <v>73381.8</v>
      </c>
      <c r="F323" s="165">
        <f>F320+F321</f>
        <v>73381.8</v>
      </c>
      <c r="H323" s="51"/>
      <c r="I323" s="51"/>
      <c r="J323" s="51"/>
      <c r="K323" s="51"/>
      <c r="L323" s="51"/>
      <c r="M323" s="51"/>
    </row>
    <row r="324" spans="1:13" s="4" customFormat="1" ht="80.25" customHeight="1">
      <c r="A324" s="90" t="s">
        <v>88</v>
      </c>
      <c r="B324" s="91"/>
      <c r="C324" s="91"/>
      <c r="D324" s="91"/>
      <c r="E324" s="91"/>
      <c r="F324" s="91"/>
      <c r="H324" s="51"/>
      <c r="I324" s="51"/>
      <c r="J324" s="51"/>
      <c r="K324" s="51"/>
      <c r="L324" s="51"/>
      <c r="M324" s="51"/>
    </row>
    <row r="325" spans="1:13" ht="15.75" customHeight="1">
      <c r="A325" s="11" t="s">
        <v>162</v>
      </c>
      <c r="B325" s="52"/>
      <c r="C325" s="52"/>
      <c r="D325" s="52"/>
      <c r="E325" s="10"/>
      <c r="F325" s="10"/>
      <c r="G325" s="166"/>
    </row>
    <row r="326" spans="1:13" ht="15.75" thickBot="1">
      <c r="A326" s="11" t="s">
        <v>5</v>
      </c>
      <c r="B326" s="53"/>
      <c r="C326" s="53"/>
      <c r="D326" s="4"/>
      <c r="E326" s="5"/>
      <c r="F326" s="5"/>
      <c r="G326" s="166"/>
    </row>
    <row r="327" spans="1:13" ht="24.75" thickBot="1">
      <c r="A327" s="167" t="s">
        <v>41</v>
      </c>
      <c r="B327" s="168" t="s">
        <v>42</v>
      </c>
      <c r="C327" s="169"/>
      <c r="D327" s="20" t="s">
        <v>8</v>
      </c>
      <c r="E327" s="168" t="s">
        <v>9</v>
      </c>
      <c r="F327" s="169"/>
      <c r="G327" s="170"/>
    </row>
    <row r="328" spans="1:13" ht="60.75" thickBot="1">
      <c r="A328" s="167"/>
      <c r="B328" s="20" t="s">
        <v>10</v>
      </c>
      <c r="C328" s="20" t="s">
        <v>11</v>
      </c>
      <c r="D328" s="20"/>
      <c r="E328" s="20" t="s">
        <v>12</v>
      </c>
      <c r="F328" s="20" t="s">
        <v>11</v>
      </c>
      <c r="G328" s="170"/>
    </row>
    <row r="329" spans="1:13" ht="19.5" thickBot="1">
      <c r="A329" s="22" t="s">
        <v>13</v>
      </c>
      <c r="B329" s="23"/>
      <c r="C329" s="23"/>
      <c r="D329" s="23"/>
      <c r="E329" s="23"/>
      <c r="F329" s="24"/>
      <c r="G329" s="170"/>
    </row>
    <row r="330" spans="1:13" ht="34.5" customHeight="1" thickBot="1">
      <c r="A330" s="36" t="s">
        <v>74</v>
      </c>
      <c r="B330" s="171"/>
      <c r="C330" s="72"/>
      <c r="D330" s="72"/>
      <c r="E330" s="72"/>
      <c r="F330" s="172"/>
      <c r="G330" s="170"/>
    </row>
    <row r="331" spans="1:13" ht="19.5" thickBot="1">
      <c r="A331" s="36" t="s">
        <v>102</v>
      </c>
      <c r="B331" s="171"/>
      <c r="C331" s="72"/>
      <c r="D331" s="72"/>
      <c r="E331" s="72"/>
      <c r="F331" s="172"/>
      <c r="G331" s="170"/>
    </row>
    <row r="332" spans="1:13" ht="32.25" thickBot="1">
      <c r="A332" s="36" t="s">
        <v>32</v>
      </c>
      <c r="B332" s="173">
        <v>7</v>
      </c>
      <c r="C332" s="27">
        <v>5</v>
      </c>
      <c r="D332" s="27"/>
      <c r="E332" s="37">
        <f>SUM(E333+E334+E335)</f>
        <v>1884.1</v>
      </c>
      <c r="F332" s="37">
        <f>SUM(F333+F334+F335)</f>
        <v>1395.1</v>
      </c>
      <c r="G332" s="170"/>
    </row>
    <row r="333" spans="1:13" ht="63.75" thickBot="1">
      <c r="A333" s="36" t="s">
        <v>163</v>
      </c>
      <c r="B333" s="173"/>
      <c r="C333" s="27"/>
      <c r="D333" s="27"/>
      <c r="E333" s="37">
        <v>0</v>
      </c>
      <c r="F333" s="83">
        <v>0</v>
      </c>
      <c r="G333" s="170"/>
    </row>
    <row r="334" spans="1:13" ht="63.75" thickBot="1">
      <c r="A334" s="36" t="s">
        <v>164</v>
      </c>
      <c r="B334" s="173"/>
      <c r="C334" s="27"/>
      <c r="D334" s="27"/>
      <c r="E334" s="37">
        <v>0</v>
      </c>
      <c r="F334" s="83">
        <v>0</v>
      </c>
      <c r="G334" s="170"/>
    </row>
    <row r="335" spans="1:13" ht="96" customHeight="1" thickBot="1">
      <c r="A335" s="36" t="s">
        <v>165</v>
      </c>
      <c r="B335" s="173"/>
      <c r="C335" s="27"/>
      <c r="D335" s="27"/>
      <c r="E335" s="37">
        <v>1884.1</v>
      </c>
      <c r="F335" s="83">
        <v>1395.1</v>
      </c>
      <c r="G335" s="170"/>
    </row>
    <row r="336" spans="1:13" ht="32.25" thickBot="1">
      <c r="A336" s="36" t="s">
        <v>74</v>
      </c>
      <c r="B336" s="173"/>
      <c r="C336" s="27"/>
      <c r="D336" s="27"/>
      <c r="E336" s="37"/>
      <c r="F336" s="83"/>
      <c r="G336" s="170"/>
    </row>
    <row r="337" spans="1:8" ht="19.5" thickBot="1">
      <c r="A337" s="36" t="s">
        <v>102</v>
      </c>
      <c r="B337" s="173"/>
      <c r="C337" s="27"/>
      <c r="D337" s="27"/>
      <c r="E337" s="37"/>
      <c r="F337" s="83"/>
      <c r="G337" s="170"/>
    </row>
    <row r="338" spans="1:8" ht="32.25" thickBot="1">
      <c r="A338" s="36" t="s">
        <v>32</v>
      </c>
      <c r="B338" s="173">
        <v>0</v>
      </c>
      <c r="C338" s="27">
        <v>1</v>
      </c>
      <c r="D338" s="27"/>
      <c r="E338" s="37">
        <f>SUM(E339)</f>
        <v>900</v>
      </c>
      <c r="F338" s="37">
        <f>SUM(F339)</f>
        <v>810</v>
      </c>
      <c r="G338" s="170"/>
    </row>
    <row r="339" spans="1:8" ht="47.25" customHeight="1" thickBot="1">
      <c r="A339" s="36" t="s">
        <v>166</v>
      </c>
      <c r="B339" s="173"/>
      <c r="C339" s="27"/>
      <c r="D339" s="27"/>
      <c r="E339" s="37">
        <v>900</v>
      </c>
      <c r="F339" s="83">
        <v>810</v>
      </c>
      <c r="G339" s="174"/>
    </row>
    <row r="340" spans="1:8" ht="19.5" customHeight="1" thickBot="1">
      <c r="A340" s="25" t="s">
        <v>167</v>
      </c>
      <c r="B340" s="175"/>
      <c r="C340" s="27"/>
      <c r="D340" s="27"/>
      <c r="E340" s="176">
        <f>E332+E338</f>
        <v>2784.1</v>
      </c>
      <c r="F340" s="176">
        <f>F332+F338</f>
        <v>2205.1</v>
      </c>
      <c r="G340" s="177"/>
    </row>
    <row r="341" spans="1:8" ht="21" customHeight="1">
      <c r="A341" s="178" t="s">
        <v>38</v>
      </c>
      <c r="B341" s="179"/>
      <c r="C341" s="30"/>
      <c r="D341" s="30"/>
      <c r="E341" s="180">
        <f>E340</f>
        <v>2784.1</v>
      </c>
      <c r="F341" s="181">
        <f>F340</f>
        <v>2205.1</v>
      </c>
      <c r="G341" s="52"/>
      <c r="H341" s="182"/>
    </row>
    <row r="342" spans="1:8" ht="13.5" customHeight="1">
      <c r="A342" s="183" t="s">
        <v>168</v>
      </c>
      <c r="B342" s="184"/>
      <c r="C342" s="184"/>
      <c r="D342" s="184"/>
      <c r="E342" s="185">
        <v>0</v>
      </c>
      <c r="F342" s="185"/>
      <c r="G342" s="52"/>
      <c r="H342" s="182"/>
    </row>
    <row r="343" spans="1:8" ht="2.25" hidden="1" customHeight="1" thickBot="1">
      <c r="A343" s="183"/>
      <c r="B343" s="184"/>
      <c r="C343" s="184"/>
      <c r="D343" s="184"/>
      <c r="E343" s="185"/>
      <c r="F343" s="185"/>
      <c r="G343" s="52"/>
      <c r="H343" s="182"/>
    </row>
    <row r="344" spans="1:8" ht="15.75">
      <c r="A344" s="186"/>
      <c r="B344" s="111"/>
      <c r="C344" s="111"/>
      <c r="D344" s="111"/>
      <c r="E344" s="187"/>
      <c r="F344" s="187"/>
      <c r="G344" s="52"/>
      <c r="H344" s="182"/>
    </row>
    <row r="345" spans="1:8" ht="15.75">
      <c r="A345" s="186"/>
      <c r="B345" s="111"/>
      <c r="C345" s="111"/>
      <c r="D345" s="111"/>
      <c r="E345" s="187"/>
      <c r="F345" s="187"/>
      <c r="G345" s="52"/>
      <c r="H345" s="182"/>
    </row>
    <row r="346" spans="1:8" ht="15.75">
      <c r="A346" s="186"/>
      <c r="B346" s="111"/>
      <c r="C346" s="111"/>
      <c r="D346" s="111"/>
      <c r="E346" s="187"/>
      <c r="F346" s="187"/>
      <c r="G346" s="52"/>
      <c r="H346" s="182"/>
    </row>
    <row r="347" spans="1:8" ht="15.75">
      <c r="A347" s="186"/>
      <c r="B347" s="111"/>
      <c r="C347" s="111"/>
      <c r="D347" s="111"/>
      <c r="E347" s="187"/>
      <c r="F347" s="187"/>
      <c r="G347" s="52"/>
      <c r="H347" s="182"/>
    </row>
    <row r="348" spans="1:8" ht="15.75">
      <c r="A348" s="186"/>
      <c r="B348" s="111"/>
      <c r="C348" s="111"/>
      <c r="D348" s="111"/>
      <c r="E348" s="187"/>
      <c r="F348" s="187"/>
      <c r="G348" s="52"/>
      <c r="H348" s="182"/>
    </row>
    <row r="349" spans="1:8" ht="15.75">
      <c r="A349" s="186"/>
      <c r="B349" s="111"/>
      <c r="C349" s="111"/>
      <c r="D349" s="111"/>
      <c r="E349" s="187"/>
      <c r="F349" s="187"/>
      <c r="G349" s="52"/>
      <c r="H349" s="182"/>
    </row>
    <row r="350" spans="1:8" ht="15.75">
      <c r="A350" s="186"/>
      <c r="B350" s="111"/>
      <c r="C350" s="111"/>
      <c r="D350" s="111"/>
      <c r="E350" s="187"/>
      <c r="F350" s="187"/>
      <c r="G350" s="52"/>
      <c r="H350" s="182"/>
    </row>
    <row r="351" spans="1:8" ht="15.75">
      <c r="A351" s="186"/>
      <c r="B351" s="111"/>
      <c r="C351" s="111"/>
      <c r="D351" s="111"/>
      <c r="E351" s="187"/>
      <c r="F351" s="187"/>
      <c r="G351" s="52"/>
      <c r="H351" s="182"/>
    </row>
    <row r="352" spans="1:8" ht="15.75">
      <c r="A352" s="186"/>
      <c r="B352" s="111"/>
      <c r="C352" s="111"/>
      <c r="D352" s="111"/>
      <c r="E352" s="187"/>
      <c r="F352" s="187"/>
      <c r="G352" s="52"/>
      <c r="H352" s="182"/>
    </row>
    <row r="353" spans="1:8" ht="15.75">
      <c r="A353" s="186"/>
      <c r="B353" s="111"/>
      <c r="C353" s="111"/>
      <c r="D353" s="111"/>
      <c r="E353" s="187"/>
      <c r="F353" s="187"/>
      <c r="G353" s="52"/>
      <c r="H353" s="182"/>
    </row>
    <row r="354" spans="1:8" ht="15.75">
      <c r="A354" s="186"/>
      <c r="B354" s="111"/>
      <c r="C354" s="111"/>
      <c r="D354" s="111"/>
      <c r="E354" s="187"/>
      <c r="F354" s="187"/>
      <c r="G354" s="52"/>
      <c r="H354" s="182"/>
    </row>
    <row r="355" spans="1:8" ht="15.75">
      <c r="A355" s="186"/>
      <c r="B355" s="111"/>
      <c r="C355" s="111"/>
      <c r="D355" s="111"/>
      <c r="E355" s="187"/>
      <c r="F355" s="187"/>
      <c r="G355" s="52"/>
      <c r="H355" s="182"/>
    </row>
    <row r="356" spans="1:8" ht="15.75">
      <c r="A356" s="186"/>
      <c r="B356" s="111"/>
      <c r="C356" s="111"/>
      <c r="D356" s="111"/>
      <c r="E356" s="187"/>
      <c r="F356" s="187"/>
      <c r="G356" s="52"/>
      <c r="H356" s="182"/>
    </row>
    <row r="357" spans="1:8" ht="15.75">
      <c r="A357" s="186"/>
      <c r="B357" s="111"/>
      <c r="C357" s="111"/>
      <c r="D357" s="111"/>
      <c r="E357" s="187"/>
      <c r="F357" s="187"/>
      <c r="G357" s="52"/>
      <c r="H357" s="182"/>
    </row>
    <row r="358" spans="1:8" ht="15.75">
      <c r="A358" s="186"/>
      <c r="B358" s="111"/>
      <c r="C358" s="111"/>
      <c r="D358" s="111"/>
      <c r="E358" s="187"/>
      <c r="F358" s="187"/>
      <c r="G358" s="52"/>
      <c r="H358" s="182"/>
    </row>
    <row r="359" spans="1:8" ht="15.75">
      <c r="A359" s="186"/>
      <c r="B359" s="111"/>
      <c r="C359" s="111"/>
      <c r="D359" s="111"/>
      <c r="E359" s="187"/>
      <c r="F359" s="187"/>
      <c r="G359" s="52"/>
      <c r="H359" s="182"/>
    </row>
    <row r="360" spans="1:8" ht="15.75">
      <c r="A360" s="186"/>
      <c r="B360" s="111"/>
      <c r="C360" s="111"/>
      <c r="D360" s="111"/>
      <c r="E360" s="187"/>
      <c r="F360" s="187"/>
      <c r="G360" s="52"/>
      <c r="H360" s="182"/>
    </row>
    <row r="361" spans="1:8" ht="15.75">
      <c r="A361" s="186"/>
      <c r="B361" s="111"/>
      <c r="C361" s="111"/>
      <c r="D361" s="111"/>
      <c r="E361" s="187"/>
      <c r="F361" s="187"/>
      <c r="G361" s="52"/>
      <c r="H361" s="182"/>
    </row>
    <row r="362" spans="1:8" ht="15.75">
      <c r="A362" s="186"/>
      <c r="B362" s="111"/>
      <c r="C362" s="111"/>
      <c r="D362" s="111"/>
      <c r="E362" s="187"/>
      <c r="F362" s="187"/>
      <c r="G362" s="52"/>
      <c r="H362" s="182"/>
    </row>
    <row r="363" spans="1:8" ht="15.75">
      <c r="A363" s="186"/>
      <c r="B363" s="111"/>
      <c r="C363" s="111"/>
      <c r="D363" s="111"/>
      <c r="E363" s="187"/>
      <c r="F363" s="187"/>
      <c r="G363" s="52"/>
      <c r="H363" s="182"/>
    </row>
    <row r="364" spans="1:8" ht="15.75">
      <c r="A364" s="186"/>
      <c r="B364" s="111"/>
      <c r="C364" s="111"/>
      <c r="D364" s="111"/>
      <c r="E364" s="187"/>
      <c r="F364" s="187"/>
      <c r="G364" s="52"/>
      <c r="H364" s="182"/>
    </row>
    <row r="365" spans="1:8" ht="15.75">
      <c r="A365" s="186"/>
      <c r="B365" s="111"/>
      <c r="C365" s="111"/>
      <c r="D365" s="111"/>
      <c r="E365" s="187"/>
      <c r="F365" s="187"/>
      <c r="G365" s="52"/>
      <c r="H365" s="182"/>
    </row>
    <row r="366" spans="1:8" ht="15.75">
      <c r="A366" s="186"/>
      <c r="B366" s="111"/>
      <c r="C366" s="111"/>
      <c r="D366" s="111"/>
      <c r="E366" s="187"/>
      <c r="F366" s="187"/>
      <c r="G366" s="52"/>
      <c r="H366" s="182"/>
    </row>
    <row r="367" spans="1:8" ht="15.75">
      <c r="A367" s="186"/>
      <c r="B367" s="111"/>
      <c r="C367" s="111"/>
      <c r="D367" s="111"/>
      <c r="E367" s="187"/>
      <c r="F367" s="187"/>
      <c r="G367" s="52"/>
      <c r="H367" s="182"/>
    </row>
    <row r="368" spans="1:8" ht="15.75">
      <c r="A368" s="186"/>
      <c r="B368" s="111"/>
      <c r="C368" s="111"/>
      <c r="D368" s="111"/>
      <c r="E368" s="187"/>
      <c r="F368" s="187"/>
      <c r="G368" s="52"/>
      <c r="H368" s="182"/>
    </row>
    <row r="369" spans="1:8" ht="15.75">
      <c r="A369" s="186"/>
      <c r="B369" s="111"/>
      <c r="C369" s="111"/>
      <c r="D369" s="111"/>
      <c r="E369" s="187"/>
      <c r="F369" s="187"/>
      <c r="G369" s="52"/>
      <c r="H369" s="182"/>
    </row>
    <row r="370" spans="1:8" ht="15.75">
      <c r="A370" s="186"/>
      <c r="B370" s="111"/>
      <c r="C370" s="111"/>
      <c r="D370" s="111"/>
      <c r="E370" s="187"/>
      <c r="F370" s="187"/>
      <c r="G370" s="52"/>
      <c r="H370" s="182"/>
    </row>
    <row r="371" spans="1:8" ht="15.75">
      <c r="A371" s="186"/>
      <c r="B371" s="111"/>
      <c r="C371" s="111"/>
      <c r="D371" s="111"/>
      <c r="E371" s="187"/>
      <c r="F371" s="187"/>
      <c r="G371" s="52"/>
      <c r="H371" s="182"/>
    </row>
    <row r="372" spans="1:8" ht="15.75">
      <c r="A372" s="186"/>
      <c r="B372" s="111"/>
      <c r="C372" s="111"/>
      <c r="D372" s="111"/>
      <c r="E372" s="187"/>
      <c r="F372" s="187"/>
      <c r="G372" s="52"/>
      <c r="H372" s="182"/>
    </row>
    <row r="373" spans="1:8" ht="15.75">
      <c r="A373" s="186"/>
      <c r="B373" s="111"/>
      <c r="C373" s="111"/>
      <c r="D373" s="111"/>
      <c r="E373" s="187"/>
      <c r="F373" s="187"/>
      <c r="G373" s="52"/>
      <c r="H373" s="182"/>
    </row>
    <row r="374" spans="1:8" ht="15.75">
      <c r="A374" s="186"/>
      <c r="B374" s="111"/>
      <c r="C374" s="111"/>
      <c r="D374" s="111"/>
      <c r="E374" s="187"/>
      <c r="F374" s="187"/>
      <c r="G374" s="52"/>
      <c r="H374" s="182"/>
    </row>
    <row r="375" spans="1:8" ht="15.75">
      <c r="A375" s="186"/>
      <c r="B375" s="111"/>
      <c r="C375" s="111"/>
      <c r="D375" s="111"/>
      <c r="E375" s="187"/>
      <c r="F375" s="187"/>
      <c r="G375" s="52"/>
      <c r="H375" s="182"/>
    </row>
    <row r="376" spans="1:8" ht="15.75">
      <c r="A376" s="186"/>
      <c r="B376" s="111"/>
      <c r="C376" s="111"/>
      <c r="D376" s="111"/>
      <c r="E376" s="187"/>
      <c r="F376" s="187"/>
      <c r="G376" s="52"/>
      <c r="H376" s="182"/>
    </row>
    <row r="377" spans="1:8" ht="15.75">
      <c r="A377" s="186"/>
      <c r="B377" s="111"/>
      <c r="C377" s="111"/>
      <c r="D377" s="111"/>
      <c r="E377" s="187"/>
      <c r="F377" s="187"/>
      <c r="G377" s="52"/>
      <c r="H377" s="182"/>
    </row>
    <row r="378" spans="1:8" ht="15.75">
      <c r="A378" s="186"/>
      <c r="B378" s="111"/>
      <c r="C378" s="111"/>
      <c r="D378" s="111"/>
      <c r="E378" s="187"/>
      <c r="F378" s="187"/>
      <c r="G378" s="52"/>
      <c r="H378" s="182"/>
    </row>
    <row r="379" spans="1:8" ht="15.75">
      <c r="A379" s="186"/>
      <c r="B379" s="111"/>
      <c r="C379" s="111"/>
      <c r="D379" s="111"/>
      <c r="E379" s="187"/>
      <c r="F379" s="187"/>
      <c r="G379" s="52"/>
      <c r="H379" s="182"/>
    </row>
    <row r="380" spans="1:8" ht="15.75">
      <c r="A380" s="186"/>
      <c r="B380" s="111"/>
      <c r="C380" s="111"/>
      <c r="D380" s="111"/>
      <c r="E380" s="187"/>
      <c r="F380" s="187"/>
      <c r="G380" s="52"/>
      <c r="H380" s="182"/>
    </row>
    <row r="381" spans="1:8" ht="15.75">
      <c r="A381" s="186"/>
      <c r="B381" s="111"/>
      <c r="C381" s="111"/>
      <c r="D381" s="111"/>
      <c r="E381" s="187"/>
      <c r="F381" s="187"/>
      <c r="G381" s="52"/>
      <c r="H381" s="182"/>
    </row>
    <row r="382" spans="1:8" ht="15.75">
      <c r="A382" s="186"/>
      <c r="B382" s="111"/>
      <c r="C382" s="111"/>
      <c r="D382" s="111"/>
      <c r="E382" s="187"/>
      <c r="F382" s="187"/>
      <c r="G382" s="52"/>
      <c r="H382" s="182"/>
    </row>
    <row r="383" spans="1:8" ht="15.75">
      <c r="A383" s="186"/>
      <c r="B383" s="111"/>
      <c r="C383" s="111"/>
      <c r="D383" s="111"/>
      <c r="E383" s="187"/>
      <c r="F383" s="187"/>
      <c r="G383" s="52"/>
      <c r="H383" s="182"/>
    </row>
    <row r="384" spans="1:8" ht="15.75">
      <c r="A384" s="186"/>
      <c r="B384" s="111"/>
      <c r="C384" s="111"/>
      <c r="D384" s="111"/>
      <c r="E384" s="187"/>
      <c r="F384" s="187"/>
      <c r="G384" s="52"/>
      <c r="H384" s="182"/>
    </row>
    <row r="385" spans="1:8" ht="15.75">
      <c r="A385" s="186"/>
      <c r="B385" s="111"/>
      <c r="C385" s="111"/>
      <c r="D385" s="111"/>
      <c r="E385" s="187"/>
      <c r="F385" s="187"/>
      <c r="G385" s="52"/>
      <c r="H385" s="182"/>
    </row>
    <row r="386" spans="1:8" ht="15.75">
      <c r="A386" s="186"/>
      <c r="B386" s="111"/>
      <c r="C386" s="111"/>
      <c r="D386" s="111"/>
      <c r="E386" s="187"/>
      <c r="F386" s="187"/>
      <c r="G386" s="52"/>
      <c r="H386" s="182"/>
    </row>
    <row r="387" spans="1:8" ht="15.75">
      <c r="A387" s="186"/>
      <c r="B387" s="111"/>
      <c r="C387" s="111"/>
      <c r="D387" s="111"/>
      <c r="E387" s="187"/>
      <c r="F387" s="187"/>
      <c r="G387" s="52"/>
      <c r="H387" s="182"/>
    </row>
    <row r="388" spans="1:8" ht="15.75">
      <c r="A388" s="186"/>
      <c r="B388" s="111"/>
      <c r="C388" s="111"/>
      <c r="D388" s="111"/>
      <c r="E388" s="187"/>
      <c r="F388" s="187"/>
      <c r="G388" s="52"/>
      <c r="H388" s="182"/>
    </row>
    <row r="389" spans="1:8" ht="15.75">
      <c r="A389" s="186"/>
      <c r="B389" s="111"/>
      <c r="C389" s="111"/>
      <c r="D389" s="111"/>
      <c r="E389" s="187"/>
      <c r="F389" s="187"/>
      <c r="G389" s="52"/>
      <c r="H389" s="182"/>
    </row>
    <row r="390" spans="1:8" ht="15.75">
      <c r="A390" s="186"/>
      <c r="B390" s="111"/>
      <c r="C390" s="111"/>
      <c r="D390" s="111"/>
      <c r="E390" s="187"/>
      <c r="F390" s="187"/>
      <c r="G390" s="52"/>
      <c r="H390" s="182"/>
    </row>
    <row r="391" spans="1:8" ht="15.75">
      <c r="A391" s="186"/>
      <c r="B391" s="111"/>
      <c r="C391" s="111"/>
      <c r="D391" s="111"/>
      <c r="E391" s="187"/>
      <c r="F391" s="187"/>
      <c r="G391" s="52"/>
      <c r="H391" s="182"/>
    </row>
    <row r="392" spans="1:8" ht="15.75">
      <c r="A392" s="186"/>
      <c r="B392" s="111"/>
      <c r="C392" s="111"/>
      <c r="D392" s="111"/>
      <c r="E392" s="187"/>
      <c r="F392" s="187"/>
      <c r="G392" s="52"/>
      <c r="H392" s="182"/>
    </row>
    <row r="393" spans="1:8" ht="15.75">
      <c r="A393" s="186"/>
      <c r="B393" s="111"/>
      <c r="C393" s="111"/>
      <c r="D393" s="111"/>
      <c r="E393" s="187"/>
      <c r="F393" s="187"/>
      <c r="G393" s="52"/>
      <c r="H393" s="182"/>
    </row>
    <row r="394" spans="1:8" ht="15.75">
      <c r="A394" s="186"/>
      <c r="B394" s="111"/>
      <c r="C394" s="111"/>
      <c r="D394" s="111"/>
      <c r="E394" s="187"/>
      <c r="F394" s="187"/>
      <c r="G394" s="52"/>
      <c r="H394" s="182"/>
    </row>
    <row r="395" spans="1:8" ht="15.75">
      <c r="A395" s="186"/>
      <c r="B395" s="111"/>
      <c r="C395" s="111"/>
      <c r="D395" s="111"/>
      <c r="E395" s="187"/>
      <c r="F395" s="187"/>
      <c r="G395" s="52"/>
      <c r="H395" s="182"/>
    </row>
    <row r="396" spans="1:8" ht="15.75">
      <c r="A396" s="186"/>
      <c r="B396" s="111"/>
      <c r="C396" s="111"/>
      <c r="D396" s="111"/>
      <c r="E396" s="187"/>
      <c r="F396" s="187"/>
      <c r="G396" s="52"/>
      <c r="H396" s="182"/>
    </row>
    <row r="397" spans="1:8" ht="15.75">
      <c r="A397" s="186"/>
      <c r="B397" s="111"/>
      <c r="C397" s="111"/>
      <c r="D397" s="111"/>
      <c r="E397" s="187"/>
      <c r="F397" s="187"/>
      <c r="G397" s="52"/>
      <c r="H397" s="182"/>
    </row>
    <row r="398" spans="1:8" ht="15.75">
      <c r="A398" s="186"/>
      <c r="B398" s="111"/>
      <c r="C398" s="111"/>
      <c r="D398" s="111"/>
      <c r="E398" s="187"/>
      <c r="F398" s="187"/>
      <c r="G398" s="52"/>
      <c r="H398" s="182"/>
    </row>
    <row r="399" spans="1:8" ht="15.75">
      <c r="A399" s="186"/>
      <c r="B399" s="111"/>
      <c r="C399" s="111"/>
      <c r="D399" s="111"/>
      <c r="E399" s="187"/>
      <c r="F399" s="187"/>
      <c r="G399" s="52"/>
      <c r="H399" s="182"/>
    </row>
    <row r="400" spans="1:8" ht="15.75">
      <c r="A400" s="186"/>
      <c r="B400" s="111"/>
      <c r="C400" s="111"/>
      <c r="D400" s="111"/>
      <c r="E400" s="187"/>
      <c r="F400" s="187"/>
      <c r="G400" s="52"/>
      <c r="H400" s="182"/>
    </row>
    <row r="401" spans="1:8" ht="15.75">
      <c r="A401" s="186"/>
      <c r="B401" s="111"/>
      <c r="C401" s="111"/>
      <c r="D401" s="111"/>
      <c r="E401" s="187"/>
      <c r="F401" s="187"/>
      <c r="G401" s="52"/>
      <c r="H401" s="182"/>
    </row>
    <row r="402" spans="1:8" ht="15.75">
      <c r="A402" s="186"/>
      <c r="B402" s="111"/>
      <c r="C402" s="111"/>
      <c r="D402" s="111"/>
      <c r="E402" s="187"/>
      <c r="F402" s="187"/>
      <c r="G402" s="52"/>
      <c r="H402" s="182"/>
    </row>
    <row r="403" spans="1:8" ht="15.75">
      <c r="A403" s="186"/>
      <c r="B403" s="111"/>
      <c r="C403" s="111"/>
      <c r="D403" s="111"/>
      <c r="E403" s="187"/>
      <c r="F403" s="187"/>
      <c r="G403" s="52"/>
      <c r="H403" s="182"/>
    </row>
    <row r="404" spans="1:8" ht="15.75">
      <c r="A404" s="186"/>
      <c r="B404" s="111"/>
      <c r="C404" s="111"/>
      <c r="D404" s="111"/>
      <c r="E404" s="187"/>
      <c r="F404" s="187"/>
      <c r="G404" s="52"/>
      <c r="H404" s="182"/>
    </row>
    <row r="405" spans="1:8" ht="15.75">
      <c r="A405" s="186"/>
      <c r="B405" s="111"/>
      <c r="C405" s="111"/>
      <c r="D405" s="111"/>
      <c r="E405" s="187"/>
      <c r="F405" s="187"/>
      <c r="G405" s="52"/>
      <c r="H405" s="182"/>
    </row>
    <row r="406" spans="1:8" ht="15.75">
      <c r="A406" s="186"/>
      <c r="B406" s="111"/>
      <c r="C406" s="111"/>
      <c r="D406" s="111"/>
      <c r="E406" s="187"/>
      <c r="F406" s="187"/>
      <c r="G406" s="52"/>
      <c r="H406" s="182"/>
    </row>
    <row r="407" spans="1:8" ht="15.75">
      <c r="A407" s="186"/>
      <c r="B407" s="111"/>
      <c r="C407" s="111"/>
      <c r="D407" s="111"/>
      <c r="E407" s="187"/>
      <c r="F407" s="187"/>
      <c r="G407" s="52"/>
      <c r="H407" s="182"/>
    </row>
    <row r="408" spans="1:8" ht="15.75">
      <c r="A408" s="186"/>
      <c r="B408" s="111"/>
      <c r="C408" s="111"/>
      <c r="D408" s="111"/>
      <c r="E408" s="187"/>
      <c r="F408" s="187"/>
      <c r="G408" s="52"/>
      <c r="H408" s="182"/>
    </row>
    <row r="409" spans="1:8" ht="15.75">
      <c r="A409" s="186"/>
      <c r="B409" s="111"/>
      <c r="C409" s="111"/>
      <c r="D409" s="111"/>
      <c r="E409" s="187"/>
      <c r="F409" s="187"/>
      <c r="G409" s="52"/>
      <c r="H409" s="182"/>
    </row>
    <row r="410" spans="1:8" ht="15.75">
      <c r="A410" s="186"/>
      <c r="B410" s="111"/>
      <c r="C410" s="111"/>
      <c r="D410" s="111"/>
      <c r="E410" s="187"/>
      <c r="F410" s="187"/>
      <c r="G410" s="52"/>
      <c r="H410" s="182"/>
    </row>
    <row r="411" spans="1:8" ht="15.75">
      <c r="A411" s="186"/>
      <c r="B411" s="111"/>
      <c r="C411" s="111"/>
      <c r="D411" s="111"/>
      <c r="E411" s="187"/>
      <c r="F411" s="187"/>
      <c r="G411" s="52"/>
      <c r="H411" s="182"/>
    </row>
    <row r="412" spans="1:8" ht="15.75">
      <c r="A412" s="186"/>
      <c r="B412" s="111"/>
      <c r="C412" s="111"/>
      <c r="D412" s="111"/>
      <c r="E412" s="187"/>
      <c r="F412" s="187"/>
      <c r="G412" s="52"/>
      <c r="H412" s="182"/>
    </row>
    <row r="413" spans="1:8" ht="15.75">
      <c r="A413" s="186"/>
      <c r="B413" s="111"/>
      <c r="C413" s="111"/>
      <c r="D413" s="111"/>
      <c r="E413" s="187"/>
      <c r="F413" s="187"/>
      <c r="G413" s="52"/>
      <c r="H413" s="182"/>
    </row>
    <row r="414" spans="1:8" ht="15.75">
      <c r="A414" s="186"/>
      <c r="B414" s="111"/>
      <c r="C414" s="111"/>
      <c r="D414" s="111"/>
      <c r="E414" s="187"/>
      <c r="F414" s="187"/>
      <c r="G414" s="52"/>
      <c r="H414" s="182"/>
    </row>
    <row r="415" spans="1:8" ht="15.75">
      <c r="A415" s="186"/>
      <c r="B415" s="111"/>
      <c r="C415" s="111"/>
      <c r="D415" s="111"/>
      <c r="E415" s="187"/>
      <c r="F415" s="187"/>
      <c r="G415" s="52"/>
      <c r="H415" s="182"/>
    </row>
    <row r="416" spans="1:8" ht="15.75">
      <c r="A416" s="186"/>
      <c r="B416" s="111"/>
      <c r="C416" s="111"/>
      <c r="D416" s="111"/>
      <c r="E416" s="187"/>
      <c r="F416" s="187"/>
      <c r="G416" s="52"/>
      <c r="H416" s="182"/>
    </row>
    <row r="417" spans="1:8" ht="15.75">
      <c r="A417" s="186"/>
      <c r="B417" s="111"/>
      <c r="C417" s="111"/>
      <c r="D417" s="111"/>
      <c r="E417" s="187"/>
      <c r="F417" s="187"/>
      <c r="G417" s="52"/>
      <c r="H417" s="182"/>
    </row>
    <row r="418" spans="1:8" ht="15.75">
      <c r="A418" s="186"/>
      <c r="B418" s="111"/>
      <c r="C418" s="111"/>
      <c r="D418" s="111"/>
      <c r="E418" s="187"/>
      <c r="F418" s="187"/>
      <c r="G418" s="52"/>
      <c r="H418" s="182"/>
    </row>
    <row r="419" spans="1:8" ht="15.75">
      <c r="A419" s="186"/>
      <c r="B419" s="111"/>
      <c r="C419" s="111"/>
      <c r="D419" s="111"/>
      <c r="E419" s="187"/>
      <c r="F419" s="187"/>
      <c r="G419" s="52"/>
      <c r="H419" s="182"/>
    </row>
    <row r="420" spans="1:8" ht="15.75">
      <c r="A420" s="186"/>
      <c r="B420" s="111"/>
      <c r="C420" s="111"/>
      <c r="D420" s="111"/>
      <c r="E420" s="187"/>
      <c r="F420" s="187"/>
      <c r="G420" s="52"/>
      <c r="H420" s="182"/>
    </row>
    <row r="421" spans="1:8" ht="15.75">
      <c r="A421" s="186"/>
      <c r="B421" s="111"/>
      <c r="C421" s="111"/>
      <c r="D421" s="111"/>
      <c r="E421" s="187"/>
      <c r="F421" s="187"/>
      <c r="G421" s="52"/>
      <c r="H421" s="182"/>
    </row>
    <row r="422" spans="1:8" ht="15.75">
      <c r="A422" s="186"/>
      <c r="B422" s="111"/>
      <c r="C422" s="111"/>
      <c r="D422" s="111"/>
      <c r="E422" s="187"/>
      <c r="F422" s="187"/>
      <c r="G422" s="52"/>
      <c r="H422" s="182"/>
    </row>
    <row r="423" spans="1:8" ht="15.75">
      <c r="A423" s="186"/>
      <c r="B423" s="111"/>
      <c r="C423" s="111"/>
      <c r="D423" s="111"/>
      <c r="E423" s="187"/>
      <c r="F423" s="187"/>
      <c r="G423" s="52"/>
      <c r="H423" s="182"/>
    </row>
    <row r="424" spans="1:8" ht="15.75">
      <c r="A424" s="186"/>
      <c r="B424" s="111"/>
      <c r="C424" s="111"/>
      <c r="D424" s="111"/>
      <c r="E424" s="187"/>
      <c r="F424" s="187"/>
      <c r="G424" s="52"/>
      <c r="H424" s="182"/>
    </row>
    <row r="425" spans="1:8" ht="15.75">
      <c r="A425" s="186"/>
      <c r="B425" s="111"/>
      <c r="C425" s="111"/>
      <c r="D425" s="111"/>
      <c r="E425" s="187"/>
      <c r="F425" s="187"/>
      <c r="G425" s="52"/>
      <c r="H425" s="182"/>
    </row>
    <row r="426" spans="1:8" ht="15.75">
      <c r="A426" s="186"/>
      <c r="B426" s="111"/>
      <c r="C426" s="111"/>
      <c r="D426" s="111"/>
      <c r="E426" s="187"/>
      <c r="F426" s="187"/>
      <c r="G426" s="52"/>
      <c r="H426" s="182"/>
    </row>
    <row r="427" spans="1:8" ht="15.75">
      <c r="A427" s="186"/>
      <c r="B427" s="111"/>
      <c r="C427" s="111"/>
      <c r="D427" s="111"/>
      <c r="E427" s="187"/>
      <c r="F427" s="187"/>
      <c r="G427" s="52"/>
      <c r="H427" s="182"/>
    </row>
    <row r="428" spans="1:8" ht="15.75">
      <c r="A428" s="186"/>
      <c r="B428" s="111"/>
      <c r="C428" s="111"/>
      <c r="D428" s="111"/>
      <c r="E428" s="187"/>
      <c r="F428" s="187"/>
      <c r="G428" s="52"/>
      <c r="H428" s="182"/>
    </row>
    <row r="429" spans="1:8" ht="15.75">
      <c r="A429" s="186"/>
      <c r="B429" s="111"/>
      <c r="C429" s="111"/>
      <c r="D429" s="111"/>
      <c r="E429" s="187"/>
      <c r="F429" s="187"/>
      <c r="G429" s="52"/>
      <c r="H429" s="182"/>
    </row>
    <row r="430" spans="1:8" ht="15.75">
      <c r="A430" s="186"/>
      <c r="B430" s="111"/>
      <c r="C430" s="111"/>
      <c r="D430" s="111"/>
      <c r="E430" s="187"/>
      <c r="F430" s="187"/>
      <c r="G430" s="52"/>
      <c r="H430" s="182"/>
    </row>
    <row r="431" spans="1:8" ht="15.75">
      <c r="A431" s="186"/>
      <c r="B431" s="111"/>
      <c r="C431" s="111"/>
      <c r="D431" s="111"/>
      <c r="E431" s="187"/>
      <c r="F431" s="187"/>
      <c r="G431" s="52"/>
      <c r="H431" s="182"/>
    </row>
    <row r="432" spans="1:8" ht="15.75">
      <c r="A432" s="186"/>
      <c r="B432" s="111"/>
      <c r="C432" s="111"/>
      <c r="D432" s="111"/>
      <c r="E432" s="187"/>
      <c r="F432" s="187"/>
      <c r="G432" s="52"/>
      <c r="H432" s="182"/>
    </row>
    <row r="433" spans="1:8" ht="15.75">
      <c r="A433" s="186"/>
      <c r="B433" s="111"/>
      <c r="C433" s="111"/>
      <c r="D433" s="111"/>
      <c r="E433" s="187"/>
      <c r="F433" s="187"/>
      <c r="G433" s="52"/>
      <c r="H433" s="182"/>
    </row>
    <row r="434" spans="1:8" ht="15.75">
      <c r="A434" s="186"/>
      <c r="B434" s="111"/>
      <c r="C434" s="111"/>
      <c r="D434" s="111"/>
      <c r="E434" s="187"/>
      <c r="F434" s="187"/>
      <c r="G434" s="52"/>
      <c r="H434" s="182"/>
    </row>
    <row r="435" spans="1:8" ht="15.75">
      <c r="A435" s="186"/>
      <c r="B435" s="111"/>
      <c r="C435" s="111"/>
      <c r="D435" s="111"/>
      <c r="E435" s="187"/>
      <c r="F435" s="187"/>
      <c r="G435" s="52"/>
      <c r="H435" s="182"/>
    </row>
    <row r="436" spans="1:8" ht="15.75">
      <c r="A436" s="186"/>
      <c r="B436" s="111"/>
      <c r="C436" s="111"/>
      <c r="D436" s="111"/>
      <c r="E436" s="187"/>
      <c r="F436" s="187"/>
      <c r="G436" s="52"/>
      <c r="H436" s="182"/>
    </row>
    <row r="437" spans="1:8" ht="15.75">
      <c r="A437" s="186"/>
      <c r="B437" s="111"/>
      <c r="C437" s="111"/>
      <c r="D437" s="111"/>
      <c r="E437" s="187"/>
      <c r="F437" s="187"/>
      <c r="G437" s="52"/>
      <c r="H437" s="182"/>
    </row>
    <row r="438" spans="1:8" ht="15.75">
      <c r="A438" s="186"/>
      <c r="B438" s="111"/>
      <c r="C438" s="111"/>
      <c r="D438" s="111"/>
      <c r="E438" s="187"/>
      <c r="F438" s="187"/>
      <c r="G438" s="52"/>
      <c r="H438" s="182"/>
    </row>
    <row r="439" spans="1:8" ht="15.75">
      <c r="A439" s="186"/>
      <c r="B439" s="111"/>
      <c r="C439" s="111"/>
      <c r="D439" s="111"/>
      <c r="E439" s="187"/>
      <c r="F439" s="187"/>
      <c r="G439" s="52"/>
      <c r="H439" s="182"/>
    </row>
    <row r="440" spans="1:8" ht="15.75">
      <c r="A440" s="186"/>
      <c r="B440" s="111"/>
      <c r="C440" s="111"/>
      <c r="D440" s="111"/>
      <c r="E440" s="187"/>
      <c r="F440" s="187"/>
      <c r="G440" s="52"/>
      <c r="H440" s="182"/>
    </row>
    <row r="441" spans="1:8" ht="15.75">
      <c r="A441" s="186"/>
      <c r="B441" s="111"/>
      <c r="C441" s="111"/>
      <c r="D441" s="111"/>
      <c r="E441" s="187"/>
      <c r="F441" s="187"/>
      <c r="G441" s="52"/>
      <c r="H441" s="182"/>
    </row>
    <row r="442" spans="1:8" ht="15.75">
      <c r="A442" s="186"/>
      <c r="B442" s="111"/>
      <c r="C442" s="111"/>
      <c r="D442" s="111"/>
      <c r="E442" s="187"/>
      <c r="F442" s="187"/>
      <c r="G442" s="52"/>
      <c r="H442" s="182"/>
    </row>
    <row r="443" spans="1:8" ht="15.75">
      <c r="A443" s="186"/>
      <c r="B443" s="111"/>
      <c r="C443" s="111"/>
      <c r="D443" s="111"/>
      <c r="E443" s="187"/>
      <c r="F443" s="187"/>
      <c r="G443" s="52"/>
      <c r="H443" s="182"/>
    </row>
    <row r="444" spans="1:8" ht="15.75">
      <c r="A444" s="186"/>
      <c r="B444" s="111"/>
      <c r="C444" s="111"/>
      <c r="D444" s="111"/>
      <c r="E444" s="187"/>
      <c r="F444" s="187"/>
      <c r="G444" s="52"/>
      <c r="H444" s="182"/>
    </row>
    <row r="445" spans="1:8" ht="15.75">
      <c r="A445" s="186"/>
      <c r="B445" s="111"/>
      <c r="C445" s="111"/>
      <c r="D445" s="111"/>
      <c r="E445" s="187"/>
      <c r="F445" s="187"/>
      <c r="G445" s="52"/>
      <c r="H445" s="182"/>
    </row>
    <row r="446" spans="1:8" ht="15.75">
      <c r="A446" s="186"/>
      <c r="B446" s="111"/>
      <c r="C446" s="111"/>
      <c r="D446" s="111"/>
      <c r="E446" s="187"/>
      <c r="F446" s="187"/>
      <c r="G446" s="52"/>
      <c r="H446" s="182"/>
    </row>
    <row r="447" spans="1:8" ht="15.75">
      <c r="A447" s="186"/>
      <c r="B447" s="111"/>
      <c r="C447" s="111"/>
      <c r="D447" s="111"/>
      <c r="E447" s="187"/>
      <c r="F447" s="187"/>
      <c r="G447" s="52"/>
      <c r="H447" s="182"/>
    </row>
    <row r="448" spans="1:8" ht="15.75">
      <c r="A448" s="186"/>
      <c r="B448" s="111"/>
      <c r="C448" s="111"/>
      <c r="D448" s="111"/>
      <c r="E448" s="187"/>
      <c r="F448" s="187"/>
      <c r="G448" s="52"/>
      <c r="H448" s="182"/>
    </row>
    <row r="449" spans="1:8" ht="15.75">
      <c r="A449" s="186"/>
      <c r="B449" s="111"/>
      <c r="C449" s="111"/>
      <c r="D449" s="111"/>
      <c r="E449" s="187"/>
      <c r="F449" s="187"/>
      <c r="G449" s="52"/>
      <c r="H449" s="182"/>
    </row>
    <row r="450" spans="1:8" ht="15.75">
      <c r="A450" s="186"/>
      <c r="B450" s="111"/>
      <c r="C450" s="111"/>
      <c r="D450" s="111"/>
      <c r="E450" s="187"/>
      <c r="F450" s="187"/>
      <c r="G450" s="52"/>
      <c r="H450" s="182"/>
    </row>
    <row r="451" spans="1:8" ht="15.75">
      <c r="A451" s="186"/>
      <c r="B451" s="111"/>
      <c r="C451" s="111"/>
      <c r="D451" s="111"/>
      <c r="E451" s="187"/>
      <c r="F451" s="187"/>
      <c r="G451" s="52"/>
      <c r="H451" s="182"/>
    </row>
    <row r="452" spans="1:8" ht="15.75">
      <c r="A452" s="186"/>
      <c r="B452" s="111"/>
      <c r="C452" s="111"/>
      <c r="D452" s="111"/>
      <c r="E452" s="187"/>
      <c r="F452" s="187"/>
      <c r="G452" s="52"/>
      <c r="H452" s="182"/>
    </row>
    <row r="453" spans="1:8" ht="15.75">
      <c r="A453" s="186"/>
      <c r="B453" s="111"/>
      <c r="C453" s="111"/>
      <c r="D453" s="111"/>
      <c r="E453" s="187"/>
      <c r="F453" s="187"/>
      <c r="G453" s="52"/>
      <c r="H453" s="182"/>
    </row>
    <row r="454" spans="1:8" ht="15.75">
      <c r="A454" s="186"/>
      <c r="B454" s="111"/>
      <c r="C454" s="111"/>
      <c r="D454" s="111"/>
      <c r="E454" s="187"/>
      <c r="F454" s="187"/>
      <c r="G454" s="52"/>
      <c r="H454" s="182"/>
    </row>
    <row r="455" spans="1:8" ht="15.75">
      <c r="A455" s="186"/>
      <c r="B455" s="111"/>
      <c r="C455" s="111"/>
      <c r="D455" s="111"/>
      <c r="E455" s="187"/>
      <c r="F455" s="187"/>
      <c r="G455" s="52"/>
      <c r="H455" s="182"/>
    </row>
    <row r="456" spans="1:8" ht="15.75">
      <c r="A456" s="186"/>
      <c r="B456" s="111"/>
      <c r="C456" s="111"/>
      <c r="D456" s="111"/>
      <c r="E456" s="187"/>
      <c r="F456" s="187"/>
      <c r="G456" s="52"/>
      <c r="H456" s="182"/>
    </row>
    <row r="457" spans="1:8" ht="15.75">
      <c r="A457" s="186"/>
      <c r="B457" s="111"/>
      <c r="C457" s="111"/>
      <c r="D457" s="111"/>
      <c r="E457" s="187"/>
      <c r="F457" s="187"/>
      <c r="G457" s="52"/>
      <c r="H457" s="182"/>
    </row>
    <row r="458" spans="1:8" ht="15.75">
      <c r="A458" s="186"/>
      <c r="B458" s="111"/>
      <c r="C458" s="111"/>
      <c r="D458" s="111"/>
      <c r="E458" s="187"/>
      <c r="F458" s="187"/>
      <c r="G458" s="52"/>
      <c r="H458" s="182"/>
    </row>
    <row r="459" spans="1:8" ht="15.75">
      <c r="A459" s="186"/>
      <c r="B459" s="111"/>
      <c r="C459" s="111"/>
      <c r="D459" s="111"/>
      <c r="E459" s="187"/>
      <c r="F459" s="187"/>
      <c r="G459" s="52"/>
      <c r="H459" s="182"/>
    </row>
    <row r="460" spans="1:8" ht="15.75">
      <c r="A460" s="186"/>
      <c r="B460" s="111"/>
      <c r="C460" s="111"/>
      <c r="D460" s="111"/>
      <c r="E460" s="187"/>
      <c r="F460" s="187"/>
      <c r="G460" s="52"/>
      <c r="H460" s="182"/>
    </row>
    <row r="461" spans="1:8" ht="15.75">
      <c r="A461" s="186"/>
      <c r="B461" s="111"/>
      <c r="C461" s="111"/>
      <c r="D461" s="111"/>
      <c r="E461" s="187"/>
      <c r="F461" s="187"/>
      <c r="G461" s="52"/>
      <c r="H461" s="182"/>
    </row>
    <row r="462" spans="1:8" ht="15.75">
      <c r="A462" s="186"/>
      <c r="B462" s="111"/>
      <c r="C462" s="111"/>
      <c r="D462" s="111"/>
      <c r="E462" s="187"/>
      <c r="F462" s="187"/>
      <c r="G462" s="52"/>
      <c r="H462" s="182"/>
    </row>
    <row r="463" spans="1:8" ht="15.75">
      <c r="A463" s="186"/>
      <c r="B463" s="111"/>
      <c r="C463" s="111"/>
      <c r="D463" s="111"/>
      <c r="E463" s="187"/>
      <c r="F463" s="187"/>
      <c r="G463" s="52"/>
      <c r="H463" s="182"/>
    </row>
    <row r="464" spans="1:8" ht="15.75">
      <c r="A464" s="186"/>
      <c r="B464" s="111"/>
      <c r="C464" s="111"/>
      <c r="D464" s="111"/>
      <c r="E464" s="187"/>
      <c r="F464" s="187"/>
      <c r="G464" s="52"/>
      <c r="H464" s="182"/>
    </row>
    <row r="465" spans="1:8" ht="15.75">
      <c r="A465" s="186"/>
      <c r="B465" s="111"/>
      <c r="C465" s="111"/>
      <c r="D465" s="111"/>
      <c r="E465" s="187"/>
      <c r="F465" s="187"/>
      <c r="G465" s="52"/>
      <c r="H465" s="182"/>
    </row>
    <row r="466" spans="1:8" ht="15.75">
      <c r="A466" s="186"/>
      <c r="B466" s="111"/>
      <c r="C466" s="111"/>
      <c r="D466" s="111"/>
      <c r="E466" s="187"/>
      <c r="F466" s="187"/>
      <c r="G466" s="52"/>
      <c r="H466" s="182"/>
    </row>
    <row r="467" spans="1:8" ht="15.75">
      <c r="A467" s="186"/>
      <c r="B467" s="111"/>
      <c r="C467" s="111"/>
      <c r="D467" s="111"/>
      <c r="E467" s="187"/>
      <c r="F467" s="187"/>
      <c r="G467" s="52"/>
      <c r="H467" s="182"/>
    </row>
    <row r="468" spans="1:8" ht="15.75">
      <c r="A468" s="186"/>
      <c r="B468" s="111"/>
      <c r="C468" s="111"/>
      <c r="D468" s="111"/>
      <c r="E468" s="187"/>
      <c r="F468" s="187"/>
      <c r="G468" s="52"/>
      <c r="H468" s="182"/>
    </row>
    <row r="469" spans="1:8" ht="15.75">
      <c r="A469" s="186"/>
      <c r="B469" s="111"/>
      <c r="C469" s="111"/>
      <c r="D469" s="111"/>
      <c r="E469" s="187"/>
      <c r="F469" s="187"/>
      <c r="G469" s="52"/>
      <c r="H469" s="182"/>
    </row>
    <row r="470" spans="1:8" ht="15.75">
      <c r="A470" s="186"/>
      <c r="B470" s="111"/>
      <c r="C470" s="111"/>
      <c r="D470" s="111"/>
      <c r="E470" s="187"/>
      <c r="F470" s="187"/>
      <c r="G470" s="52"/>
      <c r="H470" s="182"/>
    </row>
    <row r="471" spans="1:8" ht="15.75">
      <c r="A471" s="186"/>
      <c r="B471" s="111"/>
      <c r="C471" s="111"/>
      <c r="D471" s="111"/>
      <c r="E471" s="187"/>
      <c r="F471" s="187"/>
      <c r="G471" s="52"/>
      <c r="H471" s="182"/>
    </row>
    <row r="472" spans="1:8" ht="15.75">
      <c r="A472" s="186"/>
      <c r="B472" s="111"/>
      <c r="C472" s="111"/>
      <c r="D472" s="111"/>
      <c r="E472" s="187"/>
      <c r="F472" s="187"/>
      <c r="G472" s="52"/>
      <c r="H472" s="182"/>
    </row>
    <row r="473" spans="1:8" ht="15.75">
      <c r="A473" s="186"/>
      <c r="B473" s="111"/>
      <c r="C473" s="111"/>
      <c r="D473" s="111"/>
      <c r="E473" s="187"/>
      <c r="F473" s="187"/>
      <c r="G473" s="52"/>
      <c r="H473" s="182"/>
    </row>
    <row r="474" spans="1:8" ht="15.75">
      <c r="A474" s="186"/>
      <c r="B474" s="111"/>
      <c r="C474" s="111"/>
      <c r="D474" s="111"/>
      <c r="E474" s="187"/>
      <c r="F474" s="187"/>
      <c r="G474" s="52"/>
      <c r="H474" s="182"/>
    </row>
    <row r="475" spans="1:8" ht="15.75">
      <c r="A475" s="186"/>
      <c r="B475" s="111"/>
      <c r="C475" s="111"/>
      <c r="D475" s="111"/>
      <c r="E475" s="187"/>
      <c r="F475" s="187"/>
      <c r="G475" s="52"/>
      <c r="H475" s="182"/>
    </row>
    <row r="476" spans="1:8" ht="15.75">
      <c r="A476" s="186"/>
      <c r="B476" s="111"/>
      <c r="C476" s="111"/>
      <c r="D476" s="111"/>
      <c r="E476" s="187"/>
      <c r="F476" s="187"/>
      <c r="G476" s="52"/>
      <c r="H476" s="182"/>
    </row>
    <row r="477" spans="1:8" ht="15.75">
      <c r="A477" s="186"/>
      <c r="B477" s="111"/>
      <c r="C477" s="111"/>
      <c r="D477" s="111"/>
      <c r="E477" s="187"/>
      <c r="F477" s="187"/>
      <c r="G477" s="52"/>
      <c r="H477" s="182"/>
    </row>
    <row r="478" spans="1:8" ht="15.75">
      <c r="A478" s="186"/>
      <c r="B478" s="111"/>
      <c r="C478" s="111"/>
      <c r="D478" s="111"/>
      <c r="E478" s="187"/>
      <c r="F478" s="187"/>
      <c r="G478" s="52"/>
      <c r="H478" s="182"/>
    </row>
    <row r="479" spans="1:8" ht="15.75">
      <c r="A479" s="186"/>
      <c r="B479" s="111"/>
      <c r="C479" s="111"/>
      <c r="D479" s="111"/>
      <c r="E479" s="187"/>
      <c r="F479" s="187"/>
      <c r="G479" s="52"/>
      <c r="H479" s="182"/>
    </row>
    <row r="480" spans="1:8" ht="15.75">
      <c r="A480" s="186"/>
      <c r="B480" s="111"/>
      <c r="C480" s="111"/>
      <c r="D480" s="111"/>
      <c r="E480" s="187"/>
      <c r="F480" s="187"/>
      <c r="G480" s="52"/>
      <c r="H480" s="182"/>
    </row>
    <row r="481" spans="1:8" ht="15.75">
      <c r="A481" s="186"/>
      <c r="B481" s="111"/>
      <c r="C481" s="111"/>
      <c r="D481" s="111"/>
      <c r="E481" s="187"/>
      <c r="F481" s="187"/>
      <c r="G481" s="52"/>
      <c r="H481" s="182"/>
    </row>
    <row r="482" spans="1:8" ht="15.75">
      <c r="A482" s="186"/>
      <c r="B482" s="111"/>
      <c r="C482" s="111"/>
      <c r="D482" s="111"/>
      <c r="E482" s="187"/>
      <c r="F482" s="187"/>
      <c r="G482" s="52"/>
      <c r="H482" s="182"/>
    </row>
    <row r="483" spans="1:8" ht="15.75">
      <c r="A483" s="186"/>
      <c r="B483" s="111"/>
      <c r="C483" s="111"/>
      <c r="D483" s="111"/>
      <c r="E483" s="187"/>
      <c r="F483" s="187"/>
      <c r="G483" s="52"/>
      <c r="H483" s="182"/>
    </row>
    <row r="484" spans="1:8" ht="15.75">
      <c r="A484" s="186"/>
      <c r="B484" s="111"/>
      <c r="C484" s="111"/>
      <c r="D484" s="111"/>
      <c r="E484" s="187"/>
      <c r="F484" s="187"/>
      <c r="G484" s="52"/>
      <c r="H484" s="182"/>
    </row>
    <row r="485" spans="1:8" ht="15.75">
      <c r="A485" s="186"/>
      <c r="B485" s="111"/>
      <c r="C485" s="111"/>
      <c r="D485" s="111"/>
      <c r="E485" s="187"/>
      <c r="F485" s="187"/>
      <c r="G485" s="52"/>
      <c r="H485" s="182"/>
    </row>
    <row r="486" spans="1:8" ht="15.75">
      <c r="A486" s="186"/>
      <c r="B486" s="111"/>
      <c r="C486" s="111"/>
      <c r="D486" s="111"/>
      <c r="E486" s="187"/>
      <c r="F486" s="187"/>
      <c r="G486" s="52"/>
      <c r="H486" s="182"/>
    </row>
    <row r="487" spans="1:8" ht="15.75">
      <c r="A487" s="186"/>
      <c r="B487" s="111"/>
      <c r="C487" s="111"/>
      <c r="D487" s="111"/>
      <c r="E487" s="187"/>
      <c r="F487" s="187"/>
      <c r="G487" s="52"/>
      <c r="H487" s="182"/>
    </row>
    <row r="488" spans="1:8" ht="15.75">
      <c r="A488" s="186"/>
      <c r="B488" s="111"/>
      <c r="C488" s="111"/>
      <c r="D488" s="111"/>
      <c r="E488" s="187"/>
      <c r="F488" s="187"/>
      <c r="G488" s="52"/>
      <c r="H488" s="182"/>
    </row>
    <row r="489" spans="1:8" ht="15.75">
      <c r="A489" s="186"/>
      <c r="B489" s="111"/>
      <c r="C489" s="111"/>
      <c r="D489" s="111"/>
      <c r="E489" s="187"/>
      <c r="F489" s="187"/>
      <c r="G489" s="52"/>
      <c r="H489" s="182"/>
    </row>
    <row r="490" spans="1:8" ht="15.75">
      <c r="A490" s="186"/>
      <c r="B490" s="111"/>
      <c r="C490" s="111"/>
      <c r="D490" s="111"/>
      <c r="E490" s="187"/>
      <c r="F490" s="187"/>
      <c r="G490" s="52"/>
      <c r="H490" s="182"/>
    </row>
    <row r="491" spans="1:8" ht="15.75">
      <c r="A491" s="186"/>
      <c r="B491" s="111"/>
      <c r="C491" s="111"/>
      <c r="D491" s="111"/>
      <c r="E491" s="187"/>
      <c r="F491" s="187"/>
      <c r="G491" s="52"/>
      <c r="H491" s="182"/>
    </row>
    <row r="492" spans="1:8" ht="15.75">
      <c r="A492" s="186"/>
      <c r="B492" s="111"/>
      <c r="C492" s="111"/>
      <c r="D492" s="111"/>
      <c r="E492" s="187"/>
      <c r="F492" s="187"/>
      <c r="G492" s="52"/>
      <c r="H492" s="182"/>
    </row>
    <row r="493" spans="1:8" ht="15.75">
      <c r="A493" s="186"/>
      <c r="B493" s="111"/>
      <c r="C493" s="111"/>
      <c r="D493" s="111"/>
      <c r="E493" s="187"/>
      <c r="F493" s="187"/>
      <c r="G493" s="52"/>
      <c r="H493" s="182"/>
    </row>
    <row r="494" spans="1:8" ht="15.75">
      <c r="A494" s="186"/>
      <c r="B494" s="111"/>
      <c r="C494" s="111"/>
      <c r="D494" s="111"/>
      <c r="E494" s="187"/>
      <c r="F494" s="187"/>
      <c r="G494" s="52"/>
      <c r="H494" s="182"/>
    </row>
    <row r="495" spans="1:8" ht="15.75">
      <c r="A495" s="186"/>
      <c r="B495" s="111"/>
      <c r="C495" s="111"/>
      <c r="D495" s="111"/>
      <c r="E495" s="187"/>
      <c r="F495" s="187"/>
      <c r="G495" s="52"/>
      <c r="H495" s="182"/>
    </row>
    <row r="496" spans="1:8" ht="15.75">
      <c r="A496" s="186"/>
      <c r="B496" s="111"/>
      <c r="C496" s="111"/>
      <c r="D496" s="111"/>
      <c r="E496" s="187"/>
      <c r="F496" s="187"/>
      <c r="G496" s="52"/>
      <c r="H496" s="182"/>
    </row>
    <row r="497" spans="1:8" ht="15.75">
      <c r="A497" s="186"/>
      <c r="B497" s="111"/>
      <c r="C497" s="111"/>
      <c r="D497" s="111"/>
      <c r="E497" s="187"/>
      <c r="F497" s="187"/>
      <c r="G497" s="52"/>
      <c r="H497" s="182"/>
    </row>
    <row r="498" spans="1:8" ht="15.75">
      <c r="A498" s="186"/>
      <c r="B498" s="111"/>
      <c r="C498" s="111"/>
      <c r="D498" s="111"/>
      <c r="E498" s="187"/>
      <c r="F498" s="187"/>
      <c r="G498" s="52"/>
      <c r="H498" s="182"/>
    </row>
    <row r="499" spans="1:8" ht="15.75">
      <c r="A499" s="186"/>
      <c r="B499" s="111"/>
      <c r="C499" s="111"/>
      <c r="D499" s="111"/>
      <c r="E499" s="187"/>
      <c r="F499" s="187"/>
      <c r="G499" s="52"/>
      <c r="H499" s="182"/>
    </row>
    <row r="500" spans="1:8" ht="15.75">
      <c r="A500" s="186"/>
      <c r="B500" s="111"/>
      <c r="C500" s="111"/>
      <c r="D500" s="111"/>
      <c r="E500" s="187"/>
      <c r="F500" s="187"/>
      <c r="G500" s="52"/>
      <c r="H500" s="182"/>
    </row>
    <row r="501" spans="1:8" ht="15.75">
      <c r="A501" s="186"/>
      <c r="B501" s="111"/>
      <c r="C501" s="111"/>
      <c r="D501" s="111"/>
      <c r="E501" s="187"/>
      <c r="F501" s="187"/>
      <c r="G501" s="52"/>
      <c r="H501" s="182"/>
    </row>
    <row r="502" spans="1:8" ht="15.75">
      <c r="A502" s="186"/>
      <c r="B502" s="111"/>
      <c r="C502" s="111"/>
      <c r="D502" s="111"/>
      <c r="E502" s="187"/>
      <c r="F502" s="187"/>
      <c r="G502" s="52"/>
      <c r="H502" s="182"/>
    </row>
    <row r="503" spans="1:8" ht="15.75">
      <c r="A503" s="186"/>
      <c r="B503" s="111"/>
      <c r="C503" s="111"/>
      <c r="D503" s="111"/>
      <c r="E503" s="187"/>
      <c r="F503" s="187"/>
      <c r="G503" s="52"/>
      <c r="H503" s="182"/>
    </row>
    <row r="504" spans="1:8" ht="15.75">
      <c r="A504" s="186"/>
      <c r="B504" s="111"/>
      <c r="C504" s="111"/>
      <c r="D504" s="111"/>
      <c r="E504" s="187"/>
      <c r="F504" s="187"/>
      <c r="G504" s="52"/>
      <c r="H504" s="182"/>
    </row>
    <row r="505" spans="1:8" ht="15.75">
      <c r="A505" s="186"/>
      <c r="B505" s="111"/>
      <c r="C505" s="111"/>
      <c r="D505" s="111"/>
      <c r="E505" s="187"/>
      <c r="F505" s="187"/>
      <c r="G505" s="52"/>
      <c r="H505" s="182"/>
    </row>
    <row r="506" spans="1:8" ht="15.75">
      <c r="A506" s="186"/>
      <c r="B506" s="111"/>
      <c r="C506" s="111"/>
      <c r="D506" s="111"/>
      <c r="E506" s="187"/>
      <c r="F506" s="187"/>
      <c r="G506" s="52"/>
      <c r="H506" s="182"/>
    </row>
    <row r="507" spans="1:8" ht="15.75">
      <c r="A507" s="186"/>
      <c r="B507" s="111"/>
      <c r="C507" s="111"/>
      <c r="D507" s="111"/>
      <c r="E507" s="187"/>
      <c r="F507" s="187"/>
      <c r="G507" s="52"/>
      <c r="H507" s="182"/>
    </row>
    <row r="508" spans="1:8" ht="15.75">
      <c r="A508" s="186"/>
      <c r="B508" s="111"/>
      <c r="C508" s="111"/>
      <c r="D508" s="111"/>
      <c r="E508" s="187"/>
      <c r="F508" s="187"/>
      <c r="G508" s="52"/>
      <c r="H508" s="182"/>
    </row>
    <row r="509" spans="1:8" ht="15.75">
      <c r="A509" s="186"/>
      <c r="B509" s="111"/>
      <c r="C509" s="111"/>
      <c r="D509" s="111"/>
      <c r="E509" s="187"/>
      <c r="F509" s="187"/>
      <c r="G509" s="52"/>
      <c r="H509" s="182"/>
    </row>
    <row r="510" spans="1:8" ht="15.75">
      <c r="A510" s="186"/>
      <c r="B510" s="111"/>
      <c r="C510" s="111"/>
      <c r="D510" s="111"/>
      <c r="E510" s="187"/>
      <c r="F510" s="187"/>
      <c r="G510" s="52"/>
      <c r="H510" s="182"/>
    </row>
    <row r="511" spans="1:8" ht="15.75">
      <c r="A511" s="186"/>
      <c r="B511" s="111"/>
      <c r="C511" s="111"/>
      <c r="D511" s="111"/>
      <c r="E511" s="187"/>
      <c r="F511" s="187"/>
      <c r="G511" s="52"/>
      <c r="H511" s="182"/>
    </row>
    <row r="512" spans="1:8" ht="15.75">
      <c r="A512" s="186"/>
      <c r="B512" s="111"/>
      <c r="C512" s="111"/>
      <c r="D512" s="111"/>
      <c r="E512" s="187"/>
      <c r="F512" s="187"/>
      <c r="G512" s="52"/>
      <c r="H512" s="182"/>
    </row>
    <row r="513" spans="1:8" ht="15.75">
      <c r="A513" s="186"/>
      <c r="B513" s="111"/>
      <c r="C513" s="111"/>
      <c r="D513" s="111"/>
      <c r="E513" s="187"/>
      <c r="F513" s="187"/>
      <c r="G513" s="52"/>
      <c r="H513" s="182"/>
    </row>
    <row r="514" spans="1:8" ht="15.75">
      <c r="A514" s="186"/>
      <c r="B514" s="111"/>
      <c r="C514" s="111"/>
      <c r="D514" s="111"/>
      <c r="E514" s="187"/>
      <c r="F514" s="187"/>
      <c r="G514" s="52"/>
      <c r="H514" s="182"/>
    </row>
    <row r="515" spans="1:8" ht="15.75">
      <c r="A515" s="186"/>
      <c r="B515" s="111"/>
      <c r="C515" s="111"/>
      <c r="D515" s="111"/>
      <c r="E515" s="187"/>
      <c r="F515" s="187"/>
      <c r="G515" s="52"/>
      <c r="H515" s="182"/>
    </row>
    <row r="516" spans="1:8" ht="15.75">
      <c r="A516" s="186"/>
      <c r="B516" s="111"/>
      <c r="C516" s="111"/>
      <c r="D516" s="111"/>
      <c r="E516" s="187"/>
      <c r="F516" s="187"/>
      <c r="G516" s="52"/>
      <c r="H516" s="182"/>
    </row>
    <row r="517" spans="1:8" ht="15.75">
      <c r="A517" s="186"/>
      <c r="B517" s="111"/>
      <c r="C517" s="111"/>
      <c r="D517" s="111"/>
      <c r="E517" s="187"/>
      <c r="F517" s="187"/>
      <c r="G517" s="52"/>
      <c r="H517" s="182"/>
    </row>
    <row r="518" spans="1:8" ht="15.75">
      <c r="A518" s="186"/>
      <c r="B518" s="111"/>
      <c r="C518" s="111"/>
      <c r="D518" s="111"/>
      <c r="E518" s="187"/>
      <c r="F518" s="187"/>
      <c r="G518" s="52"/>
      <c r="H518" s="182"/>
    </row>
    <row r="519" spans="1:8" ht="15.75">
      <c r="A519" s="186"/>
      <c r="B519" s="111"/>
      <c r="C519" s="111"/>
      <c r="D519" s="111"/>
      <c r="E519" s="187"/>
      <c r="F519" s="187"/>
      <c r="G519" s="52"/>
      <c r="H519" s="182"/>
    </row>
    <row r="520" spans="1:8" ht="15.75">
      <c r="A520" s="186"/>
      <c r="B520" s="111"/>
      <c r="C520" s="111"/>
      <c r="D520" s="111"/>
      <c r="E520" s="187"/>
      <c r="F520" s="187"/>
      <c r="G520" s="52"/>
      <c r="H520" s="182"/>
    </row>
    <row r="521" spans="1:8" ht="15.75">
      <c r="A521" s="186"/>
      <c r="B521" s="111"/>
      <c r="C521" s="111"/>
      <c r="D521" s="111"/>
      <c r="E521" s="187"/>
      <c r="F521" s="187"/>
      <c r="G521" s="52"/>
      <c r="H521" s="182"/>
    </row>
    <row r="522" spans="1:8" ht="15.75">
      <c r="A522" s="186"/>
      <c r="B522" s="111"/>
      <c r="C522" s="111"/>
      <c r="D522" s="111"/>
      <c r="E522" s="187"/>
      <c r="F522" s="187"/>
      <c r="G522" s="52"/>
      <c r="H522" s="182"/>
    </row>
    <row r="523" spans="1:8" ht="15.75">
      <c r="A523" s="186"/>
      <c r="B523" s="111"/>
      <c r="C523" s="111"/>
      <c r="D523" s="111"/>
      <c r="E523" s="187"/>
      <c r="F523" s="187"/>
      <c r="G523" s="52"/>
      <c r="H523" s="182"/>
    </row>
    <row r="524" spans="1:8" ht="15.75">
      <c r="A524" s="186"/>
      <c r="B524" s="111"/>
      <c r="C524" s="111"/>
      <c r="D524" s="111"/>
      <c r="E524" s="187"/>
      <c r="F524" s="187"/>
      <c r="G524" s="52"/>
      <c r="H524" s="182"/>
    </row>
    <row r="525" spans="1:8" ht="15.75">
      <c r="A525" s="186"/>
      <c r="B525" s="111"/>
      <c r="C525" s="111"/>
      <c r="D525" s="111"/>
      <c r="E525" s="187"/>
      <c r="F525" s="187"/>
      <c r="G525" s="52"/>
      <c r="H525" s="182"/>
    </row>
    <row r="526" spans="1:8" ht="15.75">
      <c r="A526" s="186"/>
      <c r="B526" s="111"/>
      <c r="C526" s="111"/>
      <c r="D526" s="111"/>
      <c r="E526" s="187"/>
      <c r="F526" s="187"/>
      <c r="G526" s="52"/>
      <c r="H526" s="182"/>
    </row>
    <row r="527" spans="1:8" ht="15.75">
      <c r="A527" s="186"/>
      <c r="B527" s="111"/>
      <c r="C527" s="111"/>
      <c r="D527" s="111"/>
      <c r="E527" s="187"/>
      <c r="F527" s="187"/>
      <c r="G527" s="52"/>
      <c r="H527" s="182"/>
    </row>
    <row r="528" spans="1:8" ht="15.75">
      <c r="A528" s="186"/>
      <c r="B528" s="111"/>
      <c r="C528" s="111"/>
      <c r="D528" s="111"/>
      <c r="E528" s="187"/>
      <c r="F528" s="187"/>
      <c r="G528" s="52"/>
      <c r="H528" s="182"/>
    </row>
    <row r="529" spans="1:8" ht="15.75">
      <c r="A529" s="186"/>
      <c r="B529" s="111"/>
      <c r="C529" s="111"/>
      <c r="D529" s="111"/>
      <c r="E529" s="187"/>
      <c r="F529" s="187"/>
      <c r="G529" s="52"/>
      <c r="H529" s="182"/>
    </row>
    <row r="530" spans="1:8" ht="15.75">
      <c r="A530" s="186"/>
      <c r="B530" s="111"/>
      <c r="C530" s="111"/>
      <c r="D530" s="111"/>
      <c r="E530" s="187"/>
      <c r="F530" s="187"/>
      <c r="G530" s="52"/>
      <c r="H530" s="182"/>
    </row>
    <row r="531" spans="1:8" ht="15.75">
      <c r="A531" s="186"/>
      <c r="B531" s="111"/>
      <c r="C531" s="111"/>
      <c r="D531" s="111"/>
      <c r="E531" s="187"/>
      <c r="F531" s="187"/>
      <c r="G531" s="52"/>
      <c r="H531" s="182"/>
    </row>
    <row r="532" spans="1:8" ht="15.75">
      <c r="A532" s="186"/>
      <c r="B532" s="111"/>
      <c r="C532" s="111"/>
      <c r="D532" s="111"/>
      <c r="E532" s="187"/>
      <c r="F532" s="187"/>
      <c r="G532" s="52"/>
      <c r="H532" s="182"/>
    </row>
    <row r="533" spans="1:8" ht="15.75">
      <c r="A533" s="186"/>
      <c r="B533" s="111"/>
      <c r="C533" s="111"/>
      <c r="D533" s="111"/>
      <c r="E533" s="187"/>
      <c r="F533" s="187"/>
      <c r="G533" s="52"/>
      <c r="H533" s="182"/>
    </row>
    <row r="534" spans="1:8" ht="15.75">
      <c r="A534" s="186"/>
      <c r="B534" s="111"/>
      <c r="C534" s="111"/>
      <c r="D534" s="111"/>
      <c r="E534" s="187"/>
      <c r="F534" s="187"/>
      <c r="G534" s="52"/>
      <c r="H534" s="182"/>
    </row>
    <row r="535" spans="1:8" ht="15.75">
      <c r="A535" s="186"/>
      <c r="B535" s="111"/>
      <c r="C535" s="111"/>
      <c r="D535" s="111"/>
      <c r="E535" s="187"/>
      <c r="F535" s="187"/>
      <c r="G535" s="52"/>
      <c r="H535" s="182"/>
    </row>
    <row r="536" spans="1:8" ht="15.75">
      <c r="A536" s="186"/>
      <c r="B536" s="111"/>
      <c r="C536" s="111"/>
      <c r="D536" s="111"/>
      <c r="E536" s="187"/>
      <c r="F536" s="187"/>
      <c r="G536" s="52"/>
      <c r="H536" s="182"/>
    </row>
    <row r="537" spans="1:8" ht="15.75">
      <c r="A537" s="186"/>
      <c r="B537" s="111"/>
      <c r="C537" s="111"/>
      <c r="D537" s="111"/>
      <c r="E537" s="187"/>
      <c r="F537" s="187"/>
      <c r="G537" s="52"/>
      <c r="H537" s="182"/>
    </row>
    <row r="538" spans="1:8" ht="15.75">
      <c r="A538" s="186"/>
      <c r="B538" s="111"/>
      <c r="C538" s="111"/>
      <c r="D538" s="111"/>
      <c r="E538" s="187"/>
      <c r="F538" s="187"/>
      <c r="G538" s="52"/>
      <c r="H538" s="182"/>
    </row>
    <row r="539" spans="1:8" ht="15.75">
      <c r="A539" s="186"/>
      <c r="B539" s="111"/>
      <c r="C539" s="111"/>
      <c r="D539" s="111"/>
      <c r="E539" s="187"/>
      <c r="F539" s="187"/>
      <c r="G539" s="52"/>
      <c r="H539" s="182"/>
    </row>
    <row r="540" spans="1:8" ht="15.75">
      <c r="A540" s="186"/>
      <c r="B540" s="111"/>
      <c r="C540" s="111"/>
      <c r="D540" s="111"/>
      <c r="E540" s="187"/>
      <c r="F540" s="187"/>
      <c r="G540" s="52"/>
      <c r="H540" s="182"/>
    </row>
    <row r="541" spans="1:8" ht="15.75">
      <c r="A541" s="186"/>
      <c r="B541" s="111"/>
      <c r="C541" s="111"/>
      <c r="D541" s="111"/>
      <c r="E541" s="187"/>
      <c r="F541" s="187"/>
      <c r="G541" s="52"/>
      <c r="H541" s="182"/>
    </row>
    <row r="542" spans="1:8" ht="15.75">
      <c r="A542" s="186"/>
      <c r="B542" s="111"/>
      <c r="C542" s="111"/>
      <c r="D542" s="111"/>
      <c r="E542" s="187"/>
      <c r="F542" s="187"/>
      <c r="G542" s="52"/>
      <c r="H542" s="182"/>
    </row>
    <row r="543" spans="1:8" ht="15.75">
      <c r="A543" s="186"/>
      <c r="B543" s="111"/>
      <c r="C543" s="111"/>
      <c r="D543" s="111"/>
      <c r="E543" s="187"/>
      <c r="F543" s="187"/>
      <c r="G543" s="52"/>
      <c r="H543" s="182"/>
    </row>
    <row r="544" spans="1:8" ht="15.75">
      <c r="A544" s="186"/>
      <c r="B544" s="111"/>
      <c r="C544" s="111"/>
      <c r="D544" s="111"/>
      <c r="E544" s="187"/>
      <c r="F544" s="187"/>
      <c r="G544" s="52"/>
      <c r="H544" s="182"/>
    </row>
    <row r="545" spans="1:8" ht="15.75">
      <c r="A545" s="186"/>
      <c r="B545" s="111"/>
      <c r="C545" s="111"/>
      <c r="D545" s="111"/>
      <c r="E545" s="187"/>
      <c r="F545" s="187"/>
      <c r="G545" s="52"/>
      <c r="H545" s="182"/>
    </row>
    <row r="546" spans="1:8" ht="15.75">
      <c r="A546" s="186"/>
      <c r="B546" s="111"/>
      <c r="C546" s="111"/>
      <c r="D546" s="111"/>
      <c r="E546" s="187"/>
      <c r="F546" s="187"/>
      <c r="G546" s="52"/>
      <c r="H546" s="182"/>
    </row>
    <row r="547" spans="1:8" ht="15.75">
      <c r="A547" s="186"/>
      <c r="B547" s="111"/>
      <c r="C547" s="111"/>
      <c r="D547" s="111"/>
      <c r="E547" s="187"/>
      <c r="F547" s="187"/>
      <c r="G547" s="52"/>
      <c r="H547" s="182"/>
    </row>
    <row r="548" spans="1:8" ht="15.75">
      <c r="A548" s="186"/>
      <c r="B548" s="111"/>
      <c r="C548" s="111"/>
      <c r="D548" s="111"/>
      <c r="E548" s="187"/>
      <c r="F548" s="187"/>
      <c r="G548" s="52"/>
      <c r="H548" s="182"/>
    </row>
    <row r="549" spans="1:8" ht="15.75">
      <c r="A549" s="186"/>
      <c r="B549" s="111"/>
      <c r="C549" s="111"/>
      <c r="D549" s="111"/>
      <c r="E549" s="187"/>
      <c r="F549" s="187"/>
      <c r="G549" s="52"/>
      <c r="H549" s="182"/>
    </row>
    <row r="550" spans="1:8" ht="15.75">
      <c r="A550" s="186"/>
      <c r="B550" s="111"/>
      <c r="C550" s="111"/>
      <c r="D550" s="111"/>
      <c r="E550" s="187"/>
      <c r="F550" s="187"/>
      <c r="G550" s="52"/>
      <c r="H550" s="182"/>
    </row>
    <row r="551" spans="1:8" ht="15.75">
      <c r="A551" s="186"/>
      <c r="B551" s="111"/>
      <c r="C551" s="111"/>
      <c r="D551" s="111"/>
      <c r="E551" s="187"/>
      <c r="F551" s="187"/>
      <c r="G551" s="52"/>
      <c r="H551" s="182"/>
    </row>
    <row r="552" spans="1:8" ht="15.75">
      <c r="A552" s="186"/>
      <c r="B552" s="111"/>
      <c r="C552" s="111"/>
      <c r="D552" s="111"/>
      <c r="E552" s="187"/>
      <c r="F552" s="187"/>
      <c r="G552" s="52"/>
      <c r="H552" s="182"/>
    </row>
    <row r="553" spans="1:8" ht="15.75">
      <c r="A553" s="186"/>
      <c r="B553" s="111"/>
      <c r="C553" s="111"/>
      <c r="D553" s="111"/>
      <c r="E553" s="187"/>
      <c r="F553" s="187"/>
      <c r="G553" s="52"/>
      <c r="H553" s="182"/>
    </row>
    <row r="554" spans="1:8" ht="15.75">
      <c r="A554" s="186"/>
      <c r="B554" s="111"/>
      <c r="C554" s="111"/>
      <c r="D554" s="111"/>
      <c r="E554" s="187"/>
      <c r="F554" s="187"/>
      <c r="G554" s="52"/>
      <c r="H554" s="182"/>
    </row>
    <row r="555" spans="1:8" ht="15.75">
      <c r="A555" s="186"/>
      <c r="B555" s="111"/>
      <c r="C555" s="111"/>
      <c r="D555" s="111"/>
      <c r="E555" s="187"/>
      <c r="F555" s="187"/>
      <c r="G555" s="52"/>
      <c r="H555" s="182"/>
    </row>
    <row r="556" spans="1:8" ht="15.75">
      <c r="A556" s="186"/>
      <c r="B556" s="111"/>
      <c r="C556" s="111"/>
      <c r="D556" s="111"/>
      <c r="E556" s="187"/>
      <c r="F556" s="187"/>
      <c r="G556" s="52"/>
      <c r="H556" s="182"/>
    </row>
    <row r="557" spans="1:8" ht="15.75">
      <c r="A557" s="186"/>
      <c r="B557" s="111"/>
      <c r="C557" s="111"/>
      <c r="D557" s="111"/>
      <c r="E557" s="187"/>
      <c r="F557" s="187"/>
      <c r="G557" s="52"/>
      <c r="H557" s="182"/>
    </row>
    <row r="558" spans="1:8" ht="15.75">
      <c r="A558" s="186"/>
      <c r="B558" s="111"/>
      <c r="C558" s="111"/>
      <c r="D558" s="111"/>
      <c r="E558" s="187"/>
      <c r="F558" s="187"/>
      <c r="G558" s="52"/>
      <c r="H558" s="182"/>
    </row>
    <row r="559" spans="1:8" ht="15.75">
      <c r="A559" s="186"/>
      <c r="B559" s="111"/>
      <c r="C559" s="111"/>
      <c r="D559" s="111"/>
      <c r="E559" s="187"/>
      <c r="F559" s="187"/>
      <c r="G559" s="52"/>
      <c r="H559" s="182"/>
    </row>
    <row r="560" spans="1:8" ht="15.75">
      <c r="A560" s="186"/>
      <c r="B560" s="111"/>
      <c r="C560" s="111"/>
      <c r="D560" s="111"/>
      <c r="E560" s="187"/>
      <c r="F560" s="187"/>
      <c r="G560" s="52"/>
      <c r="H560" s="182"/>
    </row>
    <row r="561" spans="1:8" ht="15.75">
      <c r="A561" s="186"/>
      <c r="B561" s="111"/>
      <c r="C561" s="111"/>
      <c r="D561" s="111"/>
      <c r="E561" s="187"/>
      <c r="F561" s="187"/>
      <c r="G561" s="52"/>
      <c r="H561" s="182"/>
    </row>
    <row r="562" spans="1:8" ht="15.75">
      <c r="A562" s="186"/>
      <c r="B562" s="111"/>
      <c r="C562" s="111"/>
      <c r="D562" s="111"/>
      <c r="E562" s="187"/>
      <c r="F562" s="187"/>
      <c r="G562" s="52"/>
      <c r="H562" s="182"/>
    </row>
    <row r="563" spans="1:8" ht="15.75">
      <c r="A563" s="186"/>
      <c r="B563" s="111"/>
      <c r="C563" s="111"/>
      <c r="D563" s="111"/>
      <c r="E563" s="187"/>
      <c r="F563" s="187"/>
      <c r="G563" s="52"/>
      <c r="H563" s="182"/>
    </row>
    <row r="564" spans="1:8" ht="15.75">
      <c r="A564" s="186"/>
      <c r="B564" s="111"/>
      <c r="C564" s="111"/>
      <c r="D564" s="111"/>
      <c r="E564" s="187"/>
      <c r="F564" s="187"/>
      <c r="G564" s="52"/>
      <c r="H564" s="182"/>
    </row>
    <row r="565" spans="1:8" ht="15.75">
      <c r="A565" s="186"/>
      <c r="B565" s="111"/>
      <c r="C565" s="111"/>
      <c r="D565" s="111"/>
      <c r="E565" s="187"/>
      <c r="F565" s="187"/>
      <c r="G565" s="52"/>
      <c r="H565" s="182"/>
    </row>
    <row r="566" spans="1:8" ht="15.75">
      <c r="A566" s="186"/>
      <c r="B566" s="111"/>
      <c r="C566" s="111"/>
      <c r="D566" s="111"/>
      <c r="E566" s="187"/>
      <c r="F566" s="187"/>
      <c r="G566" s="52"/>
      <c r="H566" s="182"/>
    </row>
    <row r="567" spans="1:8" ht="15.75">
      <c r="A567" s="186"/>
      <c r="B567" s="111"/>
      <c r="C567" s="111"/>
      <c r="D567" s="111"/>
      <c r="E567" s="187"/>
      <c r="F567" s="187"/>
      <c r="G567" s="52"/>
      <c r="H567" s="182"/>
    </row>
    <row r="568" spans="1:8" ht="15.75">
      <c r="A568" s="186"/>
      <c r="B568" s="111"/>
      <c r="C568" s="111"/>
      <c r="D568" s="111"/>
      <c r="E568" s="187"/>
      <c r="F568" s="187"/>
      <c r="G568" s="52"/>
      <c r="H568" s="182"/>
    </row>
    <row r="569" spans="1:8" ht="15.75">
      <c r="A569" s="186"/>
      <c r="B569" s="111"/>
      <c r="C569" s="111"/>
      <c r="D569" s="111"/>
      <c r="E569" s="187"/>
      <c r="F569" s="187"/>
      <c r="G569" s="52"/>
      <c r="H569" s="182"/>
    </row>
    <row r="570" spans="1:8" ht="15.75">
      <c r="A570" s="186"/>
      <c r="B570" s="111"/>
      <c r="C570" s="111"/>
      <c r="D570" s="111"/>
      <c r="E570" s="187"/>
      <c r="F570" s="187"/>
      <c r="G570" s="52"/>
      <c r="H570" s="182"/>
    </row>
    <row r="571" spans="1:8" ht="15.75">
      <c r="A571" s="186"/>
      <c r="B571" s="111"/>
      <c r="C571" s="111"/>
      <c r="D571" s="111"/>
      <c r="E571" s="187"/>
      <c r="F571" s="187"/>
      <c r="G571" s="52"/>
      <c r="H571" s="182"/>
    </row>
    <row r="572" spans="1:8" ht="15.75">
      <c r="A572" s="186"/>
      <c r="B572" s="111"/>
      <c r="C572" s="111"/>
      <c r="D572" s="111"/>
      <c r="E572" s="187"/>
      <c r="F572" s="187"/>
      <c r="G572" s="52"/>
      <c r="H572" s="182"/>
    </row>
    <row r="573" spans="1:8" ht="15.75">
      <c r="A573" s="186"/>
      <c r="B573" s="111"/>
      <c r="C573" s="111"/>
      <c r="D573" s="111"/>
      <c r="E573" s="187"/>
      <c r="F573" s="187"/>
      <c r="G573" s="52"/>
      <c r="H573" s="182"/>
    </row>
    <row r="574" spans="1:8" ht="2.25" customHeight="1" thickBot="1">
      <c r="A574" s="186"/>
      <c r="B574" s="111"/>
      <c r="C574" s="111"/>
      <c r="D574" s="111"/>
      <c r="E574" s="187"/>
      <c r="F574" s="187"/>
      <c r="G574" s="52"/>
      <c r="H574" s="182"/>
    </row>
    <row r="575" spans="1:8" ht="80.25" customHeight="1">
      <c r="A575" s="90" t="s">
        <v>169</v>
      </c>
      <c r="B575" s="91"/>
      <c r="C575" s="91"/>
      <c r="D575" s="91"/>
      <c r="E575" s="91"/>
      <c r="F575" s="91"/>
      <c r="G575" s="4"/>
      <c r="H575" s="51"/>
    </row>
    <row r="576" spans="1:8" ht="17.25" customHeight="1">
      <c r="A576" s="11" t="s">
        <v>170</v>
      </c>
      <c r="B576" s="52"/>
      <c r="C576" s="52"/>
      <c r="D576" s="52"/>
      <c r="E576" s="10"/>
      <c r="F576" s="10"/>
    </row>
    <row r="577" spans="1:6" ht="24.75" customHeight="1" thickBot="1">
      <c r="A577" s="11" t="s">
        <v>5</v>
      </c>
      <c r="B577" s="53"/>
      <c r="C577" s="53"/>
      <c r="D577" s="4"/>
      <c r="E577" s="5"/>
      <c r="F577" s="5"/>
    </row>
    <row r="578" spans="1:6" ht="24.75" thickBot="1">
      <c r="A578" s="31" t="s">
        <v>41</v>
      </c>
      <c r="B578" s="168" t="s">
        <v>42</v>
      </c>
      <c r="C578" s="169"/>
      <c r="D578" s="20" t="s">
        <v>8</v>
      </c>
      <c r="E578" s="168" t="s">
        <v>9</v>
      </c>
      <c r="F578" s="169"/>
    </row>
    <row r="579" spans="1:6" ht="60.75" thickBot="1">
      <c r="A579" s="55"/>
      <c r="B579" s="20" t="s">
        <v>10</v>
      </c>
      <c r="C579" s="20" t="s">
        <v>11</v>
      </c>
      <c r="D579" s="20"/>
      <c r="E579" s="20" t="s">
        <v>12</v>
      </c>
      <c r="F579" s="20" t="s">
        <v>11</v>
      </c>
    </row>
    <row r="580" spans="1:6" ht="16.5" thickBot="1">
      <c r="A580" s="22" t="s">
        <v>13</v>
      </c>
      <c r="B580" s="23"/>
      <c r="C580" s="23"/>
      <c r="D580" s="23"/>
      <c r="E580" s="23"/>
      <c r="F580" s="24"/>
    </row>
    <row r="581" spans="1:6" ht="32.25" thickBot="1">
      <c r="A581" s="36" t="s">
        <v>74</v>
      </c>
      <c r="B581" s="43"/>
      <c r="C581" s="43"/>
      <c r="D581" s="43"/>
      <c r="E581" s="44"/>
      <c r="F581" s="44"/>
    </row>
    <row r="582" spans="1:6" ht="16.5" thickBot="1">
      <c r="A582" s="36" t="s">
        <v>102</v>
      </c>
      <c r="B582" s="43"/>
      <c r="C582" s="43"/>
      <c r="D582" s="43"/>
      <c r="E582" s="44"/>
      <c r="F582" s="44"/>
    </row>
    <row r="583" spans="1:6" ht="31.5" customHeight="1" thickBot="1">
      <c r="A583" s="36" t="s">
        <v>32</v>
      </c>
      <c r="B583" s="26">
        <v>14</v>
      </c>
      <c r="C583" s="26">
        <v>6</v>
      </c>
      <c r="D583" s="26"/>
      <c r="E583" s="44">
        <f>E584+E585</f>
        <v>2100</v>
      </c>
      <c r="F583" s="44">
        <f>F584+F585</f>
        <v>986.6</v>
      </c>
    </row>
    <row r="584" spans="1:6" ht="63.75" thickBot="1">
      <c r="A584" s="36" t="s">
        <v>171</v>
      </c>
      <c r="B584" s="43">
        <v>9</v>
      </c>
      <c r="C584" s="43">
        <v>4</v>
      </c>
      <c r="D584" s="43"/>
      <c r="E584" s="44">
        <v>700</v>
      </c>
      <c r="F584" s="44">
        <v>176.6</v>
      </c>
    </row>
    <row r="585" spans="1:6" ht="95.25" thickBot="1">
      <c r="A585" s="36" t="s">
        <v>172</v>
      </c>
      <c r="B585" s="43">
        <v>5</v>
      </c>
      <c r="C585" s="43">
        <v>2</v>
      </c>
      <c r="D585" s="43"/>
      <c r="E585" s="44">
        <v>1400</v>
      </c>
      <c r="F585" s="44">
        <v>810</v>
      </c>
    </row>
    <row r="586" spans="1:6" ht="95.25" thickBot="1">
      <c r="A586" s="36" t="s">
        <v>173</v>
      </c>
      <c r="B586" s="26"/>
      <c r="C586" s="26"/>
      <c r="D586" s="26"/>
      <c r="E586" s="44"/>
      <c r="F586" s="44"/>
    </row>
    <row r="587" spans="1:6" ht="16.5" thickBot="1">
      <c r="A587" s="36" t="s">
        <v>102</v>
      </c>
      <c r="B587" s="26"/>
      <c r="C587" s="26"/>
      <c r="D587" s="26"/>
      <c r="E587" s="44"/>
      <c r="F587" s="44"/>
    </row>
    <row r="588" spans="1:6" ht="63.75" thickBot="1">
      <c r="A588" s="36" t="s">
        <v>174</v>
      </c>
      <c r="B588" s="43"/>
      <c r="C588" s="43"/>
      <c r="D588" s="43"/>
      <c r="E588" s="44">
        <v>350</v>
      </c>
      <c r="F588" s="44">
        <v>0</v>
      </c>
    </row>
    <row r="589" spans="1:6" ht="16.5" thickBot="1">
      <c r="A589" s="25" t="s">
        <v>38</v>
      </c>
      <c r="B589" s="43"/>
      <c r="C589" s="43"/>
      <c r="D589" s="43"/>
      <c r="E589" s="188">
        <f>E583+E588</f>
        <v>2450</v>
      </c>
      <c r="F589" s="188">
        <f>F583+F588</f>
        <v>986.6</v>
      </c>
    </row>
    <row r="590" spans="1:6">
      <c r="A590" s="189"/>
      <c r="B590" s="189"/>
      <c r="C590" s="189"/>
      <c r="D590" s="189"/>
      <c r="E590" s="189"/>
      <c r="F590" s="189"/>
    </row>
    <row r="591" spans="1:6" ht="16.5">
      <c r="A591" s="190"/>
    </row>
  </sheetData>
  <mergeCells count="134">
    <mergeCell ref="A578:A579"/>
    <mergeCell ref="B578:C578"/>
    <mergeCell ref="E578:F578"/>
    <mergeCell ref="A580:F580"/>
    <mergeCell ref="A327:A328"/>
    <mergeCell ref="B327:C327"/>
    <mergeCell ref="E327:F327"/>
    <mergeCell ref="A329:F329"/>
    <mergeCell ref="A342:A343"/>
    <mergeCell ref="A575:F575"/>
    <mergeCell ref="D314:D315"/>
    <mergeCell ref="A316:F316"/>
    <mergeCell ref="A317:F317"/>
    <mergeCell ref="A324:F324"/>
    <mergeCell ref="G325:G326"/>
    <mergeCell ref="A308:F308"/>
    <mergeCell ref="A309:F309"/>
    <mergeCell ref="D310:D311"/>
    <mergeCell ref="J310:J311"/>
    <mergeCell ref="A312:F312"/>
    <mergeCell ref="A313:F313"/>
    <mergeCell ref="A301:F301"/>
    <mergeCell ref="D302:D303"/>
    <mergeCell ref="J302:J303"/>
    <mergeCell ref="A304:F304"/>
    <mergeCell ref="A305:F305"/>
    <mergeCell ref="D306:D307"/>
    <mergeCell ref="J294:J295"/>
    <mergeCell ref="A296:F296"/>
    <mergeCell ref="A297:F297"/>
    <mergeCell ref="D298:D299"/>
    <mergeCell ref="J298:J299"/>
    <mergeCell ref="A300:F300"/>
    <mergeCell ref="A288:F288"/>
    <mergeCell ref="A289:F289"/>
    <mergeCell ref="D290:D291"/>
    <mergeCell ref="A292:F292"/>
    <mergeCell ref="A293:F293"/>
    <mergeCell ref="D294:D295"/>
    <mergeCell ref="D282:D283"/>
    <mergeCell ref="J282:J283"/>
    <mergeCell ref="A284:F284"/>
    <mergeCell ref="A285:F285"/>
    <mergeCell ref="D286:D287"/>
    <mergeCell ref="J286:J287"/>
    <mergeCell ref="A275:F275"/>
    <mergeCell ref="A276:F276"/>
    <mergeCell ref="A277:F277"/>
    <mergeCell ref="D278:D279"/>
    <mergeCell ref="A280:F280"/>
    <mergeCell ref="A281:F281"/>
    <mergeCell ref="A257:F257"/>
    <mergeCell ref="A258:F258"/>
    <mergeCell ref="A259:F259"/>
    <mergeCell ref="A270:F270"/>
    <mergeCell ref="A273:A274"/>
    <mergeCell ref="B273:C273"/>
    <mergeCell ref="E273:F273"/>
    <mergeCell ref="B222:D222"/>
    <mergeCell ref="E222:F222"/>
    <mergeCell ref="A252:F252"/>
    <mergeCell ref="A253:F253"/>
    <mergeCell ref="A255:A256"/>
    <mergeCell ref="B255:C255"/>
    <mergeCell ref="E255:F255"/>
    <mergeCell ref="A218:A219"/>
    <mergeCell ref="B218:C218"/>
    <mergeCell ref="E218:F218"/>
    <mergeCell ref="A220:F220"/>
    <mergeCell ref="B221:D221"/>
    <mergeCell ref="E221:F221"/>
    <mergeCell ref="B183:D183"/>
    <mergeCell ref="B187:D187"/>
    <mergeCell ref="B191:D191"/>
    <mergeCell ref="B195:D195"/>
    <mergeCell ref="E195:F195"/>
    <mergeCell ref="A215:F215"/>
    <mergeCell ref="A170:F170"/>
    <mergeCell ref="B171:D171"/>
    <mergeCell ref="E171:F171"/>
    <mergeCell ref="B172:D172"/>
    <mergeCell ref="E172:F172"/>
    <mergeCell ref="B179:D179"/>
    <mergeCell ref="B132:D132"/>
    <mergeCell ref="E132:F132"/>
    <mergeCell ref="B133:D133"/>
    <mergeCell ref="E133:F133"/>
    <mergeCell ref="A165:F165"/>
    <mergeCell ref="A168:A169"/>
    <mergeCell ref="B168:C168"/>
    <mergeCell ref="E168:F168"/>
    <mergeCell ref="A96:F96"/>
    <mergeCell ref="A126:F126"/>
    <mergeCell ref="A129:A130"/>
    <mergeCell ref="B129:C129"/>
    <mergeCell ref="E129:F129"/>
    <mergeCell ref="A131:F131"/>
    <mergeCell ref="B68:D68"/>
    <mergeCell ref="E68:F68"/>
    <mergeCell ref="B69:D69"/>
    <mergeCell ref="E69:F69"/>
    <mergeCell ref="A90:F90"/>
    <mergeCell ref="A94:A95"/>
    <mergeCell ref="B94:C94"/>
    <mergeCell ref="E94:F94"/>
    <mergeCell ref="B54:D54"/>
    <mergeCell ref="E54:F54"/>
    <mergeCell ref="B58:B59"/>
    <mergeCell ref="C58:C59"/>
    <mergeCell ref="E58:E59"/>
    <mergeCell ref="F58:F59"/>
    <mergeCell ref="A46:F46"/>
    <mergeCell ref="A50:A51"/>
    <mergeCell ref="B50:C50"/>
    <mergeCell ref="E50:F50"/>
    <mergeCell ref="A52:F52"/>
    <mergeCell ref="B53:D53"/>
    <mergeCell ref="E53:F53"/>
    <mergeCell ref="A13:A14"/>
    <mergeCell ref="B13:B14"/>
    <mergeCell ref="C13:C14"/>
    <mergeCell ref="E13:E14"/>
    <mergeCell ref="F13:F14"/>
    <mergeCell ref="A22:A23"/>
    <mergeCell ref="B22:B23"/>
    <mergeCell ref="C22:C23"/>
    <mergeCell ref="E22:E23"/>
    <mergeCell ref="F22:F23"/>
    <mergeCell ref="A5:F5"/>
    <mergeCell ref="A6:D6"/>
    <mergeCell ref="A9:A10"/>
    <mergeCell ref="B9:C9"/>
    <mergeCell ref="E9:F9"/>
    <mergeCell ref="A11:F11"/>
  </mergeCells>
  <pageMargins left="0.70866141732283472" right="0.31496062992125984" top="0.74803149606299213" bottom="0.74803149606299213" header="0.31496062992125984" footer="0.31496062992125984"/>
  <pageSetup paperSize="9" scale="77" fitToHeight="13" orientation="portrait" r:id="rId1"/>
  <rowBreaks count="1" manualBreakCount="1">
    <brk id="2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PonomarevaYV</dc:creator>
  <cp:lastModifiedBy>PonomarevaYV</cp:lastModifiedBy>
  <dcterms:created xsi:type="dcterms:W3CDTF">2021-07-26T08:10:22Z</dcterms:created>
  <dcterms:modified xsi:type="dcterms:W3CDTF">2021-07-26T08:49:13Z</dcterms:modified>
</cp:coreProperties>
</file>