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320" windowHeight="15480" tabRatio="831"/>
  </bookViews>
  <sheets>
    <sheet name="2020-2022" sheetId="52" r:id="rId1"/>
  </sheets>
  <definedNames>
    <definedName name="_xlnm._FilterDatabase" localSheetId="0" hidden="1">'2020-2022'!#REF!</definedName>
    <definedName name="_xlnm.Print_Area" localSheetId="0">'2020-2022'!$C$1:$K$1924</definedName>
  </definedNames>
  <calcPr calcId="124519"/>
</workbook>
</file>

<file path=xl/calcChain.xml><?xml version="1.0" encoding="utf-8"?>
<calcChain xmlns="http://schemas.openxmlformats.org/spreadsheetml/2006/main">
  <c r="I1862" i="52"/>
  <c r="J1862"/>
  <c r="K1862"/>
  <c r="I1863"/>
  <c r="J1863"/>
  <c r="K1863"/>
  <c r="I1864"/>
  <c r="J1864"/>
  <c r="K1864"/>
  <c r="J1865"/>
  <c r="K1865"/>
  <c r="I1865"/>
  <c r="I1712" l="1"/>
  <c r="K1721"/>
  <c r="J1721"/>
  <c r="I1721"/>
  <c r="K1716"/>
  <c r="J1716"/>
  <c r="I1716"/>
  <c r="K1715"/>
  <c r="J1715"/>
  <c r="I1715"/>
  <c r="K1714"/>
  <c r="J1714"/>
  <c r="I1714"/>
  <c r="K1713"/>
  <c r="J1713"/>
  <c r="I1713"/>
  <c r="I1711" s="1"/>
  <c r="K1712"/>
  <c r="J1712"/>
  <c r="J1711" s="1"/>
  <c r="J1207"/>
  <c r="I1207"/>
  <c r="J1512"/>
  <c r="K1512"/>
  <c r="J1513"/>
  <c r="K1513"/>
  <c r="I1513"/>
  <c r="I1512"/>
  <c r="K1531"/>
  <c r="J1531"/>
  <c r="I1531"/>
  <c r="I1506"/>
  <c r="I1212"/>
  <c r="I1392"/>
  <c r="K1421"/>
  <c r="J1421"/>
  <c r="I1421"/>
  <c r="K1416"/>
  <c r="J1416"/>
  <c r="I1416"/>
  <c r="K1411"/>
  <c r="J1411"/>
  <c r="I1411"/>
  <c r="I1342"/>
  <c r="K1386"/>
  <c r="J1386"/>
  <c r="I1386"/>
  <c r="K1381"/>
  <c r="J1381"/>
  <c r="I1381"/>
  <c r="K1376"/>
  <c r="J1376"/>
  <c r="I1376"/>
  <c r="K1371"/>
  <c r="J1371"/>
  <c r="I1371"/>
  <c r="K1366"/>
  <c r="J1366"/>
  <c r="I1366"/>
  <c r="K1361"/>
  <c r="J1361"/>
  <c r="I1361"/>
  <c r="I1312"/>
  <c r="J1336"/>
  <c r="I1326"/>
  <c r="K1331"/>
  <c r="J1331"/>
  <c r="I1331"/>
  <c r="I1302"/>
  <c r="I1301" s="1"/>
  <c r="K1306"/>
  <c r="I1306"/>
  <c r="I1267"/>
  <c r="K1296"/>
  <c r="I1296"/>
  <c r="K1291"/>
  <c r="I1291"/>
  <c r="K1261"/>
  <c r="J1261"/>
  <c r="K1256"/>
  <c r="J1256"/>
  <c r="K1251"/>
  <c r="J1251"/>
  <c r="K1246"/>
  <c r="K1241"/>
  <c r="J1241"/>
  <c r="K1236"/>
  <c r="J1236"/>
  <c r="K1231"/>
  <c r="J1231"/>
  <c r="K1216"/>
  <c r="I1030"/>
  <c r="I1021"/>
  <c r="K570"/>
  <c r="K575"/>
  <c r="K580"/>
  <c r="K567"/>
  <c r="K565" s="1"/>
  <c r="J567"/>
  <c r="K566"/>
  <c r="J566"/>
  <c r="J721"/>
  <c r="K721"/>
  <c r="I721"/>
  <c r="K815"/>
  <c r="K661"/>
  <c r="I661"/>
  <c r="I685"/>
  <c r="I646"/>
  <c r="I647"/>
  <c r="I650"/>
  <c r="I655"/>
  <c r="I630"/>
  <c r="I595"/>
  <c r="I567"/>
  <c r="I566"/>
  <c r="K1711" l="1"/>
  <c r="J565"/>
  <c r="I565"/>
  <c r="K560" l="1"/>
  <c r="K555"/>
  <c r="K550"/>
  <c r="J550"/>
  <c r="J470"/>
  <c r="K470"/>
  <c r="J203" l="1"/>
  <c r="K203"/>
  <c r="I203"/>
  <c r="J88" l="1"/>
  <c r="K88"/>
  <c r="I356" l="1"/>
  <c r="I355" s="1"/>
  <c r="I1638" l="1"/>
  <c r="I1639"/>
  <c r="I1640"/>
  <c r="I1637"/>
  <c r="J1637"/>
  <c r="K1637"/>
  <c r="K1030"/>
  <c r="J1030"/>
  <c r="J891"/>
  <c r="K891"/>
  <c r="I891"/>
  <c r="I88"/>
  <c r="K450" l="1"/>
  <c r="K445"/>
  <c r="K440"/>
  <c r="K435"/>
  <c r="K430"/>
  <c r="K425"/>
  <c r="J421"/>
  <c r="K421"/>
  <c r="I421"/>
  <c r="J450"/>
  <c r="J445"/>
  <c r="J440"/>
  <c r="J435"/>
  <c r="J430"/>
  <c r="G430"/>
  <c r="G435" s="1"/>
  <c r="G440" s="1"/>
  <c r="G445" s="1"/>
  <c r="G450" s="1"/>
  <c r="F430"/>
  <c r="F435" s="1"/>
  <c r="F440" s="1"/>
  <c r="F445" s="1"/>
  <c r="J425"/>
  <c r="I471"/>
  <c r="I470" s="1"/>
  <c r="K1136"/>
  <c r="K1135" s="1"/>
  <c r="I1136"/>
  <c r="I1135" s="1"/>
  <c r="J1136"/>
  <c r="J1135" s="1"/>
  <c r="J1796"/>
  <c r="K1796"/>
  <c r="I1796"/>
  <c r="J1732"/>
  <c r="K1732"/>
  <c r="I1732"/>
  <c r="J1806"/>
  <c r="I1806"/>
  <c r="J1801"/>
  <c r="I1801"/>
  <c r="J1761"/>
  <c r="I1761"/>
  <c r="K1551"/>
  <c r="J1551"/>
  <c r="I1551"/>
  <c r="K1550"/>
  <c r="J1550"/>
  <c r="I1550"/>
  <c r="K1549"/>
  <c r="J1549"/>
  <c r="I1549"/>
  <c r="K1548"/>
  <c r="J1548"/>
  <c r="J1546" s="1"/>
  <c r="I1548"/>
  <c r="K1547"/>
  <c r="J1547"/>
  <c r="I1547"/>
  <c r="I1546" s="1"/>
  <c r="K1541"/>
  <c r="J1541"/>
  <c r="I1541"/>
  <c r="K1536"/>
  <c r="J1536"/>
  <c r="I1536"/>
  <c r="K1526"/>
  <c r="J1526"/>
  <c r="I1526"/>
  <c r="K1521"/>
  <c r="J1521"/>
  <c r="I1521"/>
  <c r="K1516"/>
  <c r="J1516"/>
  <c r="I1516"/>
  <c r="K1515"/>
  <c r="K1510" s="1"/>
  <c r="J1515"/>
  <c r="J1510" s="1"/>
  <c r="I1515"/>
  <c r="K1514"/>
  <c r="K1509" s="1"/>
  <c r="K1506" s="1"/>
  <c r="J1514"/>
  <c r="J1509" s="1"/>
  <c r="I1514"/>
  <c r="K1501"/>
  <c r="J1501"/>
  <c r="I1501"/>
  <c r="K1500"/>
  <c r="J1500"/>
  <c r="K1499"/>
  <c r="J1499"/>
  <c r="K1498"/>
  <c r="J1498"/>
  <c r="I1498"/>
  <c r="K1497"/>
  <c r="J1497"/>
  <c r="I1497"/>
  <c r="K1491"/>
  <c r="J1491"/>
  <c r="I1491"/>
  <c r="K1490"/>
  <c r="J1490"/>
  <c r="K1489"/>
  <c r="J1489"/>
  <c r="K1488"/>
  <c r="J1488"/>
  <c r="I1488"/>
  <c r="K1487"/>
  <c r="J1487"/>
  <c r="I1487"/>
  <c r="K1481"/>
  <c r="J1481"/>
  <c r="I1481"/>
  <c r="K1480"/>
  <c r="J1480"/>
  <c r="K1479"/>
  <c r="J1479"/>
  <c r="K1478"/>
  <c r="K1208" s="1"/>
  <c r="J1478"/>
  <c r="J1208" s="1"/>
  <c r="J1206" s="1"/>
  <c r="I1478"/>
  <c r="I1208" s="1"/>
  <c r="K1477"/>
  <c r="K1207" s="1"/>
  <c r="K1471"/>
  <c r="J1471"/>
  <c r="I1471"/>
  <c r="K1470"/>
  <c r="J1470"/>
  <c r="K1469"/>
  <c r="J1469"/>
  <c r="K1468"/>
  <c r="J1468"/>
  <c r="I1468"/>
  <c r="K1467"/>
  <c r="J1467"/>
  <c r="I1467"/>
  <c r="K1461"/>
  <c r="J1461"/>
  <c r="I1461"/>
  <c r="K1460"/>
  <c r="J1460"/>
  <c r="K1459"/>
  <c r="K1204" s="1"/>
  <c r="J1459"/>
  <c r="K1458"/>
  <c r="J1458"/>
  <c r="I1458"/>
  <c r="K1457"/>
  <c r="J1457"/>
  <c r="I1457"/>
  <c r="K1451"/>
  <c r="J1451"/>
  <c r="I1451"/>
  <c r="K1450"/>
  <c r="J1450"/>
  <c r="K1449"/>
  <c r="J1449"/>
  <c r="K1448"/>
  <c r="J1448"/>
  <c r="I1448"/>
  <c r="K1447"/>
  <c r="J1447"/>
  <c r="I1447"/>
  <c r="K1441"/>
  <c r="J1441"/>
  <c r="I1441"/>
  <c r="K1440"/>
  <c r="J1440"/>
  <c r="I1440"/>
  <c r="K1439"/>
  <c r="J1439"/>
  <c r="I1439"/>
  <c r="K1438"/>
  <c r="J1438"/>
  <c r="I1438"/>
  <c r="K1437"/>
  <c r="J1437"/>
  <c r="I1437"/>
  <c r="K1431"/>
  <c r="J1431"/>
  <c r="I1431"/>
  <c r="K1430"/>
  <c r="J1430"/>
  <c r="K1429"/>
  <c r="J1429"/>
  <c r="K1428"/>
  <c r="J1428"/>
  <c r="I1428"/>
  <c r="K1427"/>
  <c r="J1427"/>
  <c r="I1427"/>
  <c r="K1406"/>
  <c r="J1406"/>
  <c r="I1406"/>
  <c r="K1401"/>
  <c r="J1401"/>
  <c r="I1401"/>
  <c r="J1396"/>
  <c r="K1392"/>
  <c r="K1391" s="1"/>
  <c r="J1392"/>
  <c r="J1391" s="1"/>
  <c r="I1391"/>
  <c r="K1356"/>
  <c r="I1356"/>
  <c r="K1351"/>
  <c r="J1351"/>
  <c r="I1351"/>
  <c r="K1346"/>
  <c r="J1346"/>
  <c r="I1346"/>
  <c r="K1345"/>
  <c r="J1345"/>
  <c r="I1345"/>
  <c r="K1344"/>
  <c r="J1344"/>
  <c r="I1344"/>
  <c r="K1343"/>
  <c r="J1343"/>
  <c r="I1343"/>
  <c r="K1342"/>
  <c r="K1341" s="1"/>
  <c r="J1342"/>
  <c r="K1326"/>
  <c r="J1326"/>
  <c r="K1321"/>
  <c r="J1321"/>
  <c r="K1316"/>
  <c r="J1316"/>
  <c r="I1316"/>
  <c r="K1312"/>
  <c r="K1311" s="1"/>
  <c r="J1312"/>
  <c r="J1311" s="1"/>
  <c r="I1311"/>
  <c r="K1301"/>
  <c r="J1301"/>
  <c r="K1286"/>
  <c r="I1286"/>
  <c r="K1281"/>
  <c r="I1281"/>
  <c r="K1276"/>
  <c r="I1276"/>
  <c r="K1271"/>
  <c r="J1271"/>
  <c r="I1271"/>
  <c r="K1268"/>
  <c r="J1268"/>
  <c r="I1268"/>
  <c r="K1267"/>
  <c r="J1267"/>
  <c r="J1266" s="1"/>
  <c r="K1226"/>
  <c r="J1226"/>
  <c r="K1221"/>
  <c r="J1216"/>
  <c r="I1216"/>
  <c r="K1215"/>
  <c r="J1215"/>
  <c r="I1215"/>
  <c r="K1214"/>
  <c r="J1214"/>
  <c r="I1214"/>
  <c r="K1213"/>
  <c r="J1213"/>
  <c r="I1213"/>
  <c r="K1212"/>
  <c r="J1212"/>
  <c r="J1486" l="1"/>
  <c r="I1496"/>
  <c r="I1511"/>
  <c r="K1546"/>
  <c r="J1203"/>
  <c r="J1197" s="1"/>
  <c r="J1205"/>
  <c r="J1198" s="1"/>
  <c r="K1496"/>
  <c r="I1204"/>
  <c r="K1266"/>
  <c r="K1202"/>
  <c r="K1196" s="1"/>
  <c r="I1202"/>
  <c r="I1196" s="1"/>
  <c r="I1203"/>
  <c r="I1201" s="1"/>
  <c r="K1206"/>
  <c r="J1506"/>
  <c r="K1203"/>
  <c r="K1197" s="1"/>
  <c r="J1211"/>
  <c r="K1511"/>
  <c r="J1202"/>
  <c r="J1511"/>
  <c r="J1466"/>
  <c r="I1486"/>
  <c r="J1496"/>
  <c r="I1266"/>
  <c r="J1341"/>
  <c r="I1456"/>
  <c r="I1341"/>
  <c r="I1211"/>
  <c r="K1211"/>
  <c r="J1204"/>
  <c r="I1205"/>
  <c r="I1198" s="1"/>
  <c r="K1205"/>
  <c r="K1198" s="1"/>
  <c r="I1466"/>
  <c r="K1456"/>
  <c r="I1476"/>
  <c r="I1206"/>
  <c r="J1426"/>
  <c r="I1446"/>
  <c r="K1446"/>
  <c r="J1446"/>
  <c r="J1456"/>
  <c r="I1436"/>
  <c r="K1476"/>
  <c r="K1466"/>
  <c r="K1436"/>
  <c r="J1436"/>
  <c r="J1476"/>
  <c r="K1486"/>
  <c r="I1426"/>
  <c r="K1426"/>
  <c r="J1127"/>
  <c r="K1127"/>
  <c r="J1128"/>
  <c r="K1128"/>
  <c r="J1129"/>
  <c r="K1129"/>
  <c r="I1127"/>
  <c r="I1128"/>
  <c r="I1129"/>
  <c r="J1647"/>
  <c r="K1647"/>
  <c r="J1648"/>
  <c r="K1648"/>
  <c r="I1648"/>
  <c r="I1647"/>
  <c r="K1195" l="1"/>
  <c r="I1197"/>
  <c r="I1195" s="1"/>
  <c r="K1201"/>
  <c r="J1201"/>
  <c r="J1196"/>
  <c r="J1195" s="1"/>
  <c r="I1563"/>
  <c r="I1558" s="1"/>
  <c r="J1563"/>
  <c r="K1563"/>
  <c r="I1564"/>
  <c r="J1564"/>
  <c r="K1564"/>
  <c r="I1565"/>
  <c r="J1565"/>
  <c r="K1565"/>
  <c r="J1562"/>
  <c r="J1557" s="1"/>
  <c r="K1562"/>
  <c r="K1557" s="1"/>
  <c r="I1562"/>
  <c r="I1557" s="1"/>
  <c r="I1190" l="1"/>
  <c r="J1190"/>
  <c r="J1171"/>
  <c r="J1126" s="1"/>
  <c r="K1171"/>
  <c r="K1126" s="1"/>
  <c r="I1171"/>
  <c r="I1126" s="1"/>
  <c r="K534" l="1"/>
  <c r="K533"/>
  <c r="K725"/>
  <c r="I702"/>
  <c r="J702"/>
  <c r="J692" s="1"/>
  <c r="K702"/>
  <c r="K692" s="1"/>
  <c r="I703"/>
  <c r="J703"/>
  <c r="K703"/>
  <c r="I704"/>
  <c r="J704"/>
  <c r="K704"/>
  <c r="J701"/>
  <c r="K701"/>
  <c r="I701"/>
  <c r="J666"/>
  <c r="I663"/>
  <c r="J663"/>
  <c r="J658" s="1"/>
  <c r="J653" s="1"/>
  <c r="J648" s="1"/>
  <c r="J588" s="1"/>
  <c r="K663"/>
  <c r="K658" s="1"/>
  <c r="K653" s="1"/>
  <c r="K648" s="1"/>
  <c r="K588" s="1"/>
  <c r="I664"/>
  <c r="J664"/>
  <c r="J659" s="1"/>
  <c r="J654" s="1"/>
  <c r="J649" s="1"/>
  <c r="J589" s="1"/>
  <c r="K664"/>
  <c r="K659" s="1"/>
  <c r="K654" s="1"/>
  <c r="K649" s="1"/>
  <c r="K589" s="1"/>
  <c r="K665"/>
  <c r="I665"/>
  <c r="K660"/>
  <c r="I660"/>
  <c r="I662"/>
  <c r="I587" s="1"/>
  <c r="J662"/>
  <c r="J657" s="1"/>
  <c r="J652" s="1"/>
  <c r="J647" s="1"/>
  <c r="J587" s="1"/>
  <c r="K662"/>
  <c r="K657" s="1"/>
  <c r="K652" s="1"/>
  <c r="K647" s="1"/>
  <c r="K587" s="1"/>
  <c r="J646"/>
  <c r="J645" s="1"/>
  <c r="K646"/>
  <c r="K645" s="1"/>
  <c r="K650"/>
  <c r="J650"/>
  <c r="J655"/>
  <c r="K655"/>
  <c r="I645"/>
  <c r="J626"/>
  <c r="K626"/>
  <c r="I626"/>
  <c r="I586" s="1"/>
  <c r="J546"/>
  <c r="K546"/>
  <c r="J547"/>
  <c r="I547"/>
  <c r="I546"/>
  <c r="J560"/>
  <c r="I560"/>
  <c r="I555"/>
  <c r="I550"/>
  <c r="J268"/>
  <c r="J267" s="1"/>
  <c r="K268"/>
  <c r="K267" s="1"/>
  <c r="I268"/>
  <c r="I267" s="1"/>
  <c r="J356"/>
  <c r="J355" s="1"/>
  <c r="K356"/>
  <c r="K355" s="1"/>
  <c r="K586" l="1"/>
  <c r="I654"/>
  <c r="I649" s="1"/>
  <c r="I589" s="1"/>
  <c r="I653"/>
  <c r="I648" s="1"/>
  <c r="I588" s="1"/>
  <c r="I585" s="1"/>
  <c r="J665"/>
  <c r="J661"/>
  <c r="J660" s="1"/>
  <c r="I545"/>
  <c r="J545"/>
  <c r="K585"/>
  <c r="J586" l="1"/>
  <c r="J585" s="1"/>
  <c r="J420"/>
  <c r="K420"/>
  <c r="I420"/>
  <c r="I57" l="1"/>
  <c r="J52"/>
  <c r="K52"/>
  <c r="I52"/>
  <c r="I1022"/>
  <c r="I882" s="1"/>
  <c r="K1560"/>
  <c r="K1559"/>
  <c r="K1558"/>
  <c r="J1560"/>
  <c r="J1559"/>
  <c r="J1558"/>
  <c r="J1646" l="1"/>
  <c r="K1706"/>
  <c r="J1706"/>
  <c r="I1706"/>
  <c r="K1701"/>
  <c r="J1701"/>
  <c r="I1701"/>
  <c r="K1676"/>
  <c r="J1676"/>
  <c r="I1676"/>
  <c r="K1681"/>
  <c r="J1681"/>
  <c r="I1646" l="1"/>
  <c r="K1561"/>
  <c r="K890" l="1"/>
  <c r="J890"/>
  <c r="I890"/>
  <c r="I950"/>
  <c r="I945"/>
  <c r="I940"/>
  <c r="I930"/>
  <c r="K915"/>
  <c r="K910"/>
  <c r="K905"/>
  <c r="I900"/>
  <c r="K895"/>
  <c r="I895"/>
  <c r="K715"/>
  <c r="J715"/>
  <c r="I715"/>
  <c r="K710"/>
  <c r="J710"/>
  <c r="I710"/>
  <c r="K705"/>
  <c r="J705"/>
  <c r="I705"/>
  <c r="K720"/>
  <c r="I720"/>
  <c r="J800"/>
  <c r="I800"/>
  <c r="I795"/>
  <c r="K790"/>
  <c r="J785"/>
  <c r="I785"/>
  <c r="K770"/>
  <c r="J770"/>
  <c r="K755"/>
  <c r="J735"/>
  <c r="J730"/>
  <c r="I730"/>
  <c r="I258"/>
  <c r="K700" l="1"/>
  <c r="J700"/>
  <c r="I700"/>
  <c r="J39"/>
  <c r="K39"/>
  <c r="K41"/>
  <c r="J41"/>
  <c r="K40"/>
  <c r="J40"/>
  <c r="I41"/>
  <c r="I39"/>
  <c r="I40"/>
  <c r="I48"/>
  <c r="K51"/>
  <c r="J51"/>
  <c r="I51"/>
  <c r="K50"/>
  <c r="J50"/>
  <c r="I50"/>
  <c r="K49"/>
  <c r="J49"/>
  <c r="I49"/>
  <c r="K48"/>
  <c r="J48"/>
  <c r="K1626"/>
  <c r="J1626"/>
  <c r="J1561" l="1"/>
  <c r="I1561"/>
  <c r="I47"/>
  <c r="J47"/>
  <c r="K47"/>
  <c r="J1621"/>
  <c r="J1616"/>
  <c r="K1611"/>
  <c r="J1611"/>
  <c r="I1611"/>
  <c r="J1606"/>
  <c r="J1601"/>
  <c r="J1596"/>
  <c r="J1591"/>
  <c r="J1586"/>
  <c r="J1581"/>
  <c r="I1581"/>
  <c r="K1576"/>
  <c r="J1571"/>
  <c r="I1571"/>
  <c r="K1566"/>
  <c r="K1556"/>
  <c r="J1556"/>
  <c r="I1731" l="1"/>
  <c r="K300" l="1"/>
  <c r="K206"/>
  <c r="J206"/>
  <c r="I206"/>
  <c r="K205"/>
  <c r="J205"/>
  <c r="I205"/>
  <c r="K204"/>
  <c r="J204"/>
  <c r="I204"/>
  <c r="J202" l="1"/>
  <c r="I202"/>
  <c r="K202"/>
  <c r="I63" l="1"/>
  <c r="J720" l="1"/>
  <c r="I845" l="1"/>
  <c r="I821"/>
  <c r="I820" s="1"/>
  <c r="J595" l="1"/>
  <c r="I1070" l="1"/>
  <c r="J1070"/>
  <c r="K1070"/>
  <c r="K1691"/>
  <c r="J1691"/>
  <c r="I1691"/>
  <c r="K1190"/>
  <c r="K1175"/>
  <c r="J1175"/>
  <c r="I1175"/>
  <c r="K1055"/>
  <c r="J1055"/>
  <c r="J1050"/>
  <c r="J1021"/>
  <c r="K1021"/>
  <c r="J1022"/>
  <c r="K1022"/>
  <c r="I1023"/>
  <c r="J1023"/>
  <c r="K1023"/>
  <c r="I1024"/>
  <c r="J1024"/>
  <c r="K1024"/>
  <c r="K600" l="1"/>
  <c r="J509"/>
  <c r="J508"/>
  <c r="K500"/>
  <c r="J455"/>
  <c r="J415"/>
  <c r="I380"/>
  <c r="K360"/>
  <c r="K320"/>
  <c r="K315"/>
  <c r="I167" l="1"/>
  <c r="I157"/>
  <c r="I152"/>
  <c r="K87" l="1"/>
  <c r="I232" l="1"/>
  <c r="I227"/>
  <c r="I162"/>
  <c r="I147"/>
  <c r="J91"/>
  <c r="J89"/>
  <c r="I91"/>
  <c r="I90"/>
  <c r="I89"/>
  <c r="J63"/>
  <c r="J38" s="1"/>
  <c r="K63"/>
  <c r="K38" s="1"/>
  <c r="I64"/>
  <c r="J64"/>
  <c r="K64"/>
  <c r="I65"/>
  <c r="J65"/>
  <c r="K65"/>
  <c r="I66"/>
  <c r="J66"/>
  <c r="K66"/>
  <c r="K1636"/>
  <c r="I568"/>
  <c r="I569"/>
  <c r="I1893"/>
  <c r="I1894"/>
  <c r="I1895"/>
  <c r="I1892"/>
  <c r="I1866"/>
  <c r="K1866"/>
  <c r="J1866"/>
  <c r="I1886"/>
  <c r="I1881"/>
  <c r="I1876"/>
  <c r="I1871"/>
  <c r="K1886"/>
  <c r="J1886"/>
  <c r="K1881"/>
  <c r="J1881"/>
  <c r="K1876"/>
  <c r="J1876"/>
  <c r="K1871"/>
  <c r="J1871"/>
  <c r="I1826"/>
  <c r="K1817"/>
  <c r="J1818"/>
  <c r="K1818"/>
  <c r="J1817"/>
  <c r="J1727"/>
  <c r="J1726" s="1"/>
  <c r="K1727"/>
  <c r="K1726" s="1"/>
  <c r="I1727"/>
  <c r="I1726" s="1"/>
  <c r="K1801"/>
  <c r="J28"/>
  <c r="K28"/>
  <c r="J29"/>
  <c r="K29"/>
  <c r="J30"/>
  <c r="K30"/>
  <c r="J31"/>
  <c r="K31"/>
  <c r="I29"/>
  <c r="I30"/>
  <c r="I31"/>
  <c r="I28"/>
  <c r="K1806"/>
  <c r="K1761"/>
  <c r="J1736"/>
  <c r="K1736"/>
  <c r="I866"/>
  <c r="I871"/>
  <c r="I976"/>
  <c r="I986"/>
  <c r="I985" s="1"/>
  <c r="I996"/>
  <c r="I1116"/>
  <c r="I1822"/>
  <c r="I1081"/>
  <c r="I1080" s="1"/>
  <c r="I1096"/>
  <c r="I1106"/>
  <c r="I867"/>
  <c r="I872"/>
  <c r="I1117"/>
  <c r="I1823"/>
  <c r="I1097"/>
  <c r="I1107"/>
  <c r="I868"/>
  <c r="I873"/>
  <c r="I883"/>
  <c r="I1559"/>
  <c r="I1118"/>
  <c r="I25" s="1"/>
  <c r="I1098"/>
  <c r="I1108"/>
  <c r="I869"/>
  <c r="I874"/>
  <c r="I1560"/>
  <c r="I1119"/>
  <c r="I26" s="1"/>
  <c r="I1099"/>
  <c r="I1109"/>
  <c r="J821"/>
  <c r="J866"/>
  <c r="J871"/>
  <c r="J976"/>
  <c r="J986"/>
  <c r="J985" s="1"/>
  <c r="J996"/>
  <c r="J995" s="1"/>
  <c r="J1116"/>
  <c r="J1081"/>
  <c r="J1080" s="1"/>
  <c r="J1096"/>
  <c r="J1106"/>
  <c r="J867"/>
  <c r="J872"/>
  <c r="J1117"/>
  <c r="J1097"/>
  <c r="J1107"/>
  <c r="J868"/>
  <c r="J873"/>
  <c r="J1118"/>
  <c r="J25" s="1"/>
  <c r="J1098"/>
  <c r="J1108"/>
  <c r="J869"/>
  <c r="J874"/>
  <c r="J884"/>
  <c r="J1119"/>
  <c r="J26" s="1"/>
  <c r="J1099"/>
  <c r="J1109"/>
  <c r="K821"/>
  <c r="K820" s="1"/>
  <c r="K866"/>
  <c r="K871"/>
  <c r="K976"/>
  <c r="K975" s="1"/>
  <c r="K986"/>
  <c r="K985" s="1"/>
  <c r="K996"/>
  <c r="K995" s="1"/>
  <c r="K1116"/>
  <c r="K1081"/>
  <c r="K1080" s="1"/>
  <c r="K1096"/>
  <c r="K1106"/>
  <c r="K867"/>
  <c r="K872"/>
  <c r="K1117"/>
  <c r="K1097"/>
  <c r="K1107"/>
  <c r="K868"/>
  <c r="K873"/>
  <c r="K1118"/>
  <c r="K25" s="1"/>
  <c r="K1098"/>
  <c r="K1108"/>
  <c r="K869"/>
  <c r="K874"/>
  <c r="K1119"/>
  <c r="K26" s="1"/>
  <c r="K1099"/>
  <c r="K1109"/>
  <c r="I42"/>
  <c r="J42"/>
  <c r="K42"/>
  <c r="I67"/>
  <c r="J67"/>
  <c r="K67"/>
  <c r="I72"/>
  <c r="J72"/>
  <c r="K72"/>
  <c r="I77"/>
  <c r="J77"/>
  <c r="K77"/>
  <c r="I82"/>
  <c r="J82"/>
  <c r="K82"/>
  <c r="K97"/>
  <c r="K102"/>
  <c r="K107"/>
  <c r="K112"/>
  <c r="K117"/>
  <c r="I122"/>
  <c r="I127"/>
  <c r="I132"/>
  <c r="I137"/>
  <c r="I142"/>
  <c r="J172"/>
  <c r="K172"/>
  <c r="J217"/>
  <c r="J237"/>
  <c r="J242"/>
  <c r="J247"/>
  <c r="K217"/>
  <c r="K237"/>
  <c r="K242"/>
  <c r="K247"/>
  <c r="I242"/>
  <c r="I247"/>
  <c r="I262"/>
  <c r="J262"/>
  <c r="K262"/>
  <c r="J555"/>
  <c r="I570"/>
  <c r="J570"/>
  <c r="I575"/>
  <c r="J575"/>
  <c r="I580"/>
  <c r="J580"/>
  <c r="I695"/>
  <c r="J695"/>
  <c r="K695"/>
  <c r="J825"/>
  <c r="K825"/>
  <c r="I830"/>
  <c r="J830"/>
  <c r="K830"/>
  <c r="I835"/>
  <c r="J835"/>
  <c r="K835"/>
  <c r="I840"/>
  <c r="J840"/>
  <c r="K840"/>
  <c r="K845"/>
  <c r="I855"/>
  <c r="J855"/>
  <c r="K855"/>
  <c r="I860"/>
  <c r="J860"/>
  <c r="K860"/>
  <c r="I865"/>
  <c r="J865"/>
  <c r="K865"/>
  <c r="I870"/>
  <c r="J870"/>
  <c r="K870"/>
  <c r="I875"/>
  <c r="J875"/>
  <c r="K875"/>
  <c r="I885"/>
  <c r="J885"/>
  <c r="K885"/>
  <c r="I980"/>
  <c r="J980"/>
  <c r="K980"/>
  <c r="I990"/>
  <c r="J990"/>
  <c r="K990"/>
  <c r="J1000"/>
  <c r="K1000"/>
  <c r="I1005"/>
  <c r="J1005"/>
  <c r="K1005"/>
  <c r="J1010"/>
  <c r="K1010"/>
  <c r="I1025"/>
  <c r="I1020" s="1"/>
  <c r="J1025"/>
  <c r="J1020" s="1"/>
  <c r="K1025"/>
  <c r="K1020" s="1"/>
  <c r="I1075"/>
  <c r="J1075"/>
  <c r="K1075"/>
  <c r="I1085"/>
  <c r="J1085"/>
  <c r="K1085"/>
  <c r="I1090"/>
  <c r="J1090"/>
  <c r="K1090"/>
  <c r="I1100"/>
  <c r="J1100"/>
  <c r="K1100"/>
  <c r="I1110"/>
  <c r="J1110"/>
  <c r="K1110"/>
  <c r="I1120"/>
  <c r="J1120"/>
  <c r="K1120"/>
  <c r="I1130"/>
  <c r="J1130"/>
  <c r="K1130"/>
  <c r="I1631"/>
  <c r="J1631"/>
  <c r="K1631"/>
  <c r="J1636"/>
  <c r="I1651"/>
  <c r="J1651"/>
  <c r="K1651"/>
  <c r="I1656"/>
  <c r="J1656"/>
  <c r="K1656"/>
  <c r="I1661"/>
  <c r="J1661"/>
  <c r="K1661"/>
  <c r="I1666"/>
  <c r="J1666"/>
  <c r="K1666"/>
  <c r="I1736"/>
  <c r="I1824"/>
  <c r="I1825"/>
  <c r="J1826"/>
  <c r="K1826"/>
  <c r="I692"/>
  <c r="K547"/>
  <c r="K545" s="1"/>
  <c r="I1556" l="1"/>
  <c r="I975"/>
  <c r="I881"/>
  <c r="J975"/>
  <c r="J881"/>
  <c r="J820"/>
  <c r="J691"/>
  <c r="I852"/>
  <c r="I1068"/>
  <c r="I35" s="1"/>
  <c r="K1816"/>
  <c r="J1731"/>
  <c r="K1646"/>
  <c r="I1821"/>
  <c r="K1861"/>
  <c r="J1816"/>
  <c r="I1817"/>
  <c r="I23" s="1"/>
  <c r="K27"/>
  <c r="I1636"/>
  <c r="I1861"/>
  <c r="K23"/>
  <c r="J27"/>
  <c r="J851"/>
  <c r="I1115"/>
  <c r="I62"/>
  <c r="I38" s="1"/>
  <c r="I37" s="1"/>
  <c r="J62"/>
  <c r="K62"/>
  <c r="J87"/>
  <c r="I1066"/>
  <c r="I33" s="1"/>
  <c r="K853"/>
  <c r="K24"/>
  <c r="I1105"/>
  <c r="J1861"/>
  <c r="I1891"/>
  <c r="K260"/>
  <c r="J259"/>
  <c r="K1115"/>
  <c r="K1095"/>
  <c r="J854"/>
  <c r="J1066"/>
  <c r="J33" s="1"/>
  <c r="I854"/>
  <c r="J1095"/>
  <c r="J24"/>
  <c r="K694"/>
  <c r="K1066"/>
  <c r="K33" s="1"/>
  <c r="J693"/>
  <c r="I694"/>
  <c r="I995"/>
  <c r="K1069"/>
  <c r="K36" s="1"/>
  <c r="J1067"/>
  <c r="J34" s="1"/>
  <c r="I260"/>
  <c r="I27"/>
  <c r="J23"/>
  <c r="I259"/>
  <c r="I691"/>
  <c r="J1115"/>
  <c r="I1125"/>
  <c r="I87"/>
  <c r="I1069"/>
  <c r="I36" s="1"/>
  <c r="I884"/>
  <c r="I1818"/>
  <c r="I24" s="1"/>
  <c r="I851"/>
  <c r="K1731"/>
  <c r="K883"/>
  <c r="J1069"/>
  <c r="J36" s="1"/>
  <c r="J694"/>
  <c r="J883"/>
  <c r="J853"/>
  <c r="J852"/>
  <c r="K884"/>
  <c r="K1067"/>
  <c r="K34" s="1"/>
  <c r="K852"/>
  <c r="K851"/>
  <c r="K691"/>
  <c r="J1068"/>
  <c r="J35" s="1"/>
  <c r="I1067"/>
  <c r="I34" s="1"/>
  <c r="I261"/>
  <c r="I1095"/>
  <c r="J260"/>
  <c r="K1125"/>
  <c r="K881"/>
  <c r="J261"/>
  <c r="J1105"/>
  <c r="J1125"/>
  <c r="K854"/>
  <c r="K882"/>
  <c r="J882"/>
  <c r="I853"/>
  <c r="I693"/>
  <c r="K693"/>
  <c r="K261"/>
  <c r="K1068"/>
  <c r="K1105"/>
  <c r="I880" l="1"/>
  <c r="J690"/>
  <c r="I1816"/>
  <c r="K22"/>
  <c r="I19"/>
  <c r="I13" s="1"/>
  <c r="J22"/>
  <c r="I850"/>
  <c r="J32"/>
  <c r="J850"/>
  <c r="K258"/>
  <c r="K18" s="1"/>
  <c r="K12" s="1"/>
  <c r="J258"/>
  <c r="J18" s="1"/>
  <c r="J12" s="1"/>
  <c r="I1065"/>
  <c r="I18"/>
  <c r="I12" s="1"/>
  <c r="I22"/>
  <c r="K880"/>
  <c r="I32"/>
  <c r="K690"/>
  <c r="I690"/>
  <c r="I21"/>
  <c r="I15" s="1"/>
  <c r="I20"/>
  <c r="I14" s="1"/>
  <c r="K850"/>
  <c r="J37"/>
  <c r="K21"/>
  <c r="K15" s="1"/>
  <c r="I257"/>
  <c r="J1065"/>
  <c r="J21"/>
  <c r="J15" s="1"/>
  <c r="K20"/>
  <c r="J19"/>
  <c r="J13" s="1"/>
  <c r="J880"/>
  <c r="J20"/>
  <c r="J14" s="1"/>
  <c r="K35"/>
  <c r="K1065"/>
  <c r="K259"/>
  <c r="I11" l="1"/>
  <c r="J11"/>
  <c r="J257"/>
  <c r="I17"/>
  <c r="J17"/>
  <c r="K257"/>
  <c r="K14"/>
  <c r="K32"/>
  <c r="K37" l="1"/>
  <c r="K19" l="1"/>
  <c r="K13" s="1"/>
  <c r="K11" s="1"/>
  <c r="K17" l="1"/>
</calcChain>
</file>

<file path=xl/sharedStrings.xml><?xml version="1.0" encoding="utf-8"?>
<sst xmlns="http://schemas.openxmlformats.org/spreadsheetml/2006/main" count="3095" uniqueCount="945">
  <si>
    <t xml:space="preserve">Контрольное событие 11.4.3 Проведение областного конкурса профессионального  мастерства «Лучший клубный работник» </t>
  </si>
  <si>
    <t xml:space="preserve">Контрольное событие  11.4.4 Проведение областного конкурса «Лучший Дом кино» </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</si>
  <si>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</si>
  <si>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</si>
  <si>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Региональный проект 10.1 
«Культурная среда» (в целях выполнения задач федерального проекта «Культурная среда»)</t>
  </si>
  <si>
    <t xml:space="preserve">ГАУК «Саратовский историко-патриотический комплекс «Музей боевой и трудовой славы»                    </t>
  </si>
  <si>
    <t xml:space="preserve">ГУК «Саратовский областной музей краеведения»        </t>
  </si>
  <si>
    <t xml:space="preserve">ГАУК «Исторический парк «Моя история»        </t>
  </si>
  <si>
    <t>Подпрограмма 2 «Театры»</t>
  </si>
  <si>
    <t>ГАУК СО «Драматический театр города Вольска»</t>
  </si>
  <si>
    <t>ГАУК «Саратовский театр кукол «Теремок»</t>
  </si>
  <si>
    <t>Основное мероприятие 2.7. «Поддержка творческой деятельности и техническое оснащение детских и кукольных театров»</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</si>
  <si>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</si>
  <si>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Контрольное событие 6.2.2 Проведение фестиваля эстрадного танца всех стилей и направлений «Ритмы нового века»</t>
  </si>
  <si>
    <t>6.2.10.</t>
  </si>
  <si>
    <t>Контрольное событие 6.5.1. Проведение открытого  кинофестиваля -конкурса детского кино «Киновертикаль»</t>
  </si>
  <si>
    <t>Контрольное событие 6.5.2.Проведение мероприятий, посвященных Дню российского кино</t>
  </si>
  <si>
    <t>6.6.3</t>
  </si>
  <si>
    <t>6.6.4</t>
  </si>
  <si>
    <t>6.6.5</t>
  </si>
  <si>
    <t>6.6.6</t>
  </si>
  <si>
    <t>4.5.</t>
  </si>
  <si>
    <t xml:space="preserve">ГАУК «Саратовский государственный академический театр драмы им. И.А.Слонова»   </t>
  </si>
  <si>
    <t xml:space="preserve">ГАУК «Саратовский академический театр оперы и балета»                                                                  </t>
  </si>
  <si>
    <t>2.5.3.</t>
  </si>
  <si>
    <t xml:space="preserve">ГАУК  «Саратовская областная филармония им.А.Шнитке»                                      </t>
  </si>
  <si>
    <t>Контрольное событие 2.7.3 Поддержка творческой деятельности и техническое оснащение театра</t>
  </si>
  <si>
    <t>Контрольное событие 2.7.1 Поддержка творческой деятельности и техническое оснащение театра</t>
  </si>
  <si>
    <t xml:space="preserve">Контрольное событие 2.7.2 Поддержка творческой деятельности и техническое оснащение театра </t>
  </si>
  <si>
    <t>10.1.2</t>
  </si>
  <si>
    <t>10.5.2.</t>
  </si>
  <si>
    <t>10.15.</t>
  </si>
  <si>
    <t>10.15.1.</t>
  </si>
  <si>
    <t xml:space="preserve">Основное мероприятие 10.15 «Строительство пристройки и третьей очереди здания ОГУ «Государственный архив Саратовской области» 
</t>
  </si>
  <si>
    <t>10.16.</t>
  </si>
  <si>
    <t>10.16.1.</t>
  </si>
  <si>
    <t>10.17.</t>
  </si>
  <si>
    <t>10.17.1.</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</si>
  <si>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t>
  </si>
  <si>
    <t>Управление делами области Правительства области (министерство внутренней политики и общественных отношений области)</t>
  </si>
  <si>
    <t xml:space="preserve">министерство внутренней политики и общественных отношений области (управление делами Правительства области - плательщик)
</t>
  </si>
  <si>
    <t xml:space="preserve">министерство внутренней политики и общественных отношений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
</t>
  </si>
  <si>
    <t>министерство внутренней политики и общественных отношений области(управление делами Правительства области - плательщик), органы местного самоуправления (по согласованию)</t>
  </si>
  <si>
    <t>министерство внутренней политики и общественных отношений области (управление делами Правительства области - плательщик)</t>
  </si>
  <si>
    <t>министерство внутренней политики и общественных отношений области (управление делами Правительства области - плательщик), Саратовское окружное казачье общество (по согласованию)</t>
  </si>
  <si>
    <t>13.8.</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</si>
  <si>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</si>
  <si>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13.8.1.</t>
  </si>
  <si>
    <t>13.8.2.</t>
  </si>
  <si>
    <t>13.9.</t>
  </si>
  <si>
    <t xml:space="preserve">ГАУК «Саратовский историко-патриотический комплекс «Музей боевой и трудовой славы»             </t>
  </si>
  <si>
    <t xml:space="preserve"> ГУК «Государственный музей К.А. Федина»                              </t>
  </si>
  <si>
    <t xml:space="preserve">Музей Л.А. Кассиля  - филиал ГУК «Государственный музей К.А. Федина»                              </t>
  </si>
  <si>
    <t xml:space="preserve">Музей Л. Кассиля - филиал ГУК «Государственный музей К.А. Федина»                              </t>
  </si>
  <si>
    <t xml:space="preserve">Музей  - филиал ГУК «Государственный музей К.А. Федина»                              </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</si>
  <si>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</si>
  <si>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местные бюджеты (прогноз)</t>
  </si>
  <si>
    <t>федеральный бюджет (прогнозно)</t>
  </si>
  <si>
    <t xml:space="preserve">Министерство культуры области органы местного самоуправления (по согласованию)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</si>
  <si>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</si>
  <si>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Контрольное событие 1.4.17 Экспонирование выставки, приуроченной к 75-летию Победы в Великой Отечественной  Войне, из фонда ведущего военно-исторического музея РФ</t>
  </si>
  <si>
    <t>Контрольное событие 1.4.18 Экспонирование выставок из фондов ведущих музеев РФ</t>
  </si>
  <si>
    <t xml:space="preserve">Контрольное событие 1.5.7. Подготовка площадки «Археологический раскоп» для проведения фестиваля исторической реконструкции «Укек. Один день жизни средневекового города»   </t>
  </si>
  <si>
    <t>Контрольное событие 4.4.2
Реставрация документального фонда библиотеки</t>
  </si>
  <si>
    <t>2.4.4</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</si>
  <si>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</si>
  <si>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</si>
  <si>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</si>
  <si>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</si>
  <si>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10.18.1.</t>
  </si>
  <si>
    <t>12.1.16.</t>
  </si>
  <si>
    <t>13.1.1.</t>
  </si>
  <si>
    <t>13.9.1.</t>
  </si>
  <si>
    <t>13.9.2.</t>
  </si>
  <si>
    <t>Контрольное событие 13.1.1 «Проведение мониторинга межнациональных отношений в Саратовской области и издание результатов».</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</si>
  <si>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</si>
  <si>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</si>
  <si>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 xml:space="preserve">«Культура Саратовской области»     </t>
  </si>
  <si>
    <t>2021 в течение года</t>
  </si>
  <si>
    <t xml:space="preserve">Контрольное событие 1.3.1 Приобретение уникальных и редких предметов материальной и духовной культуры ХIХ-ХХI веков </t>
  </si>
  <si>
    <t xml:space="preserve"> ГУК «Государственный музей К.А. Федина»             </t>
  </si>
  <si>
    <t>Контрольное событие 1.5.2  Проведение Кассилевских чтений</t>
  </si>
  <si>
    <t>2.2.15</t>
  </si>
  <si>
    <t>2.2.16</t>
  </si>
  <si>
    <t>2.5.6.</t>
  </si>
  <si>
    <t>2.5.7.</t>
  </si>
  <si>
    <t>2.5.8.</t>
  </si>
  <si>
    <t>2.5.9.</t>
  </si>
  <si>
    <t>3.4.2</t>
  </si>
  <si>
    <t>Контрольное мероприятие 3.4.2 Концертное обслуживание населения муниципальных районов области</t>
  </si>
  <si>
    <t>2020                   2 квартал</t>
  </si>
  <si>
    <t>4.3.14</t>
  </si>
  <si>
    <t>4.3.15</t>
  </si>
  <si>
    <t>4.3.16</t>
  </si>
  <si>
    <t>Контрольное событие 6.2.5 Проведение областного конкурса детского рисунка «Яркие краски детства»</t>
  </si>
  <si>
    <t>Контрольное событие 6.2.6 Проведение фольклорного праздника «Казачьи забавы»</t>
  </si>
  <si>
    <t>Контрольное событие  6.2.7.   Проведение фольклорного праздника «Михайлов день»</t>
  </si>
  <si>
    <t>6.2.8.</t>
  </si>
  <si>
    <t>Контрольное событие 6.2.8. Проведение Всероссийского фестиваля-конкурса исполнителей народной песни им.Л.А.Руслановой</t>
  </si>
  <si>
    <t>6.2.11.</t>
  </si>
  <si>
    <t>6.2.13.</t>
  </si>
  <si>
    <t>6.2.14.</t>
  </si>
  <si>
    <t>6.2.15</t>
  </si>
  <si>
    <t>6.2.18</t>
  </si>
  <si>
    <t>6.2.19</t>
  </si>
  <si>
    <t>6.5.4.</t>
  </si>
  <si>
    <t>Контрольное событие 6.5.4.  Поддержка социально ориентированных некоммерческих организаций в области культуры</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</si>
  <si>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</si>
  <si>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</si>
  <si>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</si>
  <si>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</si>
  <si>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 xml:space="preserve">некоммерческие организации </t>
  </si>
  <si>
    <t>некоммерческие организации</t>
  </si>
  <si>
    <t>Контрольное событие 2.6.1. Поддержка творческой деятельности и укрепление материально-технической базы театра</t>
  </si>
  <si>
    <t>Контрольное событие 2.6.2.  Поддержка творческой деятельности и укрепление материально-технической базы театра</t>
  </si>
  <si>
    <t>министерство строительства и жилищно-коммунального хозяйства области, ГКУ СО «Управление капитального строительства»</t>
  </si>
  <si>
    <t>Контрольное событие 10.16.1  Оснащение музыкальными инструментами детских школ искусств</t>
  </si>
  <si>
    <t xml:space="preserve">Основное мероприятие 10.16 «Укрепление материально-технической базы и оснащение оборудованием детских школ искусств» 
</t>
  </si>
  <si>
    <t>Контрольное событие 10.17.1 Техническое оснащение и содержание виртуальных концертных залов</t>
  </si>
  <si>
    <t xml:space="preserve">Основное мероприятие 10.17 «Поддержка виртуальных концертных залов» 
</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</si>
  <si>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</si>
  <si>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Контрольное событие 9.2.4 «Организация и проведение Межрегиональной творческой школы «Волжская радуга»</t>
  </si>
  <si>
    <t>2.2.2</t>
  </si>
  <si>
    <t>2.2.3</t>
  </si>
  <si>
    <t>1.1</t>
  </si>
  <si>
    <t>1.2</t>
  </si>
  <si>
    <t>Основное мероприятие 8.1 «Обеспечение сохранности, учета документов и предоставление пользователям архивной информации»</t>
  </si>
  <si>
    <t>12.1.12.</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</si>
  <si>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</si>
  <si>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</si>
  <si>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</si>
  <si>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 xml:space="preserve">Основное мероприятие 5.1 Оказание государственных услуг населению областными образовательными организациями в сфере культуры
</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</si>
  <si>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</si>
  <si>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</si>
  <si>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Основное событие 9.3. «Обеспечение поддержки творчески одаренных детей, молодежи и их преподавателей»</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</si>
  <si>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</si>
  <si>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</si>
  <si>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</si>
  <si>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10.13.</t>
  </si>
  <si>
    <t>10.13.1</t>
  </si>
  <si>
    <t>министерство культуры области</t>
  </si>
  <si>
    <t xml:space="preserve">Основное мероприятие 10.19 «Сбор и обобщение информации о качестве условий оказания услуг организациями в сфере культуры»
</t>
  </si>
  <si>
    <t xml:space="preserve">Контрольное событие 10.19.1 Проведение независимой оценки качества условий оказания услуг организациями в сфере культуры
</t>
  </si>
  <si>
    <t>2.5.5.</t>
  </si>
  <si>
    <t xml:space="preserve">Основное мероприятие 4.1 «Оказание государственных услуг населению библиотеками»
</t>
  </si>
  <si>
    <t>ГУК «Областная библиотека для детей и юношества им.А.С. Пушкина»</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</si>
  <si>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</si>
  <si>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</si>
  <si>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ГАУК «Саратовский областной центр народного творчества имени Л.А. Руслановой»</t>
  </si>
  <si>
    <t>Контрольное событие 6.2.14.  Проведение фестиваля юных дарований «Звезды завтрашнего дня»</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</si>
  <si>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</si>
  <si>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</si>
  <si>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</si>
  <si>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6.5.3.Проведение областного фестиваля-конкурса исполнителей музыкальных произведений из отечественных кинофильмов «Город кино»</t>
  </si>
  <si>
    <t xml:space="preserve">ГАУК СО «Драматический театр города Вольска» </t>
  </si>
  <si>
    <t>ГПОУ «Саратовское художественное училище имени А.П.Боголюбова (техникум)»</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</si>
  <si>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</si>
  <si>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</si>
  <si>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</si>
  <si>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Подпрограмма 11 «Развитие кадрового потенциала сферы культуры»</t>
  </si>
  <si>
    <t>2.3.8</t>
  </si>
  <si>
    <t>11.4.4.</t>
  </si>
  <si>
    <t>11.4.5.</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</si>
  <si>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</si>
  <si>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</si>
  <si>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2.3.6</t>
  </si>
  <si>
    <t>2.3.11</t>
  </si>
  <si>
    <t>3.3.3</t>
  </si>
  <si>
    <t xml:space="preserve">ГАУК «Саратовская областная филармония им.А.Шнитке»     </t>
  </si>
  <si>
    <t>10.6.3.</t>
  </si>
  <si>
    <t>9.1.</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</si>
  <si>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</si>
  <si>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</si>
  <si>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11.3</t>
  </si>
  <si>
    <t>11.3.1</t>
  </si>
  <si>
    <t>11.4.8.</t>
  </si>
  <si>
    <t>11.4.9.</t>
  </si>
  <si>
    <t>12.</t>
  </si>
  <si>
    <t>Подпрограмма 12 «Популяризация культурных традиций»</t>
  </si>
  <si>
    <t>12.1.</t>
  </si>
  <si>
    <t>12.1.1.</t>
  </si>
  <si>
    <t xml:space="preserve">Контрольное событие 12.1.1  Обеспечение культурных программ в рамках официальных мероприятий Правительства Саратовской области  </t>
  </si>
  <si>
    <t>12.1.2.</t>
  </si>
  <si>
    <t>12.1.3.</t>
  </si>
  <si>
    <t>12.1.4.</t>
  </si>
  <si>
    <t>12.1.5.</t>
  </si>
  <si>
    <t>12.1.6.</t>
  </si>
  <si>
    <t>12.1.7.</t>
  </si>
  <si>
    <t>12.1.8.</t>
  </si>
  <si>
    <t>12.1.9.</t>
  </si>
  <si>
    <t>12.1.10.</t>
  </si>
  <si>
    <t>12.1.11.</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</si>
  <si>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</si>
  <si>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12.1.13.</t>
  </si>
  <si>
    <t>12.1.14.</t>
  </si>
  <si>
    <t>12.1.15.</t>
  </si>
  <si>
    <t>13.</t>
  </si>
  <si>
    <t>13.1.</t>
  </si>
  <si>
    <t>13.2.</t>
  </si>
  <si>
    <t>13.4.</t>
  </si>
  <si>
    <t xml:space="preserve"> 4.4.</t>
  </si>
  <si>
    <t xml:space="preserve">всего </t>
  </si>
  <si>
    <t xml:space="preserve"> 4.4.2.</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</si>
  <si>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</si>
  <si>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</si>
  <si>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ГАУ ДПО "Саратовский областной учебно-методический центр"</t>
  </si>
  <si>
    <t>5.5.</t>
  </si>
  <si>
    <t>Основное мероприятие 5.5 «Обеспечение социальных гарантий участников образовательного процесса областных образовательных организаций»</t>
  </si>
  <si>
    <t>5.</t>
  </si>
  <si>
    <t>10.</t>
  </si>
  <si>
    <t>10.1.</t>
  </si>
  <si>
    <t>Основное мероприятие 10.1 «Укрепление материально-технической базы областных учреждений музейного типа»</t>
  </si>
  <si>
    <t>10.2.</t>
  </si>
  <si>
    <t>Подпрограмма 4 «Библиотеки»</t>
  </si>
  <si>
    <t>3.</t>
  </si>
  <si>
    <t>4.3.10.</t>
  </si>
  <si>
    <t>4.3.11.</t>
  </si>
  <si>
    <t>Подпрограмма 5 «Система образования в сфере культуры»</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</si>
  <si>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</si>
  <si>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</si>
  <si>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</si>
  <si>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</si>
  <si>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</si>
  <si>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2.2.9</t>
  </si>
  <si>
    <t>2.2.10</t>
  </si>
  <si>
    <t>2.2.11</t>
  </si>
  <si>
    <t>Основное мероприятие 10.2 «Укрепление материально-технической базы областных театров»</t>
  </si>
  <si>
    <t>10.2.1.</t>
  </si>
  <si>
    <t>10.2.2.</t>
  </si>
  <si>
    <t>10.3.</t>
  </si>
  <si>
    <t>10.4.</t>
  </si>
  <si>
    <t>10.5.</t>
  </si>
  <si>
    <t>10.5.1.</t>
  </si>
  <si>
    <t>Основное мероприятие 10.3 «Укрепление материально-технической базы областных концертных организаций»</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</si>
  <si>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</si>
  <si>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</si>
  <si>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Подпрограмма 13 «Гармонизация межнациональных отношений и этнокультурное развитие народов Саратовской области».</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</si>
  <si>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</si>
  <si>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</si>
  <si>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</si>
  <si>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ГУК «Областная библиотека для детей и юношества им.А.С.Пушкина»</t>
  </si>
  <si>
    <t>ГУК «Областная универсальная научная библиотека»</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</si>
  <si>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</si>
  <si>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</si>
  <si>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1.5.1.</t>
  </si>
  <si>
    <t>1.5.2.</t>
  </si>
  <si>
    <t>Министерство культуры области</t>
  </si>
  <si>
    <t>местные бюджеты (прогнозно)</t>
  </si>
  <si>
    <t>внебюджетные источники  (прогнозно)</t>
  </si>
  <si>
    <t xml:space="preserve">внебюджетные источники (прогнозно) </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</si>
  <si>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</si>
  <si>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</si>
  <si>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</si>
  <si>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1.3.2 Проведение археологической экспедиции</t>
  </si>
  <si>
    <t>1.3.2.</t>
  </si>
  <si>
    <t>1.3.3.</t>
  </si>
  <si>
    <t>4.1.</t>
  </si>
  <si>
    <t>4.2.</t>
  </si>
  <si>
    <t>4.2.1.</t>
  </si>
  <si>
    <t>4.2.2.</t>
  </si>
  <si>
    <t>4.2.3.</t>
  </si>
  <si>
    <t>4.3.</t>
  </si>
  <si>
    <t>4.3.2.</t>
  </si>
  <si>
    <t>4.3.3.</t>
  </si>
  <si>
    <t>4.3.6.</t>
  </si>
  <si>
    <t>4.4.1.</t>
  </si>
  <si>
    <t>6.</t>
  </si>
  <si>
    <t>6.1.</t>
  </si>
  <si>
    <t>6.2.</t>
  </si>
  <si>
    <t>6.2.1.</t>
  </si>
  <si>
    <t>6.2.2.</t>
  </si>
  <si>
    <t>6.2.5.</t>
  </si>
  <si>
    <t>6.2.6.</t>
  </si>
  <si>
    <t>6.2.7.</t>
  </si>
  <si>
    <t>6.3.</t>
  </si>
  <si>
    <t>6.4.</t>
  </si>
  <si>
    <t>6.4.1.</t>
  </si>
  <si>
    <t>6.5.</t>
  </si>
  <si>
    <t>6.5.2.</t>
  </si>
  <si>
    <t>6.5.3.</t>
  </si>
  <si>
    <t>6.6.</t>
  </si>
  <si>
    <t>6.6.1.</t>
  </si>
  <si>
    <t>в том числе по исполнителям</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</si>
  <si>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</si>
  <si>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</si>
  <si>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</si>
  <si>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</si>
  <si>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Основное мероприятие 6.4  Организация и пополнение фильмофонда ГАУК «Саратовский областной методический киновидеоцентр»</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</si>
  <si>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</si>
  <si>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</si>
  <si>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Основное мероприятие 4.2 «Комплектование фондов библиотек области» </t>
  </si>
  <si>
    <t>ГУК «Саратовский областной Дом работников искусств»</t>
  </si>
  <si>
    <t>10.1.1</t>
  </si>
  <si>
    <t>10.4.3.</t>
  </si>
  <si>
    <t>9.2.3.</t>
  </si>
  <si>
    <t>9.2.4.</t>
  </si>
  <si>
    <t>9.</t>
  </si>
  <si>
    <t>9.2</t>
  </si>
  <si>
    <t>9.2.1.</t>
  </si>
  <si>
    <t>9.2.2.</t>
  </si>
  <si>
    <t>9.2.6.</t>
  </si>
  <si>
    <t>9.3.1.</t>
  </si>
  <si>
    <t>9.3.2.</t>
  </si>
  <si>
    <t xml:space="preserve">Музей Л.А. Кассиля филиала - ГУК «Государственный музей К.А. Федина»             </t>
  </si>
  <si>
    <t>1.5.4.</t>
  </si>
  <si>
    <t>3.4.1</t>
  </si>
  <si>
    <t>Контрольное мероприятие 3.4.1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</si>
  <si>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</si>
  <si>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</si>
  <si>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3.5.1.</t>
  </si>
  <si>
    <t>3.5.2</t>
  </si>
  <si>
    <t>3.5.3</t>
  </si>
  <si>
    <t>3.5.4</t>
  </si>
  <si>
    <t>4.</t>
  </si>
  <si>
    <t>13.5.</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</si>
  <si>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</si>
  <si>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</si>
  <si>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</si>
  <si>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</si>
  <si>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9.3.1 Выплата губернаторских стипендий одаренным детям</t>
  </si>
  <si>
    <t>10.4.2.</t>
  </si>
  <si>
    <t>Контрольное мероприятие 7.3.1 «Обеспечение мероприятий по выявлению новых объектов культурного наследия»</t>
  </si>
  <si>
    <t>1.5.6.</t>
  </si>
  <si>
    <t>1.5.5.</t>
  </si>
  <si>
    <t>2.</t>
  </si>
  <si>
    <t>Министерство культуры области, органы местного самоуправления (по согласованию)</t>
  </si>
  <si>
    <t>2.1.</t>
  </si>
  <si>
    <t>Основное мероприятие 2.2.  «Создание новых спектаклей в областных театрах»</t>
  </si>
  <si>
    <t>2.2.1.</t>
  </si>
  <si>
    <t>министерство культуры области, органы местного самоуправления (по согласованию)</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</si>
  <si>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</si>
  <si>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</si>
  <si>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Министерство культуры области органы местного самоуправления (по согласованию)</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</si>
  <si>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</si>
  <si>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Управление по охране объектов культурного наследия Правительства Саратовской области</t>
  </si>
  <si>
    <t>4.3.4.</t>
  </si>
  <si>
    <t>4.3.5.</t>
  </si>
  <si>
    <t>6.5.1.</t>
  </si>
  <si>
    <t>1.5.3.</t>
  </si>
  <si>
    <t>Управление делами области Правительства области</t>
  </si>
  <si>
    <t>Контрольное событие 6.4.1 Приобретение киновидеофильмов</t>
  </si>
  <si>
    <t xml:space="preserve">ГУК «Областная универсальная научная библиотека» </t>
  </si>
  <si>
    <t>1.3.4.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</si>
  <si>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</si>
  <si>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областной бюджет</t>
  </si>
  <si>
    <t>1.4.</t>
  </si>
  <si>
    <t>ГУК «Саратовский областной музей краеведения»</t>
  </si>
  <si>
    <t xml:space="preserve">ГУК «Саратовский областной музей краеведения»    </t>
  </si>
  <si>
    <t xml:space="preserve">ПЛАН-ГРАФИК </t>
  </si>
  <si>
    <t>Наименование</t>
  </si>
  <si>
    <t>Ответственный исполнитель и ответственный сотрудник</t>
  </si>
  <si>
    <t>Срок начала реализации</t>
  </si>
  <si>
    <t>Срок окончания реализации (дата контрольного события)</t>
  </si>
  <si>
    <t>Объем финансового обеспечения, тыс. рублей</t>
  </si>
  <si>
    <t>№ п/п</t>
  </si>
  <si>
    <t>1.</t>
  </si>
  <si>
    <t>Подпрограмма 1 «Музеи»</t>
  </si>
  <si>
    <t>всего</t>
  </si>
  <si>
    <t xml:space="preserve">областной бюджет </t>
  </si>
  <si>
    <t xml:space="preserve">федеральный бюджет (прогнозно) </t>
  </si>
  <si>
    <t xml:space="preserve">местные бюджеты (прогнозно)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</si>
  <si>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</si>
  <si>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</si>
  <si>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</si>
  <si>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11.</t>
  </si>
  <si>
    <t>11.4.</t>
  </si>
  <si>
    <t>11.4.3.</t>
  </si>
  <si>
    <t>11.4.6.</t>
  </si>
  <si>
    <t>Источники финансового обеспечения</t>
  </si>
  <si>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</si>
  <si>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</si>
  <si>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</si>
  <si>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</si>
  <si>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Контрольное мероприятие 7.5.1 «Обеспечение проведения историко-культурной экспертизы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</si>
  <si>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</si>
  <si>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</si>
  <si>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 xml:space="preserve"> ГАУК «Саратовский областной центр народного творчества имени Л.А. Руслановой»</t>
  </si>
  <si>
    <t xml:space="preserve">ГАУК «Саратовский областной центр народного творчества имени Л.А. Руслановой» </t>
  </si>
  <si>
    <t>6.3.1</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</si>
  <si>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</si>
  <si>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</si>
  <si>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ГАУК СО  «Дворец культуры «Россия»</t>
  </si>
  <si>
    <t>1.5</t>
  </si>
  <si>
    <t>4.3.8.</t>
  </si>
  <si>
    <t>4.3.9.</t>
  </si>
  <si>
    <t>1.2.2</t>
  </si>
  <si>
    <t>2.3.9</t>
  </si>
  <si>
    <t>2.3.10</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</si>
  <si>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</si>
  <si>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</si>
  <si>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</si>
  <si>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</si>
  <si>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</si>
  <si>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2.4.2</t>
  </si>
  <si>
    <t>2.4.3</t>
  </si>
  <si>
    <t>2.5.</t>
  </si>
  <si>
    <t xml:space="preserve">Министерство культуры области                         </t>
  </si>
  <si>
    <t>2.5.1.</t>
  </si>
  <si>
    <t>Подпрограмма 3. «Концертные организации»</t>
  </si>
  <si>
    <t>3.1.</t>
  </si>
  <si>
    <t>3.2.</t>
  </si>
  <si>
    <t>Основное мероприятие 3.2   «Создание областными концертными организациями новых концертных программ»</t>
  </si>
  <si>
    <t>3.2.1</t>
  </si>
  <si>
    <t xml:space="preserve">ГАУК «Саратовская областная филармония им.А.Шнитке»                       </t>
  </si>
  <si>
    <t>3.2.2</t>
  </si>
  <si>
    <t>3.2.3</t>
  </si>
  <si>
    <t>3.2.4</t>
  </si>
  <si>
    <t>3.4.</t>
  </si>
  <si>
    <t>2.2.12</t>
  </si>
  <si>
    <t>2.2.13</t>
  </si>
  <si>
    <t>2.2.14</t>
  </si>
  <si>
    <t>2.3</t>
  </si>
  <si>
    <t>Основное мероприятие 2.3 «Осуществление областными театрами фестивальной деятельности»</t>
  </si>
  <si>
    <t>2.3.1</t>
  </si>
  <si>
    <t xml:space="preserve">ГАУК «Саратовский академический театр оперы и балета»                                                        </t>
  </si>
  <si>
    <t>2.3.2</t>
  </si>
  <si>
    <t>2.3.3</t>
  </si>
  <si>
    <t>ГАУК «Саратовский академический театр юного зрителя им.Ю.П.Киселева»</t>
  </si>
  <si>
    <t>2.3.4</t>
  </si>
  <si>
    <t>2.3.5</t>
  </si>
  <si>
    <t>местный бюджет (прогнозно)</t>
  </si>
  <si>
    <t xml:space="preserve">ГПОУ «Саратовский областной колледж искусств»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</si>
  <si>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</si>
  <si>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 xml:space="preserve">Подпрограмма 10 «Укрепление материально-технической базы учреждений в сфере культуры» </t>
  </si>
  <si>
    <t xml:space="preserve">Министерство культуры области
</t>
  </si>
  <si>
    <t>2.6.</t>
  </si>
  <si>
    <t>Основное мероприятие 2.6 «Поддержка театров малых городов»</t>
  </si>
  <si>
    <t>Основное мероприятие 2.5 «Организация и проведение мероприятий по популяризации театрального дела»</t>
  </si>
  <si>
    <t>2.6.1</t>
  </si>
  <si>
    <t>2.6.2</t>
  </si>
  <si>
    <t>2.6.3</t>
  </si>
  <si>
    <t>10.12.</t>
  </si>
  <si>
    <t>Основное мероприятие 10.12 «Поддержка муниципальных учреждений культуры»</t>
  </si>
  <si>
    <t>10.12.1.</t>
  </si>
  <si>
    <t>2.2.</t>
  </si>
  <si>
    <t xml:space="preserve">Министерство культуры области, органы местного самоуправления (по согласованию)                             </t>
  </si>
  <si>
    <t>Подпрограмма 9 «Творческое развитие детей и молодежи в сфере культуры»</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</si>
  <si>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</si>
  <si>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</si>
  <si>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9.2.2 Участие делегации Саратовской области в Молодежных Дельфийских играх России</t>
  </si>
  <si>
    <t>Основное мероприятие 10.6 «Укрепление материально-технической базы областных культурно-досуговых учреждений»</t>
  </si>
  <si>
    <t>10.4.1.</t>
  </si>
  <si>
    <t>10.6.</t>
  </si>
  <si>
    <t>10.6.1.</t>
  </si>
  <si>
    <t>10.6.2.</t>
  </si>
  <si>
    <t>7.</t>
  </si>
  <si>
    <t>Подпрограмма 7 «Государственная охрана, сохранение и популяризация объектов культурного наследия»</t>
  </si>
  <si>
    <t>7.1.</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</si>
  <si>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</si>
  <si>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</si>
  <si>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</si>
  <si>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</si>
  <si>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</si>
  <si>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</si>
  <si>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7.3.1.</t>
  </si>
  <si>
    <t>7.5.</t>
  </si>
  <si>
    <t>Основное мероприятие 7.5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</si>
  <si>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</si>
  <si>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</si>
  <si>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7.5.1.</t>
  </si>
  <si>
    <t>Подпрограмма 8 «Архивы»</t>
  </si>
  <si>
    <t>8.1.</t>
  </si>
  <si>
    <t>3.3</t>
  </si>
  <si>
    <t>3.3.1</t>
  </si>
  <si>
    <t>Основное мероприятие 11.2 «Повышение профессионального образования работников культуры»</t>
  </si>
  <si>
    <t xml:space="preserve">Управление делами правительства области
</t>
  </si>
  <si>
    <t>9.3.</t>
  </si>
  <si>
    <t>2.3.7</t>
  </si>
  <si>
    <t>2.7.</t>
  </si>
  <si>
    <t>2.7.1</t>
  </si>
  <si>
    <t>2.7.2</t>
  </si>
  <si>
    <t>2.7.3</t>
  </si>
  <si>
    <t xml:space="preserve">Министерство культуры </t>
  </si>
  <si>
    <t>-</t>
  </si>
  <si>
    <t>3.3.2</t>
  </si>
  <si>
    <t>9.3.3.</t>
  </si>
  <si>
    <t>9.2.5</t>
  </si>
  <si>
    <t>Контрольное событие 1.2.1 Реставрация предметов документального, изобразительного фонда, коллекции керамики и мебели</t>
  </si>
  <si>
    <t xml:space="preserve">ГУК «Государственный музей К.А. Федина»     </t>
  </si>
  <si>
    <t>1.5.8.</t>
  </si>
  <si>
    <t>1.5.9.</t>
  </si>
  <si>
    <t>ГУК «Областная библиотека для детей и юношества им. А.С. Пушкина»</t>
  </si>
  <si>
    <t>2.5.10.</t>
  </si>
  <si>
    <t>ГАУК "Исторический парк "Моя история"</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</si>
  <si>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</si>
  <si>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</si>
  <si>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</si>
  <si>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</si>
  <si>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</si>
  <si>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</si>
  <si>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</si>
  <si>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</si>
  <si>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</si>
  <si>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</si>
  <si>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Контрольное событие 12.1.3 День воинской славы России  - День защитника Отечества </t>
  </si>
  <si>
    <t xml:space="preserve">Контрольное событие 12.1.4 Государственный праздник  -Международный женский день 8 марта </t>
  </si>
  <si>
    <t xml:space="preserve">Контрольное событие 12.1.5 День работника культуры </t>
  </si>
  <si>
    <t>Контрольное событие 12.1.14 Торжественное мероприятие УФСБ России по Саратовской области</t>
  </si>
  <si>
    <t>Контрольное событие 12.1.13 День конституции Российской Федерации</t>
  </si>
  <si>
    <t>Контрольное событие 12.1.12 Государственный праздник - День народного единства</t>
  </si>
  <si>
    <t>Контрольное событие 12.1.11 Организация и проведение Праздника духовой музыки</t>
  </si>
  <si>
    <t>Контрольное событие 12.1.10 Государственный праздник - День России</t>
  </si>
  <si>
    <t xml:space="preserve">Контрольное событие 12.1.9 День славянской письменности и культуры
</t>
  </si>
  <si>
    <t xml:space="preserve">Контрольное событие 12.1.8 Государственный праздник - День Победы в Великой Отечественной войне 1941-1945 годов 
</t>
  </si>
  <si>
    <t>Контрольное событие 12.1.7 Государственный праздник - Праздник весны и труда</t>
  </si>
  <si>
    <t xml:space="preserve">Контрольное событие 12.1.6 Всемирный День авиации и космонавтики - первый полет человека в космос </t>
  </si>
  <si>
    <t>13.8.3.</t>
  </si>
  <si>
    <t>13.8.4.</t>
  </si>
  <si>
    <t>13.8.5.</t>
  </si>
  <si>
    <t xml:space="preserve"> 4.4.3.</t>
  </si>
  <si>
    <t>4.4.4.</t>
  </si>
  <si>
    <t>ГАУК «Саратовский театр оперетты»</t>
  </si>
  <si>
    <t>2.5.11.</t>
  </si>
  <si>
    <t>10.1.3</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</si>
  <si>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</si>
  <si>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на 2020 год (финансовый)</t>
  </si>
  <si>
    <t>ГУК «Государственный музей К.А. Федина»</t>
  </si>
  <si>
    <t>ГАУК «Исторический парк            «Моя история»</t>
  </si>
  <si>
    <t>Контрольное событие 1.5.4. Издание каталога  музейной коллекции самоваров</t>
  </si>
  <si>
    <t>Контрольное событие 1.5.5. Проведение юбилейных краеведческих чтений к 135 летию музея</t>
  </si>
  <si>
    <t>Контрольное событие 1.5.8  Проведение художественных выставок совместно с Саратовским региональным отделением союза художников России</t>
  </si>
  <si>
    <t>Контрольное событие 1.5.9 Поддержка социально ориентированных некоммерческих организаций в области культуры</t>
  </si>
  <si>
    <t>1.5.7</t>
  </si>
  <si>
    <t>Контрольное событие 1.4.5  Экспонирование выставки  к 115-летию Л.А. Кассиля</t>
  </si>
  <si>
    <t>Контрольное событие 1.4.7 Экспонирование выставки к 130-летию М. Булгакова, 55-летию «Мастер и Маргарита»</t>
  </si>
  <si>
    <t>Контрольное событие 1.4.8 Экспонирование выставки к 100-летию объединения писателей «Серапионовы братья»</t>
  </si>
  <si>
    <t>Контрольное событие 1.4.9  Экспонирование выставки  к 150-летию книги  Жюля Верна «Вокруг света за 80 дней»</t>
  </si>
  <si>
    <t>Контрольное событие 1.4.10 Экспонирование выставки  «Он живой и светится» по произведениям В.Ю. Драгунского</t>
  </si>
  <si>
    <t>Контрольное событие 1.4.11 Экспонирование выставки  «Гарри Поттер и страна Швамбрания»</t>
  </si>
  <si>
    <t xml:space="preserve">Музей  - филиал ГУК «Государственный музей        К.А. Федина»                              </t>
  </si>
  <si>
    <t xml:space="preserve">Контрольное событие 4.4.3. Репродуцирование изданий на специальные носители для слепых и  слабовидящих
</t>
  </si>
  <si>
    <t xml:space="preserve">Контрольное событие 4.4.4 Проведение оцифровки изданий
</t>
  </si>
  <si>
    <t>Контрольное событие 1.2.2 Биообработка фондохранилищ и экспозиционных залов Государственного музея К.А. Федина</t>
  </si>
  <si>
    <t>1.4.1</t>
  </si>
  <si>
    <t>1.4.2</t>
  </si>
  <si>
    <t>1.4.3</t>
  </si>
  <si>
    <t>1.4.4</t>
  </si>
  <si>
    <t>1.4.5</t>
  </si>
  <si>
    <t>1.4.6</t>
  </si>
  <si>
    <t>1.4.7</t>
  </si>
  <si>
    <t>1.4.8</t>
  </si>
  <si>
    <t>1.4.9</t>
  </si>
  <si>
    <t>1.4.10</t>
  </si>
  <si>
    <t>1.4.11</t>
  </si>
  <si>
    <t>1.4.12</t>
  </si>
  <si>
    <t>Контрольное событие  1.4.12 Экспонирование выставки "В любви всецело. Федин и Германия"</t>
  </si>
  <si>
    <t>1.4.13</t>
  </si>
  <si>
    <t>1.4.14</t>
  </si>
  <si>
    <t>Контрольное событие  1.4.13 Экспонирование выставки "Писатели - детям"</t>
  </si>
  <si>
    <t xml:space="preserve">ГУК «Государственный музей К.А. Федина»                              </t>
  </si>
  <si>
    <t>1.4.15</t>
  </si>
  <si>
    <t>Контрольное событие  1.4.14 Экспонирование выставки в рамках проекта "Литературные музеи России"</t>
  </si>
  <si>
    <t>Контрольное событие  1.4.15 Экспонирование выставки "Литературная сказка XIX века"</t>
  </si>
  <si>
    <t>1.4.16</t>
  </si>
  <si>
    <t>Контрольное событие  1.4.15 Экспонирование выставки "Связь времен, переплетение судеб"</t>
  </si>
  <si>
    <t>1.4.17</t>
  </si>
  <si>
    <t>1.4.18</t>
  </si>
  <si>
    <t>1.4.19</t>
  </si>
  <si>
    <t>1.4.20</t>
  </si>
  <si>
    <t>Контрольное событие 1.4.19 Создание выставки в филиале ГУК "Саратовский областной музей краеведения"</t>
  </si>
  <si>
    <t>Контрольное событие 1.5.6. Издание каталога музейной коллекции</t>
  </si>
  <si>
    <t>4.3.7.</t>
  </si>
  <si>
    <t>4.3.17</t>
  </si>
  <si>
    <t xml:space="preserve">Контрольное событие 4.3.5 Областной фестиваль "С книгой мир добрей и ярче"  </t>
  </si>
  <si>
    <t>4.3.1.</t>
  </si>
  <si>
    <t>4.3.12.</t>
  </si>
  <si>
    <t>4.3.13.</t>
  </si>
  <si>
    <t>Контрольное событие 4.3.1 
Областной творческий конкурс «Наша великая Победа»</t>
  </si>
  <si>
    <t>Контрольное событие 4.3.2 
Областной творческий конкурс  «Александр Невский: жизнь, ставшая житием»</t>
  </si>
  <si>
    <t xml:space="preserve">Контрольное событие 4.3.3 
Областной фестиваль   «Все начинается с детства» </t>
  </si>
  <si>
    <t>Контрольное событие 4.3.4 Реализация мероприятий комплексной программы «Сохраним читающее детство»</t>
  </si>
  <si>
    <t xml:space="preserve">Контрольное событие 4.3.7 Проект «Большое чтение в Саратовской области» </t>
  </si>
  <si>
    <t xml:space="preserve">Контрольное событие 4.3.8 Областной смотр-конкурс работы библиотек по историко-патриотическому просвещению населения «Библиотеки области - юбилею Победы» </t>
  </si>
  <si>
    <t>Контрольное событие 4.3.9 Областной творческий конкурс "С чего начинается Родина"</t>
  </si>
  <si>
    <t>Контрольное событие 4.3.11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t>
  </si>
  <si>
    <t>Контрольное событие 4.3.12.  Мобильный проект «Зримый Саратов»</t>
  </si>
  <si>
    <t>Контрольное событие 4.3.13.  Поддержка социально ориентированных некоммерческих организаций в области культуры</t>
  </si>
  <si>
    <t>2.2.6</t>
  </si>
  <si>
    <t xml:space="preserve">ГАУК «Саратовский академический театр оперы и балета»           </t>
  </si>
  <si>
    <t>ГАУК  "Саратовский академический театр оперы и балета"</t>
  </si>
  <si>
    <t>ГАУК "Саратовский академический театр юного зрителя им.Ю.П.Киселева"</t>
  </si>
  <si>
    <t>ГАУК "Саратовский государственный академический театр драмы имени И.А.Слонова</t>
  </si>
  <si>
    <t>2.2.4</t>
  </si>
  <si>
    <t>ГАУК "Саратовский государственный академический театр драмы имени И.А.Слонова"</t>
  </si>
  <si>
    <t>2.2.5</t>
  </si>
  <si>
    <t>2.2.7</t>
  </si>
  <si>
    <t>2.2.8</t>
  </si>
  <si>
    <t>ГАУК "Драматический театр города Вольска"</t>
  </si>
  <si>
    <t xml:space="preserve">  ГАУК "Саратовский академический театр оперы и балета"</t>
  </si>
  <si>
    <t xml:space="preserve">ГАУК «Саратовский академический театр юного зрителя им.Ю.П.Киселева </t>
  </si>
  <si>
    <t>Контрольное событие 2.3.1  Проведение  X областного театрального фестиваля "Золотой Арлекин"</t>
  </si>
  <si>
    <t>Контрольное событие 2.3.2  V Всероссийский фестиваль им.О.Янковского</t>
  </si>
  <si>
    <t>Контрольное событие 2.3.3. Межрегиональный фестиваль "Театральное Прихоперье"</t>
  </si>
  <si>
    <t>местные бюджеты 9прогнозно)</t>
  </si>
  <si>
    <t>ГАУК "Саратовский академический театр оперы и балета"</t>
  </si>
  <si>
    <t>\областной бюджет</t>
  </si>
  <si>
    <t>местные бюджеты</t>
  </si>
  <si>
    <t xml:space="preserve">ГАУК «Саратовский академический театр оперы и балета"                                  </t>
  </si>
  <si>
    <t>ГАУК СО "Драматический театр города Вольска"</t>
  </si>
  <si>
    <t>Контрольное событие 2.5.6 Укрепление творческих связей        Гастроли в Пензе</t>
  </si>
  <si>
    <t>ГАУК "Саратовский академический театр оперы и балета "</t>
  </si>
  <si>
    <t>Контрольное событие 2.5.8  Межрегиональная культурно - познавательная кампания "Доступный театр "Живой урок школьной классики" как новый тип взаимодействия школы и театра"</t>
  </si>
  <si>
    <t>Контрольное событие 2.5.9.  Взаимодействие в Поволжским регионом                                                                       Гастроли в Самаре</t>
  </si>
  <si>
    <t>ГАУК "Саратовский областной театр оперетты"</t>
  </si>
  <si>
    <t>Контрольное событие 2.5.10. Межрегиональная культурно - познавательная кампания "Доступный театр "Живой урок школьной классики" как новый тип взаимодействия школы и театра"</t>
  </si>
  <si>
    <t>ГАУК "Саратовский академический театр драмы имени И.А.Слонова"</t>
  </si>
  <si>
    <t>Контрольное событие 2.5.12  Пропаганда театрального искусства для детей и юношества  Участие в фестивале "Маршак"</t>
  </si>
  <si>
    <t>Контрольное событие 2.5.14. Поддержка социально ориентированных некоммерческих организаций в области культуры</t>
  </si>
  <si>
    <t>600.0</t>
  </si>
  <si>
    <t>2.5.12.</t>
  </si>
  <si>
    <t>2.5.13.</t>
  </si>
  <si>
    <t>2.5.14.</t>
  </si>
  <si>
    <t>местные бюджеты )прогнозно)</t>
  </si>
  <si>
    <t>областной  бюджет</t>
  </si>
  <si>
    <t>Контрольное событие 3.2.3  Концертная программа, посвященная 100-летию Докшицера</t>
  </si>
  <si>
    <t xml:space="preserve">ГАУК  «Саратовская областная филармония им.А.Шнитке"                                      </t>
  </si>
  <si>
    <t>Контрольное событие 3.2.4 Концертная программа, посвященная 350-летию Петра 1 "Русская музыка петровского времени"</t>
  </si>
  <si>
    <t xml:space="preserve">ГАУК «Саратовская областная филармония им.А.Шнитке </t>
  </si>
  <si>
    <t>3.2.5</t>
  </si>
  <si>
    <t>Контрольное событие 3.3.1  XV Российский фестиваль им.Г.Г.Нейгауза (к 105-летию С.Рихтера)</t>
  </si>
  <si>
    <r>
      <t>К</t>
    </r>
    <r>
      <rPr>
        <sz val="11"/>
        <color theme="1"/>
        <rFont val="Times New Roman"/>
        <family val="1"/>
        <charset val="204"/>
      </rPr>
      <t>онтрольное событие 3.3.2 Фестиваль, посвященный  75-летию академического симфонического оркестра филармонии</t>
    </r>
  </si>
  <si>
    <t>ГАУК "Саратовская областная филармония им.А.Шнитке</t>
  </si>
  <si>
    <t>Контрольное событие 3.3.3 XVI Фестиваль им.Г.Г.Нейгауза , посвященный 95-летию М.Ростроповича</t>
  </si>
  <si>
    <t>Основное мероприятие 3.4. «Осуществление концертной деятельности областных концертных организаций на территории области», в субъектах Российской Федерации и зарубежных странах</t>
  </si>
  <si>
    <t xml:space="preserve">ГАУК "Саратовская областная филармония им.А.Шнитке"                           </t>
  </si>
  <si>
    <t xml:space="preserve">ГАУК "Саратовская областная концертная организация "Поволжье" </t>
  </si>
  <si>
    <t>Контрольное событие 3.5.1 Пропаганда музыкального наследия военных лет Фестиваль к 75-летию Победы</t>
  </si>
  <si>
    <t>ГАУК "Саратовская областная концертная организация "Поволжье"</t>
  </si>
  <si>
    <t>ГАУК "Саратовская областная филармония им.А.Шнитке"</t>
  </si>
  <si>
    <t>Контрольное событие 3.5.4.Выступление академического симфонического оркестра в Москве</t>
  </si>
  <si>
    <t>Министерство культуры области,         ГАУ ДПО "Саратовский областной учебно - методический центр"</t>
  </si>
  <si>
    <t>ГАУ ДПО "Саратовский областной  учебно-методический центр"</t>
  </si>
  <si>
    <t>Контрольное событие 9.2.3 Выступление участников Детского хора России от Саратовской области в Государственном Кремлевском Дворце</t>
  </si>
  <si>
    <t>ГАУ ДПО "Саратовский областной учебно-методический центр</t>
  </si>
  <si>
    <t>ГАУК «Саратовский областной Дом работников искусств» (И.Б.Десницкая, директор)</t>
  </si>
  <si>
    <t xml:space="preserve">ГАУК " Саратовский областной Дом работников искусств" </t>
  </si>
  <si>
    <t>6.2.12.</t>
  </si>
  <si>
    <t>Контрольное событие 9.2.1 "Проведение Детских и юношеских ассамблей искусств"</t>
  </si>
  <si>
    <t>Контрольное событие 9.2.6 Проведение торжественной церемонии награждения именными Губернаторскими стипендиями и Гала-концерта</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</si>
  <si>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</si>
  <si>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9.3.3 Проведение областного конкурса "Лучшие детские школы искусств Саратовской области"</t>
  </si>
  <si>
    <t>9.3.4.</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</si>
  <si>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</si>
  <si>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1.5 «Организация и проведение мероприятий по популяризации музейного дела»</t>
  </si>
  <si>
    <t xml:space="preserve">Контрольное событие 2.2.15  Постановка спектакля                                          </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</si>
  <si>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</si>
  <si>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</si>
  <si>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11.1.2</t>
  </si>
  <si>
    <t xml:space="preserve"> ГУК «Областная библиотека для детей и юношества им.А.С. Пушкина» </t>
  </si>
  <si>
    <t>11.1.3</t>
  </si>
  <si>
    <t>11.1.4</t>
  </si>
  <si>
    <t>11.1.5</t>
  </si>
  <si>
    <t>11.1.6</t>
  </si>
  <si>
    <t>ГАУК  «Саратовский областной центр народного творчества имени Л.А Руслановой»</t>
  </si>
  <si>
    <t>11.1.7</t>
  </si>
  <si>
    <t>11.1.8</t>
  </si>
  <si>
    <t>11.1.9</t>
  </si>
  <si>
    <t>11.1.10</t>
  </si>
  <si>
    <t>11.1.11</t>
  </si>
  <si>
    <t>11.1.12</t>
  </si>
  <si>
    <t>Контрольное событие 6.2.10   Проведение областного конкурса исполнителей народной песни им.Л.А.Руслановой</t>
  </si>
  <si>
    <t>Контрольное событие 6.2.11  Проведение III Парада достижений народного творчества «Огней так много золотых»</t>
  </si>
  <si>
    <t>Контрольное событие 6.2.12 Проведение Всероссийского этнофестиваля национальных культур «Волжское подворье»</t>
  </si>
  <si>
    <t xml:space="preserve">Контрольное событие 6.2.13. Инклюзивный творческий фестиваль «Культура без границ»
</t>
  </si>
  <si>
    <t xml:space="preserve">ГАУК «Саратовский академический театр юного зрителя им. Ю. П. Киселева"                                                      </t>
  </si>
  <si>
    <t>11.4.7</t>
  </si>
  <si>
    <t>Контрольное событие 11.4.7  Вручение литературных премий Саратовской области имени М.Н.Алексеева</t>
  </si>
  <si>
    <t xml:space="preserve">ГУК «Государственный музей  К.А. Федина»                              </t>
  </si>
  <si>
    <t>Контрольное событие 2.2.2 Постановка спектакля Губернаторская елка</t>
  </si>
  <si>
    <t>Контрольное событие 2.2.4.Постановка спектакля К.Степанычева "Дни Победы"</t>
  </si>
  <si>
    <r>
      <t xml:space="preserve">  </t>
    </r>
    <r>
      <rPr>
        <sz val="11"/>
        <color theme="1"/>
        <rFont val="Times New Roman"/>
        <family val="1"/>
        <charset val="204"/>
      </rPr>
      <t xml:space="preserve">Контрольное событие 2.2.5 Постановка спектакля А.Слаповский "Две матери, две дочери"                                 </t>
    </r>
  </si>
  <si>
    <t xml:space="preserve">Контрольное событие 2.2.8 Постановка спектакля  А.Угаров "Разбор вещей"               </t>
  </si>
  <si>
    <t>Контрольное событие 2.2.9 Постановка спектакля Губернаторская елка  Новогодний спектакль</t>
  </si>
  <si>
    <t>Контрольное событие 2.2.10  Постановка спектакля Г.Рассов "Друзья из шкафа"</t>
  </si>
  <si>
    <t>Контрольное событие 2.2.11  Постановка спектакля  Спектакль по классической драматургии</t>
  </si>
  <si>
    <t xml:space="preserve">Контрольное событие 2.2.12 Постановка спектакля К.Вайль "Возвышение и падение города Махагони"                                                          </t>
  </si>
  <si>
    <t>Контрольное событие 2.2.13  Постановка спектакля А.Милн "Ариадна или бизнес, прежде всего"</t>
  </si>
  <si>
    <t>Контрольное событие 2.2.14  Постановка спектакля Ю.Олеша "Заговор чувств"</t>
  </si>
  <si>
    <t xml:space="preserve">Контрольное событие 2.2.16  Постановка спектакля  Губернаторская елка                </t>
  </si>
  <si>
    <t>Контрольное событие 2.6.3.  Поддержка творческой деятельности и укрепление материально-технической базы театров</t>
  </si>
  <si>
    <t xml:space="preserve">Контрольное событие 9.3.4. Проведение областного конкурса профессионального мастерства  "Призвание" </t>
  </si>
  <si>
    <t xml:space="preserve">Контрольное событие 11.1.1
Межрегиональная конференция по патриотическому воспитанию подрастающего поколения «Из одного металла льют медаль за бой, медаль за труд»
</t>
  </si>
  <si>
    <t>11.1.1</t>
  </si>
  <si>
    <t xml:space="preserve">Контрольное событие 11.1.2
Межрегиональная научно-практическая конференция «Вечных истин немеркнущий свет»
</t>
  </si>
  <si>
    <t>Контрольное событие 11.1.3
Областной семинар для специалистов библиотек, обслуживающих инвалидов</t>
  </si>
  <si>
    <t>Контрольное событие 11.1.4 Проведение конференции к 100-летию объединения писателей «Серапионовы братья»</t>
  </si>
  <si>
    <t>Контрольное событие 11.1.5 Проведение областного семинара-практикума для руководителей хореографических коллективов</t>
  </si>
  <si>
    <t>Контрольное событие 11.1.6   Проведение областного семинара - практикума для руководителей фольклорных коллективов</t>
  </si>
  <si>
    <t xml:space="preserve">Контрольное событие 11.1.7 Проведение областного семинара  - практикума для руководителей и режиссеров театральных коллективов </t>
  </si>
  <si>
    <t xml:space="preserve">Контрольное событие  11.1.9 Проведение областного семинара практикума- для руководителей эстрадных коллективов </t>
  </si>
  <si>
    <t xml:space="preserve">Контрольное событие 11.1.10 Проведение областного семинара - практикума для руководителей оркестров, ансамблей народных инструментов </t>
  </si>
  <si>
    <t>Контрольное событие 11.1.11  Проведение областных семинаров-практикумов для руководителей студий декоративно-прикладного творчества</t>
  </si>
  <si>
    <t>Контрольное событие 11.1.12 Проведение областного семинара-практикума для руководителей духовых оркестров</t>
  </si>
  <si>
    <t>11.1.13.</t>
  </si>
  <si>
    <t>Контрольное событие 11.1.13 Региональный форум педагогических работников сферы культуры</t>
  </si>
  <si>
    <t xml:space="preserve">Контрольное событие 2.2.7 Постановка спектакля А.Копков "Слон"                 </t>
  </si>
  <si>
    <t>Контрольное событие 2.2.3.Постановка спектакля  А.Кристи "Свидетель обвинения"</t>
  </si>
  <si>
    <t>Контрольное событие 2.2.6 Постановка спектакля  С.Прокофьев "Огненный ангел" (опера)</t>
  </si>
  <si>
    <t>Контрольное событие 3.5.3.  Пропаганда симфонической музыки  к 800-летию Александра Невского. Кантата ""Александр Невский"</t>
  </si>
  <si>
    <t>Контрольное событие 4.3.10
Областной конкурс среди людей с нарушениями зрения «Не в бой солдаты уходили, а шли в историю они», посвященный 75-летию Великой Победы</t>
  </si>
  <si>
    <t>Контрольное событие 2.5.7.  Торжественное мероприятие, посвященное 85-летию театра кукол "Теремок"</t>
  </si>
  <si>
    <t>Контрольное событие 2.5.13  Укрепление связей в регионами Поволжья                                                                                    Гастроли по городам Поволжья</t>
  </si>
  <si>
    <t>Контрольное событие 3.2.1.  Программа, посвященная 75-летию Победы                                                                                                        А.Шнитке "Песни войны и мира"</t>
  </si>
  <si>
    <t>Контрольное событие 3.5.2  Пропаганда мирового музыкального наследия.  Парад премьер с участием звезд мирового уровня</t>
  </si>
  <si>
    <t>внебюджетные источники (прогнозно)</t>
  </si>
  <si>
    <t>Контрольное событие 2.5.11 Организация обменных гастролей с Краснодарским академическим театром имени М.Горького</t>
  </si>
  <si>
    <t>ГАУК «Саратовский государственный  академический театр драмы имени И.А.Слонова</t>
  </si>
  <si>
    <t>Контрольное событие 9.2.5 Проведение областного фестиваля "Одаренные дети. Путь к мастерству"</t>
  </si>
  <si>
    <t>2020</t>
  </si>
  <si>
    <t>2022</t>
  </si>
  <si>
    <t xml:space="preserve">Министерство культуры области, органы местного самоуправления (по согласованию), комитет по реализации инвестиционных проектов в строительстве Саратовской области
</t>
  </si>
  <si>
    <t xml:space="preserve">комитет по реализации инвестиционных проектов в строительстве Саратовской области
</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</si>
  <si>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</si>
  <si>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ГАУК «Саратовский театр кукол «Теремок», ГАУК «Саратовский академический театр юного зрителя им.Ю.П.Киселева»</t>
  </si>
  <si>
    <t>10.1.4 «Создание модельных муниципальных библиотек»</t>
  </si>
  <si>
    <t>10.1.7 «Создание центров культурного развития в городах с числом жителей до 300 тысяч человек»</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</si>
  <si>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</si>
  <si>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 xml:space="preserve">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
</t>
  </si>
  <si>
    <t xml:space="preserve">10.2.1 «Создание виртуальных концертных залов» </t>
  </si>
  <si>
    <t>Контрольное событие 10.2.1 «Приобретение грузовой Газели для ГАУК «Саратовский государственный академический театр драмы им. И.А.Слонова»</t>
  </si>
  <si>
    <t>ГАУК «Саратовский государственный академический театр драмы им. И.А.Слонова»</t>
  </si>
  <si>
    <t xml:space="preserve">Контрольное событие 10.2.2 «Текущий ремонт здания ГАУК СО «Драматический театр города Вольска» </t>
  </si>
  <si>
    <t>10.2.3.</t>
  </si>
  <si>
    <t xml:space="preserve">Контрольное событие 10.2.3 Приобретение легкового автомобиля для  «ГАУК СО «Драматический театр г.Вольск»   </t>
  </si>
  <si>
    <t>10.2.4.</t>
  </si>
  <si>
    <t xml:space="preserve">Контрольное событие 10.2.4 Ремонт помещений  ГАУК «Саратовский государственный академический театр драмы им. И.А.Слонова» </t>
  </si>
  <si>
    <t>10.5.3.</t>
  </si>
  <si>
    <t>ГПОУ«Саратовский областной колледж искусств»</t>
  </si>
  <si>
    <t>Контрольное событие 10.6.1 Проведение ремонта здания  ГАУК СО  «Дворец культуры «Россия»</t>
  </si>
  <si>
    <t>Контрольное событие 10.6.2  Приобретение оборудования ГАУК «Саратовский областной центр народного творчества имени Л.А. Руслановой»</t>
  </si>
  <si>
    <t>ГАУК «Саратовская областная филармония им.А.Шнитке: детский театр «Куклы Папы Карло», детский театр «Арт-Ревю»</t>
  </si>
  <si>
    <t xml:space="preserve"> ГАУК "Саратовский областной музей краеведения" </t>
  </si>
  <si>
    <t>Контрольное событие 10.4.1 Проведение ремонтных работ  ГУК «Областная специальная библиотека для слепых»</t>
  </si>
  <si>
    <t>Контрольное событие 10.4.2. Приобретение компьютерной техники ГУК "Областная универсальная научная библиотека"</t>
  </si>
  <si>
    <t>ГУК "Областная универсальная научная библиотека"</t>
  </si>
  <si>
    <t>Контрольное событие 10.4.3 Проведение работ по замене электропроводки ГУК "Областная библиотека для детей и юношества имени А.С.Пушкина"</t>
  </si>
  <si>
    <t xml:space="preserve"> ГУК "Областная библиотека для детей и юношества имени А.С.Пушкина"</t>
  </si>
  <si>
    <t>Контрольное событие 10.6.3 Приобретение кондиционеров  ГАУК "Саратовский областной дом работников искусств"</t>
  </si>
  <si>
    <t>ГАУК "Саратовский областной дом работников искусств"</t>
  </si>
  <si>
    <t>Контрольное событие 10.24.1 Проведение реставрационных работ здания ГАУК  «Саратовский академический  театр оперы и балета"</t>
  </si>
  <si>
    <t xml:space="preserve">Контрольное событие 10.1.2. ГУК "Саратовский областной музей краеведения" Проведение реконструкции здания Саратовского этнографического музея  </t>
  </si>
  <si>
    <t>2020 февраль</t>
  </si>
  <si>
    <t>2022 февраль</t>
  </si>
  <si>
    <t>Контрольное событие 12.1.15 Государственный праздник - Встреча наступающего Нового года</t>
  </si>
  <si>
    <t>Контрольное событие 12.1.16 Обеспечение мероприятий сферы культуры</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</si>
  <si>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</si>
  <si>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</si>
  <si>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</si>
  <si>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 xml:space="preserve">ГАУ ДПО "Саратовский областной учебно- методический центр" </t>
  </si>
  <si>
    <t>2.3.12</t>
  </si>
  <si>
    <t>2.5.4.</t>
  </si>
  <si>
    <t>Контрольное событие 2.5.2 Укрепление творческих связей Гастроли театра оперы и балета в Краснодаре</t>
  </si>
  <si>
    <t>Контрольное событие 2.5.1. Межрегиональная культурно - познавательная кампания "Доступный театр "Живой урок школьной классики" как новый тип взаимодействия школы и театра"</t>
  </si>
  <si>
    <t>2.5.2</t>
  </si>
  <si>
    <t>Контрольное событие 2.5.5. Укрепление межрегиональных связей                                         Межрегиональный фестиваль новогодних практик "#СНЕГ"</t>
  </si>
  <si>
    <t>Контрольное событие 2.5.4. Пропаганда музыкального театрального искусства                                                                Участие в фестивале "Видеть музыку"</t>
  </si>
  <si>
    <t>Контрольное событие 2.4.1  Театрально-концертное обслуживание населения муниципальных районов области</t>
  </si>
  <si>
    <t xml:space="preserve">ГАУК «Саратовский областной театр оперетты»                                                        </t>
  </si>
  <si>
    <t>Контрольное событие 2.4.2  Театрально-концертное обслуживание населения муниципальных районов области</t>
  </si>
  <si>
    <t xml:space="preserve">ГАУК «Саратовский академический театр оперы и балета»                                  </t>
  </si>
  <si>
    <t>Контрольное событие 2.4.3  Театрально-концертное обслуживание населения муниципальных районов области</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</si>
  <si>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</si>
  <si>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</si>
  <si>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2.4.5</t>
  </si>
  <si>
    <t>Контрольное событие 2.4.5  Театрально-концертное обслуживание населения муниципальных районов области</t>
  </si>
  <si>
    <t xml:space="preserve">ГАУК «Саратовский государственный академический театр драмы имени И.А. Слонова»                                                        </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</si>
  <si>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</si>
  <si>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</si>
  <si>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</si>
  <si>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</si>
  <si>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2.4.8</t>
  </si>
  <si>
    <t>2.4.9</t>
  </si>
  <si>
    <t>Контрольное событие 2.4..9 Гастроли в Волгограде</t>
  </si>
  <si>
    <t>Контрольное событие 2.4.8  Гастроли в Уфе</t>
  </si>
  <si>
    <t>Контрольное событие 2.4.7 Гастроли в Пензе</t>
  </si>
  <si>
    <t>Контрольное событие 1.4.1 Экспонирование выставки к 75-летию Победы в Великой Отечественной войне "Война оставила свой след..."</t>
  </si>
  <si>
    <t>Контрольное событие 1.4.4 Экспонирование детской выставки "Звери и птицы на каждой станице" по произведениям В.Бианки, М.Пришвина, Паустовского и др.</t>
  </si>
  <si>
    <t>Контрольное событие 1.4.20 Создание передвижной выставки «Был день Победы, был парад» из военно-исторического музея артиллерии, инженерных войск и войск связи (г. Санкт-Петербург) к 75 летию Победы в Великой Отечественной войне</t>
  </si>
  <si>
    <t>1.4.21</t>
  </si>
  <si>
    <t>Контрольное событие 1.4.21  Создание передвижной выставки «Сталинград. 1942-1943» из историко-мемориального музея-заповедника Сталинградская битва (г. Волгоград) (информация в т.ч. о вкладе саратовцев в оборону Сталинграда)</t>
  </si>
  <si>
    <t>Контрольное событие 4.3.14 Проект «Славный город на реке великой», посвященный 430-летию Саратова</t>
  </si>
  <si>
    <t>Контрольное событие 4.3.15 Инклюзивный проект «Страна, покорившая космос», посвященный 60-летию первого полета человека в космос</t>
  </si>
  <si>
    <t>Контрольное событие 4.3.16 Краеведческий проект «Иван Паницкий - легенда саратовского баяна» к 115-летию И.Я.Паницкого</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</si>
  <si>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</si>
  <si>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</si>
  <si>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6.2.16.</t>
  </si>
  <si>
    <t xml:space="preserve">Контрольное событие 6.2.16.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</si>
  <si>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Контрольное событие 6.2.15.  Проведение молодежной акции «Счастье в моих руках»</t>
  </si>
  <si>
    <t>6.2.17</t>
  </si>
  <si>
    <t xml:space="preserve">Контрольное событие 6.2.17. Проведение Межрегионального фестиваль творчества "Хвалынские этюды К.П. Петрова-Водкина"
</t>
  </si>
  <si>
    <t xml:space="preserve">Контрольное событие 6.2.18.  Проведение Международной конференции "Искусство и власть"
</t>
  </si>
  <si>
    <t>Контрольное событие 6.2.19.  Проведение выставочного проекта к 75-летию Победы "День Победы со слезами на глазах"</t>
  </si>
  <si>
    <t xml:space="preserve"> Контрольное событие 6.6.1. Реализация проекта «Золотой фонд народного творчества»</t>
  </si>
  <si>
    <t xml:space="preserve"> Контрольное событие 6.6.2.Реализация проекта «Салют Победы»</t>
  </si>
  <si>
    <t>6.6.2.</t>
  </si>
  <si>
    <t>Контрольное событие 6.6.3. Проведение творческих встреч с кинематографистами, актерами и режиссерами</t>
  </si>
  <si>
    <t>Контрольное событие 6.6.4. Проведение областного поэтического конкурса «Турнир поэтов»</t>
  </si>
  <si>
    <t xml:space="preserve">Контрольное событие 6.6.5. Проведение областного литературного конкурса среди детей и подростков «Здравствуй, племя младое, незнакомое» </t>
  </si>
  <si>
    <t>Контрольное событие 6.6.6 Проведение торжественного мероприятия,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культуры  «Поклонимся великим тем годам»</t>
  </si>
  <si>
    <t>6.6.7</t>
  </si>
  <si>
    <t xml:space="preserve">Контрольное событие 6.6.7 Проведение торжественного мероприятия 
для  участников Великой Отечественной войны 1941-1945 гг. - «С пожеланием добра и счастья»
</t>
  </si>
  <si>
    <t xml:space="preserve">Контрольное событие 4.3.18. Проведение Литературных вечеров совместно с региональным отделением "Союз писателей России" </t>
  </si>
  <si>
    <t>Контрольное событие 11.1.8 Проведение областного семинара режиссеров театрализованных представлений и праздников</t>
  </si>
  <si>
    <t>Контрольное событие 4.3.6 XIII Пушкинские научные чтения</t>
  </si>
  <si>
    <t>Контрольное событие 1.4.2 Экспонирование фотовыставки   «Кабинет и мир писателя»</t>
  </si>
  <si>
    <t>Контрольное событие 1.4.3 Экспонирование выставки «О назначении поэта. А. Блок» (к 140-летию А.А. Блока)</t>
  </si>
  <si>
    <t>Контрольное событие 11.3.1  Областной фестиваль «Сохраняя профессиональные традиции»</t>
  </si>
  <si>
    <t>Контрольное событие 13.9.2  «Организация и проведение Форума «XVIII Межрегиональные образовательные «Пименовские чтения».</t>
  </si>
  <si>
    <t>Контрольное событие 2.3.12  VI межрегиональный фестиваль "Театральное Прихоперье"</t>
  </si>
  <si>
    <t>Контрольное событие 2.3.11 VI всероссийский фестиваль  имени О.Янковского</t>
  </si>
  <si>
    <t>Контрольное событие 2.3.10     XI областной фестиваль "Золотой Арлекин"</t>
  </si>
  <si>
    <t>Контрольное событие 2.3.9 XXXV Собиновский музыкальный фестиваль</t>
  </si>
  <si>
    <t xml:space="preserve">Контрольное событие 2.3.8 Фестиваль "Уроки Табакова"  </t>
  </si>
  <si>
    <t xml:space="preserve">Контрольное событие 2.3.7  V  межрегиональный фестиваль "Театральное Прихоперье"             </t>
  </si>
  <si>
    <t>Контрольное событие 2.3.6 Участие в международном фестивале театров кукол им.С.Образцова</t>
  </si>
  <si>
    <t>Контрольное событие 2.3.5. XXXIV Собиновский музыкальный фестиваль</t>
  </si>
  <si>
    <t>Контрольное событие 1.4.22  Экспонирование выставок из фондов ведущих музеев РФ</t>
  </si>
  <si>
    <t xml:space="preserve">Контрольное событие 1.5.1  Проведение Фединских чтений </t>
  </si>
  <si>
    <t>Контрольное событие 1.5.3 Издание каталогов  по коллекциям музея</t>
  </si>
  <si>
    <t>1.4.22</t>
  </si>
  <si>
    <t>2021  в течение года</t>
  </si>
  <si>
    <t>Контрольное событие 10.1.1 ГУК «Государственный музей К.А. Федина» Проектные работы, ремонт помещений</t>
  </si>
  <si>
    <t>Контрольное событие 10.1.3. ГАУК "Исторический парк "Моя история"приобретение ламп для проекторов</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</si>
  <si>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ГАУК «Саратовская областная филармония им.А.Шнитке» (А.В. Николаева, директор) </t>
  </si>
  <si>
    <t xml:space="preserve">Контрольное событие 1.4.6 Экспонирование выставки "Играй, сражайся и прячься с Томом Сойером" ( игровая выставка к 185-летию Марка Твена)  </t>
  </si>
  <si>
    <t>Контрольное событие 2.2.1 Постановка спектакля И.Кальман "Баядера"</t>
  </si>
  <si>
    <t xml:space="preserve">Контрольное событие 2.5.3.Укрепление творческих связей Обменные гастроли Саратовского государственного академического театра драмы имени И.А.Слонова с  русским драматическим  театром им. Н.А.Бестужева (г.Улан - Уде, Республика Бурятия)                              </t>
  </si>
  <si>
    <t>Контрольное событие   3.2.2. Концертная программа  "Минувших лет живая память"</t>
  </si>
  <si>
    <t>Контрольное событие 3.2.5 Концертная программа "Партитуры XX века" (к 90-летию Р.Щедрина)</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</si>
  <si>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государственный академический театр драмы имени И.А. Слонова»        (В.В. Петренко, директор), ГАУК «Саратовский областной центр народного творчества имени Л.А. Руслановой» (В.И.Зимин, директор)        </t>
  </si>
  <si>
    <t xml:space="preserve">Контрольное событие  11.4.4 Проведение областного конкурса «Лучший кинозал Саратовской области» </t>
  </si>
  <si>
    <t>Контрольное событие 2.3.4.                                  Межрегиональный фестиваль новогодних практик "#СНЕГ"</t>
  </si>
  <si>
    <t>1.5.10.</t>
  </si>
  <si>
    <t>Контрольное событие 1.5.10 Издание сборника "Письма с фронта. Сборник писем В.П. Савина из собрания Саратовского областного музея краеведения"</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</si>
  <si>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</si>
  <si>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Основное мероприятие 3.3. "Осуществление областными концертными организациями фестивальной деятельности"</t>
  </si>
  <si>
    <t>3.5.5</t>
  </si>
  <si>
    <t>Контрольное событие 3.5.5.Поддержка социально ориентированных некоммерческих организаций в области культуры</t>
  </si>
  <si>
    <t>Контрольное событие 4.3.19 
Интернет-проект "Стань читателем онлайн"</t>
  </si>
  <si>
    <t>6.6.8</t>
  </si>
  <si>
    <t>Контрольное событие 6.6.8. Проведение областного поэтического конкурса «Победа - одна на всех", посвященного 75-летию Победы в Великой Отечественной войне 1941-1945 гг.»</t>
  </si>
  <si>
    <t>10.1.4</t>
  </si>
  <si>
    <t>10.1.5</t>
  </si>
  <si>
    <t>10.1.6</t>
  </si>
  <si>
    <t>ГАУК "Саратовский историко-патриотический комплекс "Музей боевой и трудовой славы"</t>
  </si>
  <si>
    <t>Контрольное событие 10.1.4. ГАУК ""Саратовский историко-патриотический комплекс "Музей боевой и трудовой славы" Приобретение и монтаж сплит-систем в павильоне "Боевая слава"</t>
  </si>
  <si>
    <t>Контрольное событие 10.1.5. ГАУК "Саратовский историко-патриотический комплекс "Музей боевой и трудовой славы" Изготовление с установкой жалюзи в павильоне "Трудовая слава"</t>
  </si>
  <si>
    <t>10.1.7</t>
  </si>
  <si>
    <t>10.1.8</t>
  </si>
  <si>
    <t>10.1.9</t>
  </si>
  <si>
    <t xml:space="preserve">Контрольное событие 10.1.6. ГАУК "Саратовский историко-патриотический комплекс "Музей боевой и трудовой славы" Приобретение многофункционального устройства лазерного </t>
  </si>
  <si>
    <t>ГУК "Государственный музей К.А. Федина"</t>
  </si>
  <si>
    <t>Контрольное событие 10.1.7. ГУК "Государственный музей К.А. Федина" Текущий ремонт внутренних помещений здания в филиале Л. Кассиля</t>
  </si>
  <si>
    <t>Контрольное событие 10.1.8. ГУК "Государственный музей К.А. Федина" Текущий ремонт фасада здания флигеля в филиале Л. Кассиля. Текущий ремонт отмостки здания флигеля в филиале Л. Кассиля</t>
  </si>
  <si>
    <t>Контрольное событие 10.1.9. ГУК "Государственный музей К.А. Федина" Поставка и настройка модуля "Новая атрибуция музейных предметов"</t>
  </si>
  <si>
    <t>10.1.10</t>
  </si>
  <si>
    <t>ГУК "Саратовский областной музей краеведения"</t>
  </si>
  <si>
    <t>Контрольное событие 10.1.10. ГУК "Саратовский областной музей краеведения" Выполнение предпроектных работ по разработке технического заключения о состоянии основных строительных конмтрукций здания музея Истории, г. Балаково</t>
  </si>
  <si>
    <t>10.2.5.</t>
  </si>
  <si>
    <t>10.2.6.</t>
  </si>
  <si>
    <t xml:space="preserve">Контрольное событие 10.2.6 Текущий ремонт отопления (частичный) в здании ГАУК СО «Драматический театр города Вольска» </t>
  </si>
  <si>
    <t xml:space="preserve">ГАУК "Саратовский академический театр оперы и балета" </t>
  </si>
  <si>
    <t>Контрольное событие 10.2.6. Приобретение звукового оборудования</t>
  </si>
  <si>
    <t>10.3.1.</t>
  </si>
  <si>
    <t>Контрольное событие 10.3.1. Приобретение звукового оборудования</t>
  </si>
  <si>
    <t xml:space="preserve">ГАУК "Саратовская областная филармония имени А. Шнитке" </t>
  </si>
  <si>
    <t>10.4.4.</t>
  </si>
  <si>
    <t>Контрольное событие 10.4.4 Приобретение автомобильного транспорта для ГУК «Областная специальная библиотека для слепых»</t>
  </si>
  <si>
    <t>10.4.5.</t>
  </si>
  <si>
    <t>Контрольное событие 10.4.5. Ремонт системы отопления, горячего и холодного водоснабжения (оборудования) в помещениях ГУК "Областная универсальная научная библиотека"</t>
  </si>
  <si>
    <t>Контрольное событие 10.5.3   Приобретение мебели, компьютерной техники,  оборудования и программного обеспечения для ГАУ ДПО "Саратовский областной учебно-методический центр"</t>
  </si>
  <si>
    <t>Контрольное событие 10.5.1   Приобретение компьютерной техники, мебели и предоставление неисключительных прав (лицензии) на использование программного обеспечения (дизайнерское), антивирусной программы  для ГПОУ«Саратовское художественное училище имени А.П.Боголюбова (техникум)»</t>
  </si>
  <si>
    <t>10.5.4.</t>
  </si>
  <si>
    <t>Контрольное событие 10.5.2   Проведение ремонтных работ (замена витражных оконных проемов в здании филиала ГПОУ«Саратовский областной колледж искусств» в г. Вольске)</t>
  </si>
  <si>
    <t>10.5.5.</t>
  </si>
  <si>
    <t>Контрольное событие 10.5.5   Приобретение оргтехники и комплектующих для  ГПОУ«Саратовский областной колледж искусств»</t>
  </si>
  <si>
    <t>10.5.6.</t>
  </si>
  <si>
    <t>Контрольное событие 10.5.4   Проведение ремонтных работ  ГПОУ«Саратовский областной колледж искусств»</t>
  </si>
  <si>
    <t>Контрольное событие 10.5.6 Текущий ремонт здания, изготовление сметного расчета на текущий ремонт здания, экспертиза стоимости сметного расчета на текущий ремонт здания, приобретение мебели для ГБУ ДО "Детская школа искусств" с. Святославка</t>
  </si>
  <si>
    <t>10.5.7.</t>
  </si>
  <si>
    <t>Контрольное событие 10.5.7 Разработка проектно-сметной документации на капитальный ремонт, экспертиза проектно-сметной документации для ГБУ ДО "Детская школа искусств" р.п. Ровное Саратовской области</t>
  </si>
  <si>
    <t>ГБУ ДО "Детская школа искусств" с. Святославка</t>
  </si>
  <si>
    <t>ГБУ ДО "Детская школа искусств" р.п. Ровное Саратовской области</t>
  </si>
  <si>
    <t>10.5.8.</t>
  </si>
  <si>
    <t>Контрольное событие 10.5.8 Текущий ремонт системы отопления, разработка проектно-сметной документации на капитальный ремонт здания, экспертиза стоимости сметного расчета на текущий ремонт системы отопления, экспертиза проектно-сметной документации на капитальный ремонт здания  для ГБУ ДО "Детская школа искусств им. А.А. Талдыкина г. Калининска Саратовской области"</t>
  </si>
  <si>
    <t>ГБУ ДО "Детская школа искусств им. А.А. Талдыкина г. Калининска Саратовской области"</t>
  </si>
  <si>
    <t>10.5.9.</t>
  </si>
  <si>
    <t>Контрольное событие 10.5.9 Разработка проектно-сметной документации на капитальный ремонт здания, экспертиза проектно-сметной документации на капитальный ремонт здания  для ГБУ ДО "Детская школа искусств с. Ивантеевка" Саратовской области</t>
  </si>
  <si>
    <t>ГБУ ДО "Детская школа искусств с. Ивантеевка" Саратовской области</t>
  </si>
  <si>
    <t>10.6.4.</t>
  </si>
  <si>
    <t>Контрольное событие 10.6.4  Приобретение туристического автобуса, домкрата подкатного для ГАУК «Саратовский областной центр народного творчества имени Л.А. Руслановой»</t>
  </si>
  <si>
    <t>10.6.5.</t>
  </si>
  <si>
    <t>Контрольное событие 10.6.5  Приобретение автомобиля для ГАУК «Саратовский областной методический киновидеоцентр»</t>
  </si>
  <si>
    <t>ГАУК «Саратовский областной методический киновидеоцентр»</t>
  </si>
  <si>
    <t>10.6.6.</t>
  </si>
  <si>
    <t>Контрольное событие 10.6.6  Приобретение электротехнической продукции для подключения звукоусиливающей аппаратуры для ГАУК «Саратовский областной центр народного творчества имени Л.А. Руслановой»</t>
  </si>
  <si>
    <t>комитет по реализации инвестиционных проектов в строительстве Саратовской области, ГКУ СО «Управление капитального строительства»</t>
  </si>
  <si>
    <t>10.7.</t>
  </si>
  <si>
    <t>10.7.1.</t>
  </si>
  <si>
    <t>10.8.</t>
  </si>
  <si>
    <t>10.9.</t>
  </si>
  <si>
    <t>10.9.1.</t>
  </si>
  <si>
    <t>10.10.</t>
  </si>
  <si>
    <t>10.10.1.</t>
  </si>
  <si>
    <t>10.11.</t>
  </si>
  <si>
    <t>10.12.2.</t>
  </si>
  <si>
    <t>10.12.3.</t>
  </si>
  <si>
    <t>10.12.4.</t>
  </si>
  <si>
    <t>10.12.5.</t>
  </si>
  <si>
    <t>10.13.1.</t>
  </si>
  <si>
    <t xml:space="preserve">Основное мероприятие 10.25 "Парк покорителей космоса имени Ю.А. Гагарина в Энгельсском районе" 
</t>
  </si>
  <si>
    <t>10.12.6.</t>
  </si>
  <si>
    <t>10.1.5 «Модернизация театров юного зоителя и театров екеол (в рамках достижения соответствующих задач федерального проекта»</t>
  </si>
  <si>
    <t>министерство культуры области, комитет по реализации инвестиционных проектов в строительстве Саратовской области</t>
  </si>
  <si>
    <t xml:space="preserve">Региональный проект 11.1 
«Создание условий для реализации творческого потенциала нации" (в целях выполнения задач федерального проекта "Творческие люди")
</t>
  </si>
  <si>
    <t>11.5.</t>
  </si>
  <si>
    <t>11.5.1.</t>
  </si>
  <si>
    <t xml:space="preserve">11.1.3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</si>
  <si>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11.5.2.</t>
  </si>
  <si>
    <t xml:space="preserve">11.1.6 «Поддержка всероссийских, международных и межрегиональных творческих проектов в области музыкального и театрального искусства» </t>
  </si>
  <si>
    <t>Р.В. Карякин</t>
  </si>
  <si>
    <t>Управляющий делами Правительства области</t>
  </si>
  <si>
    <t xml:space="preserve">Начальник управления по охране объектов культурного наследия Правительства области </t>
  </si>
  <si>
    <t>Председатель комитета по реализации инвестиционных проектов в строительстве области</t>
  </si>
  <si>
    <t>Министр внутренней политики и общественных отношений области</t>
  </si>
  <si>
    <t>___________________________</t>
  </si>
  <si>
    <t>П.Г. Точилкин</t>
  </si>
  <si>
    <t>Н.В. Трошина</t>
  </si>
  <si>
    <t>В.В. Мухин</t>
  </si>
  <si>
    <t>СОГЛАСОВАНО:</t>
  </si>
  <si>
    <t>министерства культуры области</t>
  </si>
  <si>
    <t>от                         2020 г. №</t>
  </si>
  <si>
    <t xml:space="preserve">реализации государственной программы Саратовской области «Культура Саратовской области» на 2020 год и на плановый период 2021 и 2022 годов                                                                             </t>
  </si>
  <si>
    <t>Управление по охране объектов культурного наследия Правительства области</t>
  </si>
  <si>
    <t xml:space="preserve">Комитет по реализации инвестиционных проектов в строительстве области
</t>
  </si>
  <si>
    <t>Управление делами Правительства области</t>
  </si>
  <si>
    <t>Контрольное событие 13.8.1 «Организация и проведение Детского фестиваля казачьей песни "Казачок"</t>
  </si>
  <si>
    <t>Контрольное событие 13.8.2 «Организация и проведение "Детского фестиваля национальной культуры "Идель Йолдызлары - Волжские звездочки»</t>
  </si>
  <si>
    <t>Контрольное событие 13.8.3 «Организация и проведение Фестиваля детского народного творчества Волжская карусель талантов»</t>
  </si>
  <si>
    <t>Контрольное событие 13.8.4 «Организация и проведение Межрегиональной научно-практической конференции Содержание Стратегии государственной национальной политики Российкой Федерации в отношении российского казачества на 2021-2030 годы и основные механизмы ее реализации»</t>
  </si>
  <si>
    <t>Контрольное событие 13.8.5 «Организация и проведение Фестиваля археологии и реконструкции Укек»</t>
  </si>
  <si>
    <t>Контрольное событие 13.9.1 «Организация и проведение мероприятия «День народного единства: Межрегиональные соревнования по спортивной рубке шашкой «Казарла»</t>
  </si>
  <si>
    <t>на 2021 год (плановый) в соответствии с 130-ЗСО от 26.11.2019</t>
  </si>
  <si>
    <t>на 2022 год (плановый) в соответствии с 130-ЗСО от 26.11.2019</t>
  </si>
  <si>
    <t>Приложение к приказу</t>
  </si>
</sst>
</file>

<file path=xl/styles.xml><?xml version="1.0" encoding="utf-8"?>
<styleSheet xmlns="http://schemas.openxmlformats.org/spreadsheetml/2006/main">
  <numFmts count="7">
    <numFmt numFmtId="43" formatCode="_-* #,##0.00_р_._-;\-* #,##0.00_р_._-;_-* &quot;-&quot;??_р_._-;_-@_-"/>
    <numFmt numFmtId="164" formatCode="_-* #,##0.0_р_._-;\-* #,##0.0_р_._-;_-* &quot;-&quot;??_р_._-;_-@_-"/>
    <numFmt numFmtId="165" formatCode="_-* #,##0.0_р_._-;\-* #,##0.0_р_._-;_-* &quot;-&quot;?_р_._-;_-@_-"/>
    <numFmt numFmtId="166" formatCode="#,##0.0"/>
    <numFmt numFmtId="167" formatCode="_-* #,##0.0\ _₽_-;\-* #,##0.0\ _₽_-;_-* &quot;-&quot;??\ _₽_-;_-@_-"/>
    <numFmt numFmtId="168" formatCode="_-* #,##0.0\ _₽_-;\-* #,##0.0\ _₽_-;_-* &quot;-&quot;?\ _₽_-;_-@_-"/>
    <numFmt numFmtId="169" formatCode="0.0"/>
  </numFmts>
  <fonts count="27">
    <font>
      <sz val="11"/>
      <color theme="1"/>
      <name val="Calibri"/>
      <family val="2"/>
      <charset val="204"/>
      <scheme val="minor"/>
    </font>
    <font>
      <sz val="11"/>
      <color indexed="8"/>
      <name val="Calibri"/>
      <family val="2"/>
      <charset val="204"/>
    </font>
    <font>
      <sz val="11"/>
      <color indexed="8"/>
      <name val="Calibri"/>
      <family val="2"/>
      <charset val="204"/>
    </font>
    <font>
      <sz val="8"/>
      <name val="Calibri"/>
      <family val="2"/>
      <charset val="204"/>
    </font>
    <font>
      <sz val="11"/>
      <name val="Calibri"/>
      <family val="2"/>
      <charset val="204"/>
    </font>
    <font>
      <sz val="10"/>
      <color indexed="8"/>
      <name val="Times New Roman"/>
      <family val="1"/>
      <charset val="204"/>
    </font>
    <font>
      <b/>
      <sz val="11"/>
      <color indexed="8"/>
      <name val="Calibri"/>
      <family val="2"/>
      <charset val="204"/>
    </font>
    <font>
      <sz val="11"/>
      <color indexed="10"/>
      <name val="Calibri"/>
      <family val="2"/>
      <charset val="204"/>
    </font>
    <font>
      <sz val="14"/>
      <color indexed="8"/>
      <name val="Times New Roman"/>
      <family val="1"/>
      <charset val="204"/>
    </font>
    <font>
      <sz val="11"/>
      <name val="Calibri"/>
      <family val="2"/>
      <charset val="204"/>
      <scheme val="minor"/>
    </font>
    <font>
      <sz val="11"/>
      <color rgb="FFFF0000"/>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font>
    <font>
      <sz val="11.5"/>
      <color theme="1"/>
      <name val="Times New Roman"/>
      <family val="1"/>
      <charset val="204"/>
    </font>
    <font>
      <b/>
      <sz val="14"/>
      <color theme="1"/>
      <name val="Times New Roman"/>
      <family val="1"/>
      <charset val="204"/>
    </font>
    <font>
      <sz val="14"/>
      <color theme="1"/>
      <name val="Times New Roman"/>
      <family val="1"/>
      <charset val="204"/>
    </font>
    <font>
      <b/>
      <sz val="12"/>
      <color theme="1"/>
      <name val="Times New Roman"/>
      <family val="1"/>
      <charset val="204"/>
    </font>
    <font>
      <b/>
      <sz val="10"/>
      <color theme="1"/>
      <name val="Times New Roman"/>
      <family val="1"/>
      <charset val="204"/>
    </font>
    <font>
      <sz val="10"/>
      <color theme="1"/>
      <name val="Times New Roman"/>
      <family val="1"/>
      <charset val="204"/>
    </font>
    <font>
      <sz val="11"/>
      <name val="Times New Roman"/>
      <family val="1"/>
      <charset val="204"/>
    </font>
    <font>
      <b/>
      <sz val="11"/>
      <name val="Times New Roman"/>
      <family val="1"/>
      <charset val="204"/>
    </font>
    <font>
      <sz val="10.5"/>
      <color theme="1"/>
      <name val="Times New Roman"/>
      <family val="1"/>
      <charset val="204"/>
    </font>
    <font>
      <sz val="10"/>
      <name val="Times New Roman"/>
      <family val="1"/>
      <charset val="204"/>
    </font>
    <font>
      <b/>
      <sz val="10"/>
      <name val="Times New Roman"/>
      <family val="1"/>
      <charset val="204"/>
    </font>
    <font>
      <sz val="12"/>
      <color theme="1"/>
      <name val="Calibri"/>
      <family val="2"/>
      <charset val="204"/>
      <scheme val="minor"/>
    </font>
    <font>
      <sz val="12"/>
      <color theme="1"/>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2" fillId="0" borderId="0" applyFont="0" applyFill="0" applyBorder="0" applyAlignment="0" applyProtection="0"/>
    <xf numFmtId="43" fontId="1" fillId="0" borderId="0" applyFont="0" applyFill="0" applyBorder="0" applyAlignment="0" applyProtection="0"/>
  </cellStyleXfs>
  <cellXfs count="294">
    <xf numFmtId="0" fontId="0" fillId="0" borderId="0" xfId="0"/>
    <xf numFmtId="0" fontId="0" fillId="0" borderId="0" xfId="0" applyFill="1"/>
    <xf numFmtId="0" fontId="6" fillId="0" borderId="0" xfId="0" applyFont="1" applyFill="1"/>
    <xf numFmtId="0" fontId="6" fillId="0" borderId="0" xfId="0" applyFont="1"/>
    <xf numFmtId="0" fontId="6" fillId="0" borderId="0" xfId="0" applyFont="1" applyBorder="1"/>
    <xf numFmtId="0" fontId="6" fillId="0" borderId="0" xfId="0" applyFont="1" applyFill="1" applyBorder="1"/>
    <xf numFmtId="0" fontId="0" fillId="0" borderId="0" xfId="0" applyFont="1"/>
    <xf numFmtId="0" fontId="0" fillId="0" borderId="0" xfId="0" applyFont="1" applyFill="1" applyBorder="1"/>
    <xf numFmtId="0" fontId="0" fillId="0" borderId="0" xfId="0" applyFont="1" applyBorder="1"/>
    <xf numFmtId="0" fontId="0" fillId="0" borderId="0" xfId="0" applyFont="1" applyFill="1"/>
    <xf numFmtId="0" fontId="4" fillId="0" borderId="0" xfId="0" applyFont="1" applyFill="1" applyBorder="1"/>
    <xf numFmtId="0" fontId="4" fillId="0" borderId="0" xfId="0" applyFont="1" applyBorder="1"/>
    <xf numFmtId="0" fontId="4" fillId="0" borderId="0" xfId="0" applyFont="1"/>
    <xf numFmtId="0" fontId="4" fillId="0" borderId="0" xfId="0" applyFont="1" applyFill="1"/>
    <xf numFmtId="0" fontId="5" fillId="0" borderId="0" xfId="0" applyFont="1" applyFill="1" applyBorder="1" applyAlignment="1">
      <alignment horizontal="center" vertical="top" wrapText="1"/>
    </xf>
    <xf numFmtId="0" fontId="5" fillId="0" borderId="3" xfId="0" applyFont="1" applyFill="1" applyBorder="1" applyAlignment="1">
      <alignment horizontal="center" vertical="top" wrapText="1"/>
    </xf>
    <xf numFmtId="0" fontId="7" fillId="0" borderId="0" xfId="0" applyFont="1" applyFill="1" applyBorder="1"/>
    <xf numFmtId="0" fontId="0" fillId="0" borderId="0" xfId="0" applyBorder="1"/>
    <xf numFmtId="0" fontId="0" fillId="0" borderId="0" xfId="0" applyFill="1" applyBorder="1"/>
    <xf numFmtId="0" fontId="8" fillId="0" borderId="0" xfId="0" applyFont="1" applyFill="1"/>
    <xf numFmtId="0" fontId="8" fillId="0" borderId="0" xfId="0" applyFont="1"/>
    <xf numFmtId="0" fontId="9" fillId="0" borderId="0" xfId="0" applyFont="1" applyFill="1"/>
    <xf numFmtId="0" fontId="0" fillId="2" borderId="0" xfId="0" applyFill="1" applyBorder="1"/>
    <xf numFmtId="0" fontId="0" fillId="2" borderId="0" xfId="0" applyFont="1" applyFill="1"/>
    <xf numFmtId="0" fontId="4" fillId="2" borderId="0" xfId="0" applyFont="1" applyFill="1"/>
    <xf numFmtId="0" fontId="9" fillId="2" borderId="0" xfId="0" applyFont="1" applyFill="1"/>
    <xf numFmtId="0" fontId="10" fillId="0" borderId="0" xfId="0" applyFont="1"/>
    <xf numFmtId="0" fontId="11" fillId="0" borderId="0" xfId="0" applyFont="1" applyFill="1" applyAlignment="1">
      <alignment horizontal="center"/>
    </xf>
    <xf numFmtId="0" fontId="13" fillId="0" borderId="0" xfId="0" applyFont="1" applyFill="1"/>
    <xf numFmtId="0" fontId="15" fillId="0" borderId="0" xfId="0" applyFont="1" applyFill="1" applyAlignment="1">
      <alignment horizontal="center" wrapText="1"/>
    </xf>
    <xf numFmtId="0" fontId="16" fillId="0" borderId="1" xfId="0" applyFont="1" applyFill="1" applyBorder="1" applyAlignment="1">
      <alignment horizontal="center"/>
    </xf>
    <xf numFmtId="0" fontId="16" fillId="0" borderId="1" xfId="0" applyFont="1" applyFill="1" applyBorder="1"/>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2" fillId="0" borderId="6" xfId="0" applyFont="1" applyFill="1" applyBorder="1" applyAlignment="1">
      <alignment horizontal="center" vertical="center" wrapText="1"/>
    </xf>
    <xf numFmtId="0" fontId="12" fillId="0" borderId="0" xfId="0" applyFont="1" applyFill="1"/>
    <xf numFmtId="164" fontId="20" fillId="2" borderId="1" xfId="2" applyNumberFormat="1" applyFont="1" applyFill="1" applyBorder="1" applyAlignment="1">
      <alignment horizontal="right" vertical="top" wrapText="1"/>
    </xf>
    <xf numFmtId="0" fontId="11" fillId="0" borderId="2" xfId="0" applyFont="1" applyFill="1" applyBorder="1" applyAlignment="1">
      <alignment horizontal="center" vertical="top" wrapText="1"/>
    </xf>
    <xf numFmtId="0" fontId="20" fillId="2" borderId="1" xfId="0" applyFont="1" applyFill="1" applyBorder="1" applyAlignment="1">
      <alignment vertical="top" wrapText="1"/>
    </xf>
    <xf numFmtId="164" fontId="20" fillId="2" borderId="1" xfId="2" applyNumberFormat="1" applyFont="1" applyFill="1" applyBorder="1" applyAlignment="1">
      <alignment horizontal="right" vertical="justify" readingOrder="1"/>
    </xf>
    <xf numFmtId="0" fontId="9" fillId="0" borderId="0" xfId="0" applyFont="1"/>
    <xf numFmtId="0" fontId="9" fillId="0" borderId="0" xfId="0" applyFont="1" applyFill="1" applyBorder="1"/>
    <xf numFmtId="0" fontId="12" fillId="0" borderId="1" xfId="0"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0" fontId="20" fillId="0" borderId="2" xfId="0" applyFont="1" applyFill="1" applyBorder="1" applyAlignment="1">
      <alignment horizontal="center" vertical="top" wrapText="1"/>
    </xf>
    <xf numFmtId="164" fontId="20" fillId="0" borderId="9" xfId="1" applyNumberFormat="1" applyFont="1" applyFill="1" applyBorder="1" applyAlignment="1">
      <alignment horizontal="right" vertical="top" wrapText="1"/>
    </xf>
    <xf numFmtId="164" fontId="12" fillId="2" borderId="1" xfId="1" applyNumberFormat="1" applyFont="1" applyFill="1" applyBorder="1" applyAlignment="1">
      <alignment horizontal="right" vertical="top" wrapText="1"/>
    </xf>
    <xf numFmtId="0" fontId="12" fillId="0" borderId="2" xfId="0" applyFont="1" applyFill="1" applyBorder="1" applyAlignment="1">
      <alignment horizontal="center" vertical="top" wrapText="1"/>
    </xf>
    <xf numFmtId="164" fontId="11" fillId="2" borderId="1" xfId="2" applyNumberFormat="1" applyFont="1" applyFill="1" applyBorder="1" applyAlignment="1">
      <alignment horizontal="right" vertical="top" wrapText="1"/>
    </xf>
    <xf numFmtId="0" fontId="14" fillId="2" borderId="0" xfId="0" applyFont="1" applyFill="1"/>
    <xf numFmtId="0" fontId="13" fillId="2" borderId="0" xfId="0" applyFont="1" applyFill="1"/>
    <xf numFmtId="0" fontId="11" fillId="2" borderId="0" xfId="0" applyFont="1" applyFill="1"/>
    <xf numFmtId="0" fontId="15" fillId="2" borderId="0" xfId="0" applyFont="1" applyFill="1" applyAlignment="1">
      <alignment horizontal="center" wrapText="1"/>
    </xf>
    <xf numFmtId="0" fontId="16" fillId="2" borderId="1" xfId="0" applyFont="1" applyFill="1" applyBorder="1"/>
    <xf numFmtId="0" fontId="15" fillId="2" borderId="1" xfId="0" applyFont="1" applyFill="1" applyBorder="1" applyAlignment="1">
      <alignment horizontal="center"/>
    </xf>
    <xf numFmtId="0" fontId="17" fillId="2" borderId="1" xfId="0" applyFont="1" applyFill="1" applyBorder="1" applyAlignment="1">
      <alignment horizontal="center" vertical="center" wrapText="1"/>
    </xf>
    <xf numFmtId="0" fontId="17" fillId="2" borderId="1" xfId="0" applyFont="1" applyFill="1" applyBorder="1" applyAlignment="1">
      <alignment vertical="top" wrapText="1"/>
    </xf>
    <xf numFmtId="166" fontId="12" fillId="2" borderId="1" xfId="1" applyNumberFormat="1" applyFont="1" applyFill="1" applyBorder="1" applyAlignment="1">
      <alignment horizontal="right" vertical="top" wrapText="1"/>
    </xf>
    <xf numFmtId="0" fontId="12" fillId="2" borderId="1" xfId="0" applyFont="1" applyFill="1" applyBorder="1" applyAlignment="1">
      <alignment vertical="top" wrapText="1"/>
    </xf>
    <xf numFmtId="0" fontId="11" fillId="2" borderId="1" xfId="0" applyFont="1" applyFill="1" applyBorder="1" applyAlignment="1">
      <alignment vertical="top" wrapText="1"/>
    </xf>
    <xf numFmtId="164" fontId="11" fillId="2" borderId="1" xfId="1" applyNumberFormat="1" applyFont="1" applyFill="1" applyBorder="1" applyAlignment="1">
      <alignment horizontal="right" vertical="top" wrapText="1"/>
    </xf>
    <xf numFmtId="168" fontId="11" fillId="2" borderId="1" xfId="1" applyNumberFormat="1" applyFont="1" applyFill="1" applyBorder="1" applyAlignment="1">
      <alignment horizontal="right" vertical="top" wrapText="1"/>
    </xf>
    <xf numFmtId="168" fontId="20" fillId="2" borderId="1" xfId="2" applyNumberFormat="1" applyFont="1" applyFill="1" applyBorder="1" applyAlignment="1">
      <alignment horizontal="right" vertical="top" wrapText="1"/>
    </xf>
    <xf numFmtId="165" fontId="11" fillId="2" borderId="1" xfId="2" applyNumberFormat="1" applyFont="1" applyFill="1" applyBorder="1" applyAlignment="1">
      <alignment horizontal="right" vertical="top" wrapText="1"/>
    </xf>
    <xf numFmtId="166" fontId="11" fillId="2" borderId="1" xfId="2" applyNumberFormat="1" applyFont="1" applyFill="1" applyBorder="1" applyAlignment="1">
      <alignment horizontal="right" vertical="top" wrapText="1"/>
    </xf>
    <xf numFmtId="0" fontId="11" fillId="2" borderId="4" xfId="0" applyFont="1" applyFill="1" applyBorder="1" applyAlignment="1">
      <alignment vertical="top" wrapText="1"/>
    </xf>
    <xf numFmtId="165" fontId="20" fillId="2" borderId="1" xfId="2" applyNumberFormat="1" applyFont="1" applyFill="1" applyBorder="1" applyAlignment="1">
      <alignment horizontal="right" vertical="top" wrapText="1"/>
    </xf>
    <xf numFmtId="0" fontId="11" fillId="2" borderId="5" xfId="0" applyFont="1" applyFill="1" applyBorder="1" applyAlignment="1">
      <alignment vertical="top" wrapText="1"/>
    </xf>
    <xf numFmtId="164" fontId="12" fillId="2" borderId="1" xfId="2" applyNumberFormat="1" applyFont="1" applyFill="1" applyBorder="1" applyAlignment="1">
      <alignment horizontal="right" vertical="top" wrapText="1"/>
    </xf>
    <xf numFmtId="4" fontId="11" fillId="2" borderId="1" xfId="2" applyNumberFormat="1" applyFont="1" applyFill="1" applyBorder="1" applyAlignment="1">
      <alignment horizontal="right" vertical="top" wrapText="1"/>
    </xf>
    <xf numFmtId="169" fontId="11" fillId="2" borderId="1" xfId="2" applyNumberFormat="1" applyFont="1" applyFill="1" applyBorder="1" applyAlignment="1">
      <alignment horizontal="right" vertical="top" wrapText="1"/>
    </xf>
    <xf numFmtId="169" fontId="11" fillId="2" borderId="1" xfId="0" applyNumberFormat="1" applyFont="1" applyFill="1" applyBorder="1" applyAlignment="1">
      <alignment horizontal="right"/>
    </xf>
    <xf numFmtId="169" fontId="11" fillId="2" borderId="1" xfId="0" applyNumberFormat="1" applyFont="1" applyFill="1" applyBorder="1" applyAlignment="1">
      <alignment horizontal="right" vertical="top"/>
    </xf>
    <xf numFmtId="169" fontId="11" fillId="2" borderId="1" xfId="0" applyNumberFormat="1" applyFont="1" applyFill="1" applyBorder="1"/>
    <xf numFmtId="49" fontId="11" fillId="2" borderId="1" xfId="0" applyNumberFormat="1" applyFont="1" applyFill="1" applyBorder="1" applyAlignment="1">
      <alignment vertical="top" wrapText="1"/>
    </xf>
    <xf numFmtId="0" fontId="11" fillId="2" borderId="2" xfId="0" applyFont="1" applyFill="1" applyBorder="1" applyAlignment="1">
      <alignment vertical="top" wrapText="1"/>
    </xf>
    <xf numFmtId="166" fontId="20" fillId="2" borderId="1" xfId="2" applyNumberFormat="1" applyFont="1" applyFill="1" applyBorder="1" applyAlignment="1">
      <alignment horizontal="right" vertical="top" wrapText="1"/>
    </xf>
    <xf numFmtId="164" fontId="20" fillId="2" borderId="1" xfId="2" quotePrefix="1" applyNumberFormat="1" applyFont="1" applyFill="1" applyBorder="1" applyAlignment="1">
      <alignment horizontal="right" vertical="top" wrapText="1"/>
    </xf>
    <xf numFmtId="0" fontId="11" fillId="2" borderId="7" xfId="0" applyFont="1" applyFill="1" applyBorder="1" applyAlignment="1">
      <alignment horizontal="left" vertical="top"/>
    </xf>
    <xf numFmtId="165" fontId="12" fillId="2" borderId="1" xfId="1" applyNumberFormat="1" applyFont="1" applyFill="1" applyBorder="1" applyAlignment="1">
      <alignment horizontal="right" vertical="top" wrapText="1"/>
    </xf>
    <xf numFmtId="167" fontId="11" fillId="2" borderId="1" xfId="2" applyNumberFormat="1" applyFont="1" applyFill="1" applyBorder="1" applyAlignment="1">
      <alignment horizontal="right" vertical="top" wrapText="1"/>
    </xf>
    <xf numFmtId="166" fontId="11" fillId="2" borderId="1" xfId="0" applyNumberFormat="1" applyFont="1" applyFill="1" applyBorder="1" applyAlignment="1">
      <alignment horizontal="right" vertical="top" wrapText="1"/>
    </xf>
    <xf numFmtId="166" fontId="11" fillId="2" borderId="1" xfId="0" applyNumberFormat="1" applyFont="1" applyFill="1" applyBorder="1" applyAlignment="1">
      <alignment wrapText="1"/>
    </xf>
    <xf numFmtId="164" fontId="12" fillId="2" borderId="1" xfId="2" applyNumberFormat="1" applyFont="1" applyFill="1" applyBorder="1" applyAlignment="1">
      <alignment horizontal="right" vertical="top"/>
    </xf>
    <xf numFmtId="164" fontId="11" fillId="2" borderId="1" xfId="2" applyNumberFormat="1" applyFont="1" applyFill="1" applyBorder="1" applyAlignment="1">
      <alignment horizontal="right" vertical="top"/>
    </xf>
    <xf numFmtId="164" fontId="11" fillId="2" borderId="1" xfId="2" applyNumberFormat="1" applyFont="1" applyFill="1" applyBorder="1" applyAlignment="1">
      <alignment horizontal="center" vertical="top" wrapText="1"/>
    </xf>
    <xf numFmtId="164" fontId="11" fillId="2" borderId="1" xfId="2" applyNumberFormat="1" applyFont="1" applyFill="1" applyBorder="1" applyAlignment="1">
      <alignment vertical="top"/>
    </xf>
    <xf numFmtId="164" fontId="12" fillId="2" borderId="1" xfId="2" applyNumberFormat="1" applyFont="1" applyFill="1" applyBorder="1" applyAlignment="1">
      <alignment vertical="top"/>
    </xf>
    <xf numFmtId="164" fontId="11" fillId="2" borderId="1" xfId="2" applyNumberFormat="1" applyFont="1" applyFill="1" applyBorder="1" applyAlignment="1">
      <alignment vertical="top" wrapText="1"/>
    </xf>
    <xf numFmtId="0" fontId="11" fillId="2" borderId="0" xfId="0" applyFont="1" applyFill="1" applyBorder="1" applyAlignment="1">
      <alignment vertical="top" wrapText="1"/>
    </xf>
    <xf numFmtId="0" fontId="17" fillId="2" borderId="0" xfId="0" applyFont="1" applyFill="1"/>
    <xf numFmtId="0" fontId="26" fillId="2" borderId="0" xfId="0" applyFont="1" applyFill="1"/>
    <xf numFmtId="0" fontId="17" fillId="2" borderId="0" xfId="0" applyFont="1" applyFill="1" applyBorder="1" applyAlignment="1">
      <alignment horizontal="left" vertical="top" wrapText="1" indent="7"/>
    </xf>
    <xf numFmtId="0" fontId="13" fillId="2" borderId="0" xfId="0" applyFont="1" applyFill="1" applyAlignment="1">
      <alignment horizontal="left" indent="7"/>
    </xf>
    <xf numFmtId="0" fontId="17" fillId="2" borderId="1" xfId="0" applyFont="1" applyFill="1" applyBorder="1" applyAlignment="1">
      <alignment horizontal="center" vertical="center" wrapText="1"/>
    </xf>
    <xf numFmtId="0" fontId="17" fillId="2" borderId="0" xfId="0" applyFont="1" applyFill="1" applyBorder="1" applyAlignment="1">
      <alignment horizontal="left" vertical="top" wrapText="1" indent="7"/>
    </xf>
    <xf numFmtId="0" fontId="0" fillId="0" borderId="0" xfId="0" applyAlignment="1">
      <alignment horizontal="left" indent="7"/>
    </xf>
    <xf numFmtId="0" fontId="17" fillId="2" borderId="0" xfId="0" applyFont="1" applyFill="1" applyBorder="1" applyAlignment="1">
      <alignment horizontal="left" wrapText="1" indent="7"/>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xf>
    <xf numFmtId="0" fontId="11" fillId="2" borderId="8" xfId="0" applyFont="1" applyFill="1" applyBorder="1" applyAlignment="1">
      <alignment horizontal="center" vertical="top"/>
    </xf>
    <xf numFmtId="0" fontId="11" fillId="0" borderId="4"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8"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8" xfId="0" applyFont="1" applyFill="1" applyBorder="1" applyAlignment="1">
      <alignment horizontal="center" vertical="top" wrapText="1"/>
    </xf>
    <xf numFmtId="1" fontId="19" fillId="0" borderId="4" xfId="0" applyNumberFormat="1" applyFont="1" applyFill="1" applyBorder="1" applyAlignment="1">
      <alignment horizontal="center" vertical="top" wrapText="1"/>
    </xf>
    <xf numFmtId="1" fontId="19" fillId="0" borderId="2" xfId="0" applyNumberFormat="1" applyFont="1" applyFill="1" applyBorder="1" applyAlignment="1">
      <alignment horizontal="center" vertical="top" wrapText="1"/>
    </xf>
    <xf numFmtId="1" fontId="19" fillId="0" borderId="8" xfId="0"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0" fontId="11" fillId="0" borderId="8" xfId="0" applyNumberFormat="1" applyFont="1" applyFill="1" applyBorder="1" applyAlignment="1">
      <alignment horizontal="center" vertical="top" wrapText="1"/>
    </xf>
    <xf numFmtId="0" fontId="11" fillId="2" borderId="4" xfId="0" applyNumberFormat="1" applyFont="1" applyFill="1" applyBorder="1" applyAlignment="1">
      <alignment horizontal="center" vertical="top" wrapText="1"/>
    </xf>
    <xf numFmtId="0" fontId="11" fillId="2" borderId="2" xfId="0" applyNumberFormat="1" applyFont="1" applyFill="1" applyBorder="1" applyAlignment="1">
      <alignment horizontal="center" vertical="top" wrapText="1"/>
    </xf>
    <xf numFmtId="0" fontId="11" fillId="2" borderId="8" xfId="0" applyNumberFormat="1" applyFont="1" applyFill="1" applyBorder="1" applyAlignment="1">
      <alignment horizontal="center"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8" xfId="0" applyFont="1" applyFill="1" applyBorder="1" applyAlignment="1">
      <alignment horizontal="left" vertical="top" wrapText="1"/>
    </xf>
    <xf numFmtId="0" fontId="20" fillId="0" borderId="4" xfId="0" applyNumberFormat="1" applyFont="1" applyFill="1" applyBorder="1" applyAlignment="1">
      <alignment horizontal="center" vertical="top" wrapText="1"/>
    </xf>
    <xf numFmtId="0" fontId="20" fillId="0" borderId="2" xfId="0" applyNumberFormat="1" applyFont="1" applyFill="1" applyBorder="1" applyAlignment="1">
      <alignment horizontal="center" vertical="top" wrapText="1"/>
    </xf>
    <xf numFmtId="0" fontId="20" fillId="0" borderId="8"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xf>
    <xf numFmtId="49" fontId="11" fillId="0" borderId="2" xfId="0" applyNumberFormat="1" applyFont="1" applyFill="1" applyBorder="1" applyAlignment="1">
      <alignment horizontal="center" vertical="top"/>
    </xf>
    <xf numFmtId="49" fontId="11" fillId="0" borderId="8" xfId="0" applyNumberFormat="1" applyFont="1" applyFill="1" applyBorder="1" applyAlignment="1">
      <alignment horizontal="center" vertical="top"/>
    </xf>
    <xf numFmtId="49" fontId="11" fillId="0" borderId="1" xfId="0" applyNumberFormat="1" applyFont="1" applyFill="1" applyBorder="1" applyAlignment="1">
      <alignment horizontal="center" vertical="top"/>
    </xf>
    <xf numFmtId="0" fontId="11" fillId="2" borderId="4"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8" xfId="0" applyFont="1" applyFill="1" applyBorder="1" applyAlignment="1">
      <alignment horizontal="left" vertical="top" wrapText="1"/>
    </xf>
    <xf numFmtId="49" fontId="11" fillId="0" borderId="4"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2" borderId="4"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 xfId="0" applyFont="1" applyFill="1" applyBorder="1" applyAlignment="1">
      <alignment horizontal="center" vertical="top" wrapText="1"/>
    </xf>
    <xf numFmtId="0" fontId="20"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8" xfId="0" applyFont="1" applyFill="1" applyBorder="1" applyAlignment="1">
      <alignment horizontal="left" vertical="top" wrapText="1"/>
    </xf>
    <xf numFmtId="1" fontId="20" fillId="0" borderId="4" xfId="0" applyNumberFormat="1" applyFont="1" applyFill="1" applyBorder="1" applyAlignment="1">
      <alignment horizontal="center" vertical="top" wrapText="1"/>
    </xf>
    <xf numFmtId="1" fontId="20" fillId="0" borderId="2" xfId="0" applyNumberFormat="1" applyFont="1" applyFill="1" applyBorder="1" applyAlignment="1">
      <alignment horizontal="center" vertical="top" wrapText="1"/>
    </xf>
    <xf numFmtId="1" fontId="20" fillId="0" borderId="8" xfId="0" applyNumberFormat="1" applyFont="1" applyFill="1" applyBorder="1" applyAlignment="1">
      <alignment horizontal="center" vertical="top" wrapText="1"/>
    </xf>
    <xf numFmtId="1" fontId="19" fillId="0" borderId="1" xfId="0" applyNumberFormat="1"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2" xfId="0" applyFont="1" applyFill="1" applyBorder="1" applyAlignment="1">
      <alignment horizontal="center" vertical="top"/>
    </xf>
    <xf numFmtId="0" fontId="20" fillId="0" borderId="8" xfId="0" applyFont="1" applyFill="1" applyBorder="1" applyAlignment="1">
      <alignment horizontal="center" vertical="top"/>
    </xf>
    <xf numFmtId="0" fontId="11" fillId="0" borderId="1" xfId="0" applyFont="1" applyFill="1" applyBorder="1" applyAlignment="1">
      <alignment horizontal="center" vertical="top" wrapText="1"/>
    </xf>
    <xf numFmtId="49" fontId="12" fillId="0" borderId="4"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49" fontId="12" fillId="0" borderId="8" xfId="0" applyNumberFormat="1"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8" xfId="0" applyFont="1" applyFill="1" applyBorder="1" applyAlignment="1">
      <alignment horizontal="left" vertical="top" wrapText="1"/>
    </xf>
    <xf numFmtId="0" fontId="24" fillId="0" borderId="1" xfId="0" applyFont="1" applyFill="1" applyBorder="1" applyAlignment="1">
      <alignment horizontal="center"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0" borderId="1" xfId="0" applyFont="1" applyFill="1" applyBorder="1" applyAlignment="1">
      <alignment horizontal="center" vertical="top" wrapText="1"/>
    </xf>
    <xf numFmtId="0" fontId="11" fillId="0" borderId="4" xfId="0" applyFont="1" applyFill="1" applyBorder="1" applyAlignment="1">
      <alignment horizontal="center" vertical="top"/>
    </xf>
    <xf numFmtId="0" fontId="11" fillId="0" borderId="2" xfId="0" applyFont="1" applyFill="1" applyBorder="1" applyAlignment="1">
      <alignment horizontal="center" vertical="top"/>
    </xf>
    <xf numFmtId="0" fontId="11" fillId="0" borderId="8" xfId="0" applyFont="1" applyFill="1" applyBorder="1" applyAlignment="1">
      <alignment horizontal="center" vertical="top"/>
    </xf>
    <xf numFmtId="0" fontId="11" fillId="0" borderId="1" xfId="0" applyFont="1" applyFill="1" applyBorder="1" applyAlignment="1">
      <alignment horizontal="center" vertical="top"/>
    </xf>
    <xf numFmtId="0" fontId="11" fillId="0" borderId="5" xfId="0" applyFont="1" applyFill="1" applyBorder="1" applyAlignment="1">
      <alignment horizontal="left" vertical="top" wrapText="1"/>
    </xf>
    <xf numFmtId="49" fontId="20" fillId="0" borderId="4" xfId="0" applyNumberFormat="1" applyFont="1" applyFill="1" applyBorder="1" applyAlignment="1">
      <alignment horizontal="center" vertical="top"/>
    </xf>
    <xf numFmtId="49" fontId="20" fillId="0" borderId="2" xfId="0" applyNumberFormat="1" applyFont="1" applyFill="1" applyBorder="1" applyAlignment="1">
      <alignment horizontal="center" vertical="top"/>
    </xf>
    <xf numFmtId="49" fontId="20" fillId="0" borderId="8" xfId="0" applyNumberFormat="1" applyFont="1" applyFill="1" applyBorder="1" applyAlignment="1">
      <alignment horizontal="center" vertical="top"/>
    </xf>
    <xf numFmtId="0" fontId="20" fillId="0" borderId="4" xfId="0" applyFont="1" applyFill="1" applyBorder="1" applyAlignment="1">
      <alignment vertical="top" wrapText="1"/>
    </xf>
    <xf numFmtId="0" fontId="20" fillId="0" borderId="2" xfId="0" applyFont="1" applyFill="1" applyBorder="1" applyAlignment="1">
      <alignment vertical="top" wrapText="1"/>
    </xf>
    <xf numFmtId="0" fontId="20" fillId="0" borderId="8" xfId="0" applyFont="1" applyFill="1" applyBorder="1" applyAlignment="1">
      <alignment vertical="top" wrapText="1"/>
    </xf>
    <xf numFmtId="0" fontId="12" fillId="0" borderId="1" xfId="0" applyFont="1" applyFill="1" applyBorder="1" applyAlignment="1">
      <alignment horizontal="center" vertical="top" wrapText="1"/>
    </xf>
    <xf numFmtId="0" fontId="20" fillId="0" borderId="5" xfId="0" applyFont="1" applyFill="1" applyBorder="1" applyAlignment="1">
      <alignment vertical="top" wrapText="1"/>
    </xf>
    <xf numFmtId="0" fontId="11" fillId="0" borderId="5" xfId="0" applyFont="1" applyFill="1" applyBorder="1" applyAlignment="1">
      <alignment vertical="top" wrapText="1"/>
    </xf>
    <xf numFmtId="1" fontId="23" fillId="0" borderId="1" xfId="0" applyNumberFormat="1" applyFont="1" applyFill="1" applyBorder="1" applyAlignment="1">
      <alignment horizontal="center" vertical="top" wrapText="1"/>
    </xf>
    <xf numFmtId="49" fontId="13" fillId="0" borderId="2" xfId="0" applyNumberFormat="1" applyFont="1" applyFill="1" applyBorder="1" applyAlignment="1">
      <alignment horizontal="center" vertical="top"/>
    </xf>
    <xf numFmtId="49" fontId="13" fillId="0" borderId="8" xfId="0" applyNumberFormat="1" applyFont="1" applyFill="1" applyBorder="1" applyAlignment="1">
      <alignment horizontal="center" vertical="top"/>
    </xf>
    <xf numFmtId="1" fontId="12" fillId="0" borderId="1" xfId="0" applyNumberFormat="1" applyFont="1" applyFill="1" applyBorder="1" applyAlignment="1">
      <alignment horizontal="center" vertical="top" wrapText="1"/>
    </xf>
    <xf numFmtId="0" fontId="12" fillId="0" borderId="4"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1" fontId="11" fillId="2" borderId="4" xfId="0" applyNumberFormat="1" applyFont="1" applyFill="1" applyBorder="1" applyAlignment="1">
      <alignment horizontal="center" vertical="top" wrapText="1"/>
    </xf>
    <xf numFmtId="1" fontId="11" fillId="2" borderId="2" xfId="0" applyNumberFormat="1" applyFont="1" applyFill="1" applyBorder="1" applyAlignment="1">
      <alignment horizontal="center" vertical="top" wrapText="1"/>
    </xf>
    <xf numFmtId="1" fontId="11" fillId="2" borderId="8" xfId="0" applyNumberFormat="1" applyFont="1" applyFill="1" applyBorder="1" applyAlignment="1">
      <alignment horizontal="center" vertical="top" wrapText="1"/>
    </xf>
    <xf numFmtId="1" fontId="12" fillId="0" borderId="4" xfId="0" applyNumberFormat="1" applyFont="1" applyFill="1" applyBorder="1" applyAlignment="1">
      <alignment horizontal="center" vertical="top" wrapText="1"/>
    </xf>
    <xf numFmtId="1" fontId="12" fillId="0" borderId="2" xfId="0" applyNumberFormat="1" applyFont="1" applyFill="1" applyBorder="1" applyAlignment="1">
      <alignment horizontal="center" vertical="top" wrapText="1"/>
    </xf>
    <xf numFmtId="1" fontId="12" fillId="0" borderId="8" xfId="0" applyNumberFormat="1" applyFont="1" applyFill="1" applyBorder="1" applyAlignment="1">
      <alignment horizontal="center" vertical="top" wrapText="1"/>
    </xf>
    <xf numFmtId="14" fontId="11" fillId="0" borderId="4" xfId="0" applyNumberFormat="1" applyFont="1" applyFill="1" applyBorder="1" applyAlignment="1">
      <alignment horizontal="center" vertical="top"/>
    </xf>
    <xf numFmtId="1" fontId="19" fillId="2" borderId="4" xfId="0" applyNumberFormat="1" applyFont="1" applyFill="1" applyBorder="1" applyAlignment="1">
      <alignment horizontal="center" vertical="top" wrapText="1"/>
    </xf>
    <xf numFmtId="1" fontId="19" fillId="2" borderId="2" xfId="0" applyNumberFormat="1" applyFont="1" applyFill="1" applyBorder="1" applyAlignment="1">
      <alignment horizontal="center" vertical="top" wrapText="1"/>
    </xf>
    <xf numFmtId="1" fontId="19" fillId="2" borderId="8" xfId="0"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14" fontId="11" fillId="0" borderId="4" xfId="0" applyNumberFormat="1" applyFont="1" applyFill="1" applyBorder="1" applyAlignment="1">
      <alignment horizontal="left" vertical="top" wrapText="1"/>
    </xf>
    <xf numFmtId="14" fontId="11" fillId="0" borderId="2" xfId="0" applyNumberFormat="1" applyFont="1" applyFill="1" applyBorder="1" applyAlignment="1">
      <alignment horizontal="left" vertical="top" wrapText="1"/>
    </xf>
    <xf numFmtId="14" fontId="11" fillId="0" borderId="8" xfId="0" applyNumberFormat="1" applyFont="1" applyFill="1" applyBorder="1" applyAlignment="1">
      <alignment horizontal="left" vertical="top" wrapText="1"/>
    </xf>
    <xf numFmtId="49" fontId="12" fillId="0" borderId="1" xfId="0" applyNumberFormat="1" applyFont="1" applyFill="1" applyBorder="1" applyAlignment="1">
      <alignment horizontal="center" vertical="top"/>
    </xf>
    <xf numFmtId="49" fontId="20" fillId="0" borderId="1" xfId="0" applyNumberFormat="1" applyFont="1" applyFill="1" applyBorder="1" applyAlignment="1">
      <alignment horizontal="center" vertical="top"/>
    </xf>
    <xf numFmtId="1" fontId="11" fillId="0" borderId="4" xfId="0" applyNumberFormat="1" applyFont="1" applyFill="1" applyBorder="1" applyAlignment="1">
      <alignment horizontal="center" vertical="top" wrapText="1"/>
    </xf>
    <xf numFmtId="1" fontId="11" fillId="0" borderId="2" xfId="0" applyNumberFormat="1" applyFont="1" applyFill="1" applyBorder="1" applyAlignment="1">
      <alignment horizontal="center" vertical="top" wrapText="1"/>
    </xf>
    <xf numFmtId="1" fontId="11" fillId="0" borderId="8"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0" fontId="20" fillId="0" borderId="5" xfId="0" applyFont="1" applyFill="1" applyBorder="1" applyAlignment="1">
      <alignment horizontal="left" vertical="top" wrapText="1"/>
    </xf>
    <xf numFmtId="1" fontId="20" fillId="0" borderId="1" xfId="0" applyNumberFormat="1" applyFont="1" applyFill="1" applyBorder="1" applyAlignment="1">
      <alignment horizontal="center" vertical="top" wrapText="1"/>
    </xf>
    <xf numFmtId="0" fontId="20" fillId="0" borderId="1" xfId="0" applyNumberFormat="1" applyFont="1" applyFill="1" applyBorder="1" applyAlignment="1">
      <alignment horizontal="center" vertical="top" wrapText="1"/>
    </xf>
    <xf numFmtId="0" fontId="20" fillId="2" borderId="1"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2" xfId="0" applyFont="1" applyFill="1" applyBorder="1" applyAlignment="1">
      <alignment horizontal="center" vertical="top" wrapText="1"/>
    </xf>
    <xf numFmtId="49" fontId="20" fillId="2" borderId="1" xfId="0" applyNumberFormat="1" applyFont="1" applyFill="1" applyBorder="1" applyAlignment="1">
      <alignment horizontal="center" vertical="top"/>
    </xf>
    <xf numFmtId="0" fontId="20" fillId="2" borderId="5" xfId="0" applyFont="1" applyFill="1" applyBorder="1" applyAlignment="1">
      <alignment horizontal="left" vertical="top" wrapText="1"/>
    </xf>
    <xf numFmtId="0" fontId="11" fillId="2" borderId="5" xfId="0" applyFont="1" applyFill="1" applyBorder="1" applyAlignment="1">
      <alignment horizontal="left" vertical="top" wrapText="1"/>
    </xf>
    <xf numFmtId="0" fontId="20" fillId="2" borderId="8" xfId="0" applyFont="1" applyFill="1" applyBorder="1" applyAlignment="1">
      <alignment horizontal="center" vertical="top" wrapText="1"/>
    </xf>
    <xf numFmtId="0" fontId="20" fillId="2" borderId="5" xfId="0" applyFont="1" applyFill="1" applyBorder="1" applyAlignment="1">
      <alignment vertical="top" wrapText="1"/>
    </xf>
    <xf numFmtId="49" fontId="20" fillId="2" borderId="4" xfId="0" applyNumberFormat="1" applyFont="1" applyFill="1" applyBorder="1" applyAlignment="1">
      <alignment horizontal="center" vertical="top"/>
    </xf>
    <xf numFmtId="49" fontId="20" fillId="2" borderId="2" xfId="0" applyNumberFormat="1" applyFont="1" applyFill="1" applyBorder="1" applyAlignment="1">
      <alignment horizontal="center" vertical="top"/>
    </xf>
    <xf numFmtId="49" fontId="20" fillId="0" borderId="4" xfId="0" applyNumberFormat="1" applyFont="1" applyFill="1" applyBorder="1" applyAlignment="1">
      <alignment horizontal="center" vertical="top" wrapText="1"/>
    </xf>
    <xf numFmtId="49" fontId="20" fillId="0" borderId="2" xfId="0" applyNumberFormat="1" applyFont="1" applyFill="1" applyBorder="1" applyAlignment="1">
      <alignment horizontal="center" vertical="top" wrapText="1"/>
    </xf>
    <xf numFmtId="49" fontId="20" fillId="0" borderId="8" xfId="0" applyNumberFormat="1" applyFont="1" applyFill="1" applyBorder="1" applyAlignment="1">
      <alignment horizontal="center" vertical="top" wrapText="1"/>
    </xf>
    <xf numFmtId="49" fontId="12" fillId="0" borderId="4" xfId="0" applyNumberFormat="1" applyFont="1" applyFill="1" applyBorder="1" applyAlignment="1">
      <alignment horizontal="center" vertical="top"/>
    </xf>
    <xf numFmtId="49" fontId="12" fillId="0" borderId="2" xfId="0" applyNumberFormat="1" applyFont="1" applyFill="1" applyBorder="1" applyAlignment="1">
      <alignment horizontal="center" vertical="top"/>
    </xf>
    <xf numFmtId="49" fontId="12" fillId="0" borderId="8" xfId="0" applyNumberFormat="1" applyFont="1" applyFill="1" applyBorder="1" applyAlignment="1">
      <alignment horizontal="center" vertical="top"/>
    </xf>
    <xf numFmtId="0" fontId="21" fillId="0" borderId="1" xfId="0" applyFont="1" applyFill="1" applyBorder="1" applyAlignment="1">
      <alignment horizontal="center" vertical="top" wrapText="1"/>
    </xf>
    <xf numFmtId="0" fontId="12" fillId="0" borderId="1" xfId="0" applyFont="1" applyFill="1" applyBorder="1" applyAlignment="1">
      <alignment horizontal="center" vertical="top"/>
    </xf>
    <xf numFmtId="0" fontId="12" fillId="0" borderId="5" xfId="0" applyFont="1" applyFill="1" applyBorder="1" applyAlignment="1">
      <alignment horizontal="left" vertical="top" wrapText="1"/>
    </xf>
    <xf numFmtId="49" fontId="11" fillId="0" borderId="2" xfId="0" applyNumberFormat="1" applyFont="1" applyFill="1" applyBorder="1" applyAlignment="1">
      <alignment vertical="top"/>
    </xf>
    <xf numFmtId="49" fontId="11" fillId="0" borderId="8" xfId="0" applyNumberFormat="1" applyFont="1" applyFill="1" applyBorder="1" applyAlignment="1">
      <alignment vertical="top"/>
    </xf>
    <xf numFmtId="0" fontId="11" fillId="0" borderId="4" xfId="0" applyFont="1" applyFill="1" applyBorder="1" applyAlignment="1">
      <alignment vertical="top" wrapText="1"/>
    </xf>
    <xf numFmtId="0" fontId="11" fillId="0" borderId="2" xfId="0" applyFont="1" applyFill="1" applyBorder="1" applyAlignment="1">
      <alignment vertical="top" wrapText="1"/>
    </xf>
    <xf numFmtId="0" fontId="11" fillId="0" borderId="8" xfId="0" applyFont="1" applyFill="1" applyBorder="1" applyAlignment="1">
      <alignment vertical="top" wrapText="1"/>
    </xf>
    <xf numFmtId="0" fontId="12" fillId="0" borderId="4" xfId="0" applyFont="1" applyFill="1" applyBorder="1" applyAlignment="1">
      <alignment horizontal="center" vertical="top"/>
    </xf>
    <xf numFmtId="0" fontId="12" fillId="0" borderId="2" xfId="0" applyFont="1" applyFill="1" applyBorder="1" applyAlignment="1">
      <alignment horizontal="center" vertical="top"/>
    </xf>
    <xf numFmtId="49" fontId="11" fillId="0" borderId="1" xfId="0" applyNumberFormat="1" applyFont="1" applyFill="1" applyBorder="1" applyAlignment="1">
      <alignment horizontal="center" vertical="top" wrapText="1"/>
    </xf>
    <xf numFmtId="49" fontId="11" fillId="0" borderId="5" xfId="0" applyNumberFormat="1" applyFont="1" applyFill="1" applyBorder="1" applyAlignment="1">
      <alignment horizontal="left" vertical="top" wrapText="1"/>
    </xf>
    <xf numFmtId="0" fontId="12" fillId="0" borderId="5" xfId="0" applyFont="1" applyFill="1" applyBorder="1" applyAlignment="1">
      <alignment vertical="top" wrapText="1"/>
    </xf>
    <xf numFmtId="0" fontId="22" fillId="0" borderId="4" xfId="0" applyFont="1" applyFill="1" applyBorder="1" applyAlignment="1">
      <alignment horizontal="center" vertical="top" wrapText="1"/>
    </xf>
    <xf numFmtId="0" fontId="22" fillId="0" borderId="2" xfId="0" applyFont="1" applyFill="1" applyBorder="1" applyAlignment="1">
      <alignment horizontal="center" vertical="top" wrapText="1"/>
    </xf>
    <xf numFmtId="0" fontId="22" fillId="0" borderId="8" xfId="0" applyFont="1" applyFill="1" applyBorder="1" applyAlignment="1">
      <alignment horizontal="center" vertical="top" wrapText="1"/>
    </xf>
    <xf numFmtId="0" fontId="12" fillId="0" borderId="4" xfId="0" applyFont="1" applyFill="1" applyBorder="1" applyAlignment="1">
      <alignment vertical="top" wrapText="1"/>
    </xf>
    <xf numFmtId="0" fontId="12" fillId="0" borderId="2" xfId="0" applyFont="1" applyFill="1" applyBorder="1" applyAlignment="1">
      <alignment vertical="top" wrapText="1"/>
    </xf>
    <xf numFmtId="0" fontId="12" fillId="0" borderId="8" xfId="0" applyFont="1" applyFill="1" applyBorder="1" applyAlignment="1">
      <alignment vertical="top" wrapText="1"/>
    </xf>
    <xf numFmtId="49" fontId="11" fillId="0" borderId="4"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top"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0" xfId="0" applyFont="1" applyFill="1" applyAlignment="1">
      <alignment horizontal="center"/>
    </xf>
    <xf numFmtId="0" fontId="15" fillId="0" borderId="0" xfId="0" applyFont="1" applyFill="1" applyAlignment="1">
      <alignment horizont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8" fillId="0" borderId="1" xfId="0" applyFont="1" applyFill="1" applyBorder="1" applyAlignment="1">
      <alignment horizontal="center" vertical="top" wrapText="1"/>
    </xf>
    <xf numFmtId="49" fontId="12"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8" xfId="0" applyFont="1" applyFill="1" applyBorder="1" applyAlignment="1">
      <alignment horizontal="left" vertical="center" wrapText="1"/>
    </xf>
    <xf numFmtId="49" fontId="20" fillId="2" borderId="8" xfId="0" applyNumberFormat="1" applyFont="1" applyFill="1" applyBorder="1" applyAlignment="1">
      <alignment horizontal="center" vertical="top"/>
    </xf>
    <xf numFmtId="1" fontId="20" fillId="2" borderId="4" xfId="0" applyNumberFormat="1" applyFont="1" applyFill="1" applyBorder="1" applyAlignment="1">
      <alignment horizontal="center" vertical="top" wrapText="1"/>
    </xf>
    <xf numFmtId="1" fontId="20" fillId="2" borderId="2" xfId="0" applyNumberFormat="1" applyFont="1" applyFill="1" applyBorder="1" applyAlignment="1">
      <alignment horizontal="center" vertical="top" wrapText="1"/>
    </xf>
    <xf numFmtId="1" fontId="20" fillId="2" borderId="8" xfId="0" applyNumberFormat="1" applyFont="1" applyFill="1" applyBorder="1" applyAlignment="1">
      <alignment horizontal="center" vertical="top" wrapText="1"/>
    </xf>
    <xf numFmtId="0" fontId="0" fillId="0" borderId="2" xfId="0" applyFill="1" applyBorder="1" applyAlignment="1">
      <alignment horizontal="left" vertical="top" wrapText="1"/>
    </xf>
    <xf numFmtId="0" fontId="0" fillId="0" borderId="8" xfId="0" applyFill="1" applyBorder="1" applyAlignment="1">
      <alignment horizontal="left" vertical="top" wrapText="1"/>
    </xf>
    <xf numFmtId="0" fontId="11" fillId="2" borderId="2" xfId="0" applyFont="1" applyFill="1" applyBorder="1" applyAlignment="1">
      <alignment horizontal="center" vertical="top" wrapText="1"/>
    </xf>
    <xf numFmtId="0" fontId="0" fillId="0" borderId="4" xfId="0" applyFill="1" applyBorder="1" applyAlignment="1">
      <alignment vertical="top" wrapText="1"/>
    </xf>
    <xf numFmtId="0" fontId="0" fillId="0" borderId="2" xfId="0" applyFont="1" applyFill="1" applyBorder="1" applyAlignment="1">
      <alignment vertical="top" wrapText="1"/>
    </xf>
    <xf numFmtId="0" fontId="0" fillId="0" borderId="8" xfId="0" applyFont="1" applyFill="1" applyBorder="1" applyAlignment="1">
      <alignmen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 xfId="0" applyBorder="1"/>
    <xf numFmtId="0" fontId="0" fillId="0" borderId="8" xfId="0" applyBorder="1"/>
    <xf numFmtId="0" fontId="14" fillId="2" borderId="0" xfId="0" applyFont="1" applyFill="1" applyAlignment="1"/>
    <xf numFmtId="0" fontId="17" fillId="2" borderId="0" xfId="0" applyFont="1" applyFill="1" applyAlignment="1"/>
    <xf numFmtId="0" fontId="25" fillId="2" borderId="0" xfId="0" applyFont="1" applyFill="1" applyAlignment="1"/>
    <xf numFmtId="0" fontId="17" fillId="2" borderId="0" xfId="0" applyFont="1" applyFill="1" applyAlignment="1">
      <alignment wrapText="1"/>
    </xf>
    <xf numFmtId="0" fontId="25" fillId="2" borderId="0" xfId="0" applyFont="1" applyFill="1" applyAlignment="1">
      <alignment wrapText="1"/>
    </xf>
    <xf numFmtId="1" fontId="21" fillId="0" borderId="4" xfId="0" applyNumberFormat="1" applyFont="1" applyFill="1" applyBorder="1" applyAlignment="1">
      <alignment horizontal="center" vertical="top" wrapText="1"/>
    </xf>
    <xf numFmtId="1" fontId="21" fillId="0" borderId="2" xfId="0" applyNumberFormat="1" applyFont="1" applyFill="1" applyBorder="1" applyAlignment="1">
      <alignment horizontal="center" vertical="top" wrapText="1"/>
    </xf>
    <xf numFmtId="1" fontId="21" fillId="0" borderId="8" xfId="0" applyNumberFormat="1" applyFont="1" applyFill="1" applyBorder="1" applyAlignment="1">
      <alignment horizontal="center" vertical="top" wrapText="1"/>
    </xf>
    <xf numFmtId="0" fontId="13" fillId="0" borderId="0" xfId="0" applyFont="1" applyFill="1" applyAlignment="1"/>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924"/>
  <sheetViews>
    <sheetView tabSelected="1" topLeftCell="B1" zoomScale="90" zoomScaleNormal="90" zoomScaleSheetLayoutView="80" workbookViewId="0">
      <selection activeCell="H18" sqref="H18"/>
    </sheetView>
  </sheetViews>
  <sheetFormatPr defaultRowHeight="15"/>
  <cols>
    <col min="1" max="1" width="9.5703125" style="1" hidden="1" customWidth="1"/>
    <col min="2" max="2" width="0.42578125" style="1" customWidth="1"/>
    <col min="3" max="3" width="12.28515625" style="27" customWidth="1"/>
    <col min="4" max="4" width="43.5703125" style="28" customWidth="1"/>
    <col min="5" max="5" width="23.42578125" style="28" customWidth="1"/>
    <col min="6" max="6" width="14.28515625" style="28" customWidth="1"/>
    <col min="7" max="7" width="12.5703125" style="28" customWidth="1"/>
    <col min="8" max="8" width="36.5703125" style="51" customWidth="1"/>
    <col min="9" max="9" width="15.85546875" style="51" customWidth="1"/>
    <col min="10" max="10" width="15" style="51" customWidth="1"/>
    <col min="11" max="11" width="14" style="51" customWidth="1"/>
  </cols>
  <sheetData>
    <row r="1" spans="1:11">
      <c r="H1" s="50"/>
      <c r="I1" s="285" t="s">
        <v>944</v>
      </c>
      <c r="J1" s="285"/>
      <c r="K1" s="285"/>
    </row>
    <row r="2" spans="1:11">
      <c r="H2" s="50"/>
      <c r="I2" s="285" t="s">
        <v>930</v>
      </c>
      <c r="J2" s="285"/>
      <c r="K2" s="285"/>
    </row>
    <row r="3" spans="1:11">
      <c r="H3" s="50"/>
      <c r="I3" s="285" t="s">
        <v>931</v>
      </c>
      <c r="J3" s="285"/>
      <c r="K3" s="285"/>
    </row>
    <row r="4" spans="1:11">
      <c r="I4" s="52"/>
      <c r="J4" s="52"/>
      <c r="K4" s="52"/>
    </row>
    <row r="5" spans="1:11" ht="18.75">
      <c r="C5" s="257" t="s">
        <v>348</v>
      </c>
      <c r="D5" s="257"/>
      <c r="E5" s="257"/>
      <c r="F5" s="257"/>
      <c r="G5" s="257"/>
      <c r="H5" s="257"/>
      <c r="I5" s="257"/>
    </row>
    <row r="6" spans="1:11" ht="29.25" customHeight="1">
      <c r="C6" s="258" t="s">
        <v>932</v>
      </c>
      <c r="D6" s="258"/>
      <c r="E6" s="258"/>
      <c r="F6" s="258"/>
      <c r="G6" s="258"/>
      <c r="H6" s="258"/>
      <c r="I6" s="258"/>
      <c r="J6" s="258"/>
      <c r="K6" s="258"/>
    </row>
    <row r="7" spans="1:11" ht="18.75">
      <c r="C7" s="29"/>
      <c r="D7" s="29"/>
      <c r="E7" s="29"/>
      <c r="F7" s="29"/>
      <c r="G7" s="29"/>
      <c r="H7" s="53"/>
      <c r="I7" s="53"/>
      <c r="J7" s="53"/>
      <c r="K7" s="53"/>
    </row>
    <row r="8" spans="1:11" s="20" customFormat="1" ht="24" hidden="1" customHeight="1">
      <c r="A8" s="19"/>
      <c r="B8" s="19"/>
      <c r="C8" s="30"/>
      <c r="D8" s="31"/>
      <c r="E8" s="31"/>
      <c r="F8" s="31"/>
      <c r="G8" s="31"/>
      <c r="H8" s="54"/>
      <c r="I8" s="55">
        <v>2019</v>
      </c>
      <c r="J8" s="55">
        <v>2020</v>
      </c>
      <c r="K8" s="55">
        <v>2021</v>
      </c>
    </row>
    <row r="9" spans="1:11" s="3" customFormat="1" ht="28.5" customHeight="1">
      <c r="A9" s="2"/>
      <c r="B9" s="2"/>
      <c r="C9" s="259" t="s">
        <v>354</v>
      </c>
      <c r="D9" s="259" t="s">
        <v>349</v>
      </c>
      <c r="E9" s="259" t="s">
        <v>350</v>
      </c>
      <c r="F9" s="259" t="s">
        <v>351</v>
      </c>
      <c r="G9" s="261" t="s">
        <v>352</v>
      </c>
      <c r="H9" s="260" t="s">
        <v>353</v>
      </c>
      <c r="I9" s="260"/>
      <c r="J9" s="260"/>
      <c r="K9" s="260"/>
    </row>
    <row r="10" spans="1:11" s="3" customFormat="1" ht="93" customHeight="1">
      <c r="A10" s="2"/>
      <c r="B10" s="2"/>
      <c r="C10" s="259"/>
      <c r="D10" s="259"/>
      <c r="E10" s="259"/>
      <c r="F10" s="259"/>
      <c r="G10" s="261"/>
      <c r="H10" s="56" t="s">
        <v>368</v>
      </c>
      <c r="I10" s="56" t="s">
        <v>515</v>
      </c>
      <c r="J10" s="95" t="s">
        <v>942</v>
      </c>
      <c r="K10" s="95" t="s">
        <v>943</v>
      </c>
    </row>
    <row r="11" spans="1:11" s="3" customFormat="1" ht="16.5" customHeight="1">
      <c r="A11" s="2"/>
      <c r="B11" s="2"/>
      <c r="C11" s="259"/>
      <c r="D11" s="249" t="s">
        <v>77</v>
      </c>
      <c r="E11" s="265"/>
      <c r="F11" s="256">
        <v>2020</v>
      </c>
      <c r="G11" s="256">
        <v>2022</v>
      </c>
      <c r="H11" s="57" t="s">
        <v>357</v>
      </c>
      <c r="I11" s="58">
        <f>I12+I13+I14+I15</f>
        <v>5243900.8000000007</v>
      </c>
      <c r="J11" s="47">
        <f>J12+J13+J14+J15</f>
        <v>6076783.5</v>
      </c>
      <c r="K11" s="47">
        <f>K12+K13+K14+K15</f>
        <v>6531908.6000000006</v>
      </c>
    </row>
    <row r="12" spans="1:11" s="3" customFormat="1" ht="19.5" customHeight="1">
      <c r="A12" s="2"/>
      <c r="B12" s="2"/>
      <c r="C12" s="259"/>
      <c r="D12" s="249"/>
      <c r="E12" s="265"/>
      <c r="F12" s="256"/>
      <c r="G12" s="256"/>
      <c r="H12" s="57" t="s">
        <v>358</v>
      </c>
      <c r="I12" s="47">
        <f t="shared" ref="I12:K15" si="0">I18+I23+I28+I33</f>
        <v>1681483.5</v>
      </c>
      <c r="J12" s="47">
        <f t="shared" si="0"/>
        <v>2156000.2999999998</v>
      </c>
      <c r="K12" s="47">
        <f>K18+K23+K28+K33</f>
        <v>2266280.1</v>
      </c>
    </row>
    <row r="13" spans="1:11" s="3" customFormat="1" ht="19.5" customHeight="1">
      <c r="A13" s="2"/>
      <c r="B13" s="2"/>
      <c r="C13" s="259"/>
      <c r="D13" s="249"/>
      <c r="E13" s="265"/>
      <c r="F13" s="256"/>
      <c r="G13" s="256"/>
      <c r="H13" s="57" t="s">
        <v>359</v>
      </c>
      <c r="I13" s="58">
        <f>I19+I24+I29+I34</f>
        <v>574476.10000000009</v>
      </c>
      <c r="J13" s="47">
        <f t="shared" si="0"/>
        <v>769454.6</v>
      </c>
      <c r="K13" s="47">
        <f t="shared" si="0"/>
        <v>1075065.8999999999</v>
      </c>
    </row>
    <row r="14" spans="1:11" s="3" customFormat="1" ht="18" customHeight="1">
      <c r="A14" s="2"/>
      <c r="B14" s="2"/>
      <c r="C14" s="259"/>
      <c r="D14" s="249"/>
      <c r="E14" s="265"/>
      <c r="F14" s="256"/>
      <c r="G14" s="256"/>
      <c r="H14" s="57" t="s">
        <v>247</v>
      </c>
      <c r="I14" s="58">
        <f t="shared" si="0"/>
        <v>2698275.3000000003</v>
      </c>
      <c r="J14" s="47">
        <f t="shared" si="0"/>
        <v>2754745.8000000003</v>
      </c>
      <c r="K14" s="47">
        <f t="shared" si="0"/>
        <v>2779557.2</v>
      </c>
    </row>
    <row r="15" spans="1:11" s="3" customFormat="1" ht="20.25" customHeight="1">
      <c r="A15" s="2"/>
      <c r="B15" s="2"/>
      <c r="C15" s="259"/>
      <c r="D15" s="249"/>
      <c r="E15" s="265"/>
      <c r="F15" s="256"/>
      <c r="G15" s="256"/>
      <c r="H15" s="57" t="s">
        <v>248</v>
      </c>
      <c r="I15" s="58">
        <f t="shared" si="0"/>
        <v>289665.90000000002</v>
      </c>
      <c r="J15" s="47">
        <f t="shared" si="0"/>
        <v>396582.79999999993</v>
      </c>
      <c r="K15" s="47">
        <f t="shared" si="0"/>
        <v>411005.4</v>
      </c>
    </row>
    <row r="16" spans="1:11" s="3" customFormat="1" ht="29.25" customHeight="1">
      <c r="A16" s="2"/>
      <c r="B16" s="2"/>
      <c r="C16" s="32"/>
      <c r="D16" s="33"/>
      <c r="E16" s="33" t="s">
        <v>282</v>
      </c>
      <c r="F16" s="34"/>
      <c r="G16" s="34"/>
      <c r="H16" s="57"/>
      <c r="I16" s="58"/>
      <c r="J16" s="47"/>
      <c r="K16" s="47"/>
    </row>
    <row r="17" spans="1:11" s="3" customFormat="1">
      <c r="A17" s="2"/>
      <c r="B17" s="2"/>
      <c r="C17" s="250"/>
      <c r="D17" s="253"/>
      <c r="E17" s="253" t="s">
        <v>246</v>
      </c>
      <c r="F17" s="256">
        <v>2020</v>
      </c>
      <c r="G17" s="256">
        <v>2022</v>
      </c>
      <c r="H17" s="59" t="s">
        <v>357</v>
      </c>
      <c r="I17" s="58">
        <f>I18+I19+I20+I21</f>
        <v>4860391.6000000006</v>
      </c>
      <c r="J17" s="47">
        <f>J18+J19+J20+J21</f>
        <v>5086130</v>
      </c>
      <c r="K17" s="47">
        <f>K18+K19+K20+K21</f>
        <v>5532408.9000000004</v>
      </c>
    </row>
    <row r="18" spans="1:11" s="3" customFormat="1">
      <c r="A18" s="2"/>
      <c r="B18" s="2"/>
      <c r="C18" s="251"/>
      <c r="D18" s="254"/>
      <c r="E18" s="254"/>
      <c r="F18" s="256"/>
      <c r="G18" s="256"/>
      <c r="H18" s="59" t="s">
        <v>358</v>
      </c>
      <c r="I18" s="58">
        <f t="shared" ref="I18:K21" si="1">I38+I258+I586+I691+I851+I881+I1126+I1202+I1557+I1727</f>
        <v>1509416.9</v>
      </c>
      <c r="J18" s="47">
        <f t="shared" si="1"/>
        <v>1715414.4999999998</v>
      </c>
      <c r="K18" s="47">
        <f t="shared" si="1"/>
        <v>2036882.5</v>
      </c>
    </row>
    <row r="19" spans="1:11" s="3" customFormat="1">
      <c r="A19" s="2"/>
      <c r="B19" s="2"/>
      <c r="C19" s="251"/>
      <c r="D19" s="254"/>
      <c r="E19" s="254"/>
      <c r="F19" s="256"/>
      <c r="G19" s="256"/>
      <c r="H19" s="59" t="s">
        <v>359</v>
      </c>
      <c r="I19" s="58">
        <f t="shared" si="1"/>
        <v>382966.7</v>
      </c>
      <c r="J19" s="47">
        <f t="shared" si="1"/>
        <v>235454.6</v>
      </c>
      <c r="K19" s="47">
        <f t="shared" si="1"/>
        <v>321253.90000000002</v>
      </c>
    </row>
    <row r="20" spans="1:11" s="3" customFormat="1">
      <c r="A20" s="2"/>
      <c r="B20" s="2"/>
      <c r="C20" s="251"/>
      <c r="D20" s="254"/>
      <c r="E20" s="254"/>
      <c r="F20" s="256"/>
      <c r="G20" s="256"/>
      <c r="H20" s="59" t="s">
        <v>247</v>
      </c>
      <c r="I20" s="47">
        <f t="shared" si="1"/>
        <v>2686542.1</v>
      </c>
      <c r="J20" s="47">
        <f t="shared" si="1"/>
        <v>2744778.1</v>
      </c>
      <c r="K20" s="47">
        <f t="shared" si="1"/>
        <v>2769367.1</v>
      </c>
    </row>
    <row r="21" spans="1:11" s="3" customFormat="1" ht="15" customHeight="1">
      <c r="A21" s="2"/>
      <c r="B21" s="2"/>
      <c r="C21" s="252"/>
      <c r="D21" s="255"/>
      <c r="E21" s="255"/>
      <c r="F21" s="256"/>
      <c r="G21" s="256"/>
      <c r="H21" s="59" t="s">
        <v>248</v>
      </c>
      <c r="I21" s="47">
        <f t="shared" si="1"/>
        <v>281465.90000000002</v>
      </c>
      <c r="J21" s="47">
        <f t="shared" si="1"/>
        <v>390482.79999999993</v>
      </c>
      <c r="K21" s="47">
        <f t="shared" si="1"/>
        <v>404905.4</v>
      </c>
    </row>
    <row r="22" spans="1:11" s="3" customFormat="1">
      <c r="A22" s="2"/>
      <c r="B22" s="2"/>
      <c r="C22" s="250"/>
      <c r="D22" s="253"/>
      <c r="E22" s="253" t="s">
        <v>935</v>
      </c>
      <c r="F22" s="256">
        <v>2020</v>
      </c>
      <c r="G22" s="256">
        <v>2022</v>
      </c>
      <c r="H22" s="59" t="s">
        <v>357</v>
      </c>
      <c r="I22" s="47">
        <f>I23+I24+I25+I26</f>
        <v>99860.4</v>
      </c>
      <c r="J22" s="47">
        <f>J23+J24+J25+J26</f>
        <v>92252.800000000003</v>
      </c>
      <c r="K22" s="47">
        <f>K23+K24+K25+K26</f>
        <v>97804.700000000012</v>
      </c>
    </row>
    <row r="23" spans="1:11" s="3" customFormat="1">
      <c r="A23" s="2"/>
      <c r="B23" s="2"/>
      <c r="C23" s="251"/>
      <c r="D23" s="254"/>
      <c r="E23" s="254"/>
      <c r="F23" s="256"/>
      <c r="G23" s="256"/>
      <c r="H23" s="59" t="s">
        <v>358</v>
      </c>
      <c r="I23" s="47">
        <f t="shared" ref="I23:K26" si="2">I1116+I1817</f>
        <v>85938.8</v>
      </c>
      <c r="J23" s="47">
        <f t="shared" si="2"/>
        <v>82285.100000000006</v>
      </c>
      <c r="K23" s="47">
        <f t="shared" si="2"/>
        <v>87614.6</v>
      </c>
    </row>
    <row r="24" spans="1:11" s="3" customFormat="1">
      <c r="A24" s="2"/>
      <c r="B24" s="2"/>
      <c r="C24" s="251"/>
      <c r="D24" s="254"/>
      <c r="E24" s="254"/>
      <c r="F24" s="256"/>
      <c r="G24" s="256"/>
      <c r="H24" s="59" t="s">
        <v>359</v>
      </c>
      <c r="I24" s="47">
        <f t="shared" si="2"/>
        <v>2188.4</v>
      </c>
      <c r="J24" s="47">
        <f t="shared" si="2"/>
        <v>0</v>
      </c>
      <c r="K24" s="47">
        <f t="shared" si="2"/>
        <v>0</v>
      </c>
    </row>
    <row r="25" spans="1:11" s="3" customFormat="1">
      <c r="A25" s="2"/>
      <c r="B25" s="2"/>
      <c r="C25" s="251"/>
      <c r="D25" s="254"/>
      <c r="E25" s="254"/>
      <c r="F25" s="256"/>
      <c r="G25" s="256"/>
      <c r="H25" s="59" t="s">
        <v>247</v>
      </c>
      <c r="I25" s="47">
        <f t="shared" si="2"/>
        <v>11733.2</v>
      </c>
      <c r="J25" s="47">
        <f t="shared" si="2"/>
        <v>9967.7000000000007</v>
      </c>
      <c r="K25" s="47">
        <f t="shared" si="2"/>
        <v>10190.1</v>
      </c>
    </row>
    <row r="26" spans="1:11" s="3" customFormat="1" ht="13.5" customHeight="1">
      <c r="A26" s="2"/>
      <c r="B26" s="2"/>
      <c r="C26" s="252"/>
      <c r="D26" s="255"/>
      <c r="E26" s="255"/>
      <c r="F26" s="256"/>
      <c r="G26" s="256"/>
      <c r="H26" s="59" t="s">
        <v>248</v>
      </c>
      <c r="I26" s="47">
        <f t="shared" si="2"/>
        <v>0</v>
      </c>
      <c r="J26" s="47">
        <f t="shared" si="2"/>
        <v>0</v>
      </c>
      <c r="K26" s="47">
        <f t="shared" si="2"/>
        <v>0</v>
      </c>
    </row>
    <row r="27" spans="1:11" ht="15" customHeight="1">
      <c r="C27" s="250"/>
      <c r="D27" s="253"/>
      <c r="E27" s="262" t="s">
        <v>934</v>
      </c>
      <c r="F27" s="256">
        <v>2020</v>
      </c>
      <c r="G27" s="256">
        <v>2022</v>
      </c>
      <c r="H27" s="59" t="s">
        <v>357</v>
      </c>
      <c r="I27" s="47">
        <f>I28+I29+I30+I31</f>
        <v>252271.3</v>
      </c>
      <c r="J27" s="47">
        <f>J28+J29+J30+J31</f>
        <v>868164</v>
      </c>
      <c r="K27" s="47">
        <f>K28+K29+K30+K31</f>
        <v>870616.1</v>
      </c>
    </row>
    <row r="28" spans="1:11" ht="15" customHeight="1">
      <c r="C28" s="251"/>
      <c r="D28" s="254"/>
      <c r="E28" s="263"/>
      <c r="F28" s="256"/>
      <c r="G28" s="256"/>
      <c r="H28" s="60" t="s">
        <v>358</v>
      </c>
      <c r="I28" s="47">
        <f>I1207</f>
        <v>62950.299999999996</v>
      </c>
      <c r="J28" s="47">
        <f>J1207</f>
        <v>334164</v>
      </c>
      <c r="K28" s="47">
        <f>K1207</f>
        <v>116804.1</v>
      </c>
    </row>
    <row r="29" spans="1:11" ht="18.75" customHeight="1">
      <c r="C29" s="251"/>
      <c r="D29" s="254"/>
      <c r="E29" s="263"/>
      <c r="F29" s="256"/>
      <c r="G29" s="256"/>
      <c r="H29" s="60" t="s">
        <v>359</v>
      </c>
      <c r="I29" s="47">
        <f t="shared" ref="I29:K31" si="3">I1208</f>
        <v>189321</v>
      </c>
      <c r="J29" s="47">
        <f t="shared" si="3"/>
        <v>534000</v>
      </c>
      <c r="K29" s="47">
        <f t="shared" si="3"/>
        <v>753812</v>
      </c>
    </row>
    <row r="30" spans="1:11" ht="13.5" customHeight="1">
      <c r="C30" s="251"/>
      <c r="D30" s="254"/>
      <c r="E30" s="263"/>
      <c r="F30" s="256"/>
      <c r="G30" s="256"/>
      <c r="H30" s="60" t="s">
        <v>247</v>
      </c>
      <c r="I30" s="47">
        <f t="shared" si="3"/>
        <v>0</v>
      </c>
      <c r="J30" s="47">
        <f t="shared" si="3"/>
        <v>0</v>
      </c>
      <c r="K30" s="47">
        <f t="shared" si="3"/>
        <v>0</v>
      </c>
    </row>
    <row r="31" spans="1:11" ht="15.75" customHeight="1">
      <c r="C31" s="252"/>
      <c r="D31" s="255"/>
      <c r="E31" s="264"/>
      <c r="F31" s="256"/>
      <c r="G31" s="256"/>
      <c r="H31" s="60" t="s">
        <v>248</v>
      </c>
      <c r="I31" s="47">
        <f t="shared" si="3"/>
        <v>0</v>
      </c>
      <c r="J31" s="47">
        <f t="shared" si="3"/>
        <v>0</v>
      </c>
      <c r="K31" s="47">
        <f t="shared" si="3"/>
        <v>0</v>
      </c>
    </row>
    <row r="32" spans="1:11" s="3" customFormat="1">
      <c r="A32" s="2"/>
      <c r="B32" s="2"/>
      <c r="C32" s="250"/>
      <c r="D32" s="253"/>
      <c r="E32" s="253" t="s">
        <v>933</v>
      </c>
      <c r="F32" s="256">
        <v>2020</v>
      </c>
      <c r="G32" s="256">
        <v>2022</v>
      </c>
      <c r="H32" s="59" t="s">
        <v>357</v>
      </c>
      <c r="I32" s="47">
        <f>I33+I34+I35+I36</f>
        <v>31377.5</v>
      </c>
      <c r="J32" s="47">
        <f>J33+J34+J35+J36</f>
        <v>30236.7</v>
      </c>
      <c r="K32" s="47">
        <f>K33+K34+K35+K36</f>
        <v>31078.9</v>
      </c>
    </row>
    <row r="33" spans="1:11" s="3" customFormat="1">
      <c r="A33" s="2"/>
      <c r="B33" s="2"/>
      <c r="C33" s="251"/>
      <c r="D33" s="254"/>
      <c r="E33" s="254"/>
      <c r="F33" s="256"/>
      <c r="G33" s="256"/>
      <c r="H33" s="59" t="s">
        <v>358</v>
      </c>
      <c r="I33" s="47">
        <f>I1066</f>
        <v>23177.5</v>
      </c>
      <c r="J33" s="47">
        <f t="shared" ref="I33:K36" si="4">J1066</f>
        <v>24136.7</v>
      </c>
      <c r="K33" s="47">
        <f t="shared" si="4"/>
        <v>24978.9</v>
      </c>
    </row>
    <row r="34" spans="1:11" s="3" customFormat="1">
      <c r="A34" s="2"/>
      <c r="B34" s="2"/>
      <c r="C34" s="251"/>
      <c r="D34" s="254"/>
      <c r="E34" s="254"/>
      <c r="F34" s="256"/>
      <c r="G34" s="256"/>
      <c r="H34" s="59" t="s">
        <v>359</v>
      </c>
      <c r="I34" s="47">
        <f t="shared" si="4"/>
        <v>0</v>
      </c>
      <c r="J34" s="47">
        <f t="shared" si="4"/>
        <v>0</v>
      </c>
      <c r="K34" s="47">
        <f t="shared" si="4"/>
        <v>0</v>
      </c>
    </row>
    <row r="35" spans="1:11" s="3" customFormat="1">
      <c r="A35" s="2"/>
      <c r="B35" s="2"/>
      <c r="C35" s="251"/>
      <c r="D35" s="254"/>
      <c r="E35" s="254"/>
      <c r="F35" s="256"/>
      <c r="G35" s="256"/>
      <c r="H35" s="59" t="s">
        <v>247</v>
      </c>
      <c r="I35" s="47">
        <f t="shared" si="4"/>
        <v>0</v>
      </c>
      <c r="J35" s="47">
        <f t="shared" si="4"/>
        <v>0</v>
      </c>
      <c r="K35" s="47">
        <f t="shared" si="4"/>
        <v>0</v>
      </c>
    </row>
    <row r="36" spans="1:11" s="3" customFormat="1" ht="18.75" customHeight="1">
      <c r="A36" s="2"/>
      <c r="B36" s="2"/>
      <c r="C36" s="252"/>
      <c r="D36" s="255"/>
      <c r="E36" s="255"/>
      <c r="F36" s="256"/>
      <c r="G36" s="256"/>
      <c r="H36" s="59" t="s">
        <v>248</v>
      </c>
      <c r="I36" s="47">
        <f t="shared" si="4"/>
        <v>8200</v>
      </c>
      <c r="J36" s="47">
        <f t="shared" si="4"/>
        <v>6100</v>
      </c>
      <c r="K36" s="47">
        <f t="shared" si="4"/>
        <v>6100</v>
      </c>
    </row>
    <row r="37" spans="1:11" s="3" customFormat="1" ht="18.75" customHeight="1">
      <c r="A37" s="2"/>
      <c r="B37" s="2"/>
      <c r="C37" s="266" t="s">
        <v>355</v>
      </c>
      <c r="D37" s="267" t="s">
        <v>356</v>
      </c>
      <c r="E37" s="253" t="s">
        <v>246</v>
      </c>
      <c r="F37" s="256">
        <v>2020</v>
      </c>
      <c r="G37" s="256">
        <v>2022</v>
      </c>
      <c r="H37" s="59" t="s">
        <v>357</v>
      </c>
      <c r="I37" s="47">
        <f>I38+I39+I40+I41</f>
        <v>220908.60000000003</v>
      </c>
      <c r="J37" s="47">
        <f>J38+J39+J40+J41</f>
        <v>259451.50000000003</v>
      </c>
      <c r="K37" s="47">
        <f>K38+K39+K40+K41</f>
        <v>269173.2</v>
      </c>
    </row>
    <row r="38" spans="1:11" s="3" customFormat="1" ht="17.25" customHeight="1">
      <c r="A38" s="2"/>
      <c r="B38" s="2"/>
      <c r="C38" s="266"/>
      <c r="D38" s="268"/>
      <c r="E38" s="254"/>
      <c r="F38" s="256"/>
      <c r="G38" s="256"/>
      <c r="H38" s="59" t="s">
        <v>358</v>
      </c>
      <c r="I38" s="47">
        <f>SUM(I43,I48,I62,I88,I203)</f>
        <v>151943.20000000001</v>
      </c>
      <c r="J38" s="47">
        <f>J43+J48+J63+J88+J203</f>
        <v>169197.6</v>
      </c>
      <c r="K38" s="47">
        <f>K43+K48+K63+K88+K203</f>
        <v>178134</v>
      </c>
    </row>
    <row r="39" spans="1:11" s="3" customFormat="1" ht="16.5" customHeight="1">
      <c r="A39" s="2"/>
      <c r="B39" s="2"/>
      <c r="C39" s="266"/>
      <c r="D39" s="268"/>
      <c r="E39" s="254"/>
      <c r="F39" s="256"/>
      <c r="G39" s="256"/>
      <c r="H39" s="59" t="s">
        <v>359</v>
      </c>
      <c r="I39" s="47">
        <f t="shared" ref="I39:K41" si="5">I44</f>
        <v>0</v>
      </c>
      <c r="J39" s="47">
        <f t="shared" si="5"/>
        <v>0</v>
      </c>
      <c r="K39" s="47">
        <f t="shared" si="5"/>
        <v>0</v>
      </c>
    </row>
    <row r="40" spans="1:11" s="3" customFormat="1" ht="17.25" customHeight="1">
      <c r="A40" s="2"/>
      <c r="B40" s="2"/>
      <c r="C40" s="266"/>
      <c r="D40" s="268"/>
      <c r="E40" s="254"/>
      <c r="F40" s="256"/>
      <c r="G40" s="256"/>
      <c r="H40" s="59" t="s">
        <v>360</v>
      </c>
      <c r="I40" s="47">
        <f t="shared" si="5"/>
        <v>57638.7</v>
      </c>
      <c r="J40" s="47">
        <f t="shared" si="5"/>
        <v>69028.3</v>
      </c>
      <c r="K40" s="47">
        <f t="shared" si="5"/>
        <v>69028.3</v>
      </c>
    </row>
    <row r="41" spans="1:11" s="3" customFormat="1" ht="18" customHeight="1">
      <c r="A41" s="2"/>
      <c r="B41" s="2"/>
      <c r="C41" s="266"/>
      <c r="D41" s="269"/>
      <c r="E41" s="255"/>
      <c r="F41" s="256"/>
      <c r="G41" s="256"/>
      <c r="H41" s="59" t="s">
        <v>248</v>
      </c>
      <c r="I41" s="47">
        <f t="shared" si="5"/>
        <v>11326.7</v>
      </c>
      <c r="J41" s="47">
        <f t="shared" si="5"/>
        <v>21225.599999999999</v>
      </c>
      <c r="K41" s="47">
        <f t="shared" si="5"/>
        <v>22010.9</v>
      </c>
    </row>
    <row r="42" spans="1:11" s="9" customFormat="1" ht="16.5" customHeight="1">
      <c r="C42" s="233" t="s">
        <v>124</v>
      </c>
      <c r="D42" s="175" t="s">
        <v>128</v>
      </c>
      <c r="E42" s="150" t="s">
        <v>371</v>
      </c>
      <c r="F42" s="102">
        <v>2020</v>
      </c>
      <c r="G42" s="102">
        <v>2022</v>
      </c>
      <c r="H42" s="60" t="s">
        <v>357</v>
      </c>
      <c r="I42" s="61">
        <f>I43+I45+I46</f>
        <v>218265.90000000002</v>
      </c>
      <c r="J42" s="61">
        <f>J43+J45+J46</f>
        <v>252401.50000000003</v>
      </c>
      <c r="K42" s="61">
        <f>K43+K45+K46</f>
        <v>262123.19999999998</v>
      </c>
    </row>
    <row r="43" spans="1:11" s="9" customFormat="1" ht="16.5" customHeight="1">
      <c r="C43" s="233"/>
      <c r="D43" s="175"/>
      <c r="E43" s="150"/>
      <c r="F43" s="103"/>
      <c r="G43" s="103"/>
      <c r="H43" s="60" t="s">
        <v>358</v>
      </c>
      <c r="I43" s="61">
        <v>149300.5</v>
      </c>
      <c r="J43" s="61">
        <v>162147.6</v>
      </c>
      <c r="K43" s="61">
        <v>171084</v>
      </c>
    </row>
    <row r="44" spans="1:11" s="9" customFormat="1" ht="18" customHeight="1">
      <c r="C44" s="233"/>
      <c r="D44" s="175"/>
      <c r="E44" s="150"/>
      <c r="F44" s="103"/>
      <c r="G44" s="103"/>
      <c r="H44" s="60" t="s">
        <v>359</v>
      </c>
      <c r="I44" s="61">
        <v>0</v>
      </c>
      <c r="J44" s="61">
        <v>0</v>
      </c>
      <c r="K44" s="61">
        <v>0</v>
      </c>
    </row>
    <row r="45" spans="1:11" s="9" customFormat="1">
      <c r="C45" s="233"/>
      <c r="D45" s="175"/>
      <c r="E45" s="150"/>
      <c r="F45" s="103"/>
      <c r="G45" s="103"/>
      <c r="H45" s="60" t="s">
        <v>360</v>
      </c>
      <c r="I45" s="61">
        <v>57638.7</v>
      </c>
      <c r="J45" s="61">
        <v>69028.3</v>
      </c>
      <c r="K45" s="61">
        <v>69028.3</v>
      </c>
    </row>
    <row r="46" spans="1:11" s="9" customFormat="1" ht="17.25" customHeight="1">
      <c r="C46" s="233"/>
      <c r="D46" s="175"/>
      <c r="E46" s="150"/>
      <c r="F46" s="104"/>
      <c r="G46" s="104"/>
      <c r="H46" s="60" t="s">
        <v>249</v>
      </c>
      <c r="I46" s="61">
        <v>11326.7</v>
      </c>
      <c r="J46" s="61">
        <v>21225.599999999999</v>
      </c>
      <c r="K46" s="61">
        <v>22010.9</v>
      </c>
    </row>
    <row r="47" spans="1:11" s="6" customFormat="1" ht="19.5" customHeight="1">
      <c r="A47" s="9"/>
      <c r="B47" s="9"/>
      <c r="C47" s="233" t="s">
        <v>125</v>
      </c>
      <c r="D47" s="214" t="s">
        <v>361</v>
      </c>
      <c r="E47" s="207" t="s">
        <v>369</v>
      </c>
      <c r="F47" s="207">
        <v>2020</v>
      </c>
      <c r="G47" s="207">
        <v>2022</v>
      </c>
      <c r="H47" s="39" t="s">
        <v>357</v>
      </c>
      <c r="I47" s="37">
        <f>I48+I49+I50+I51</f>
        <v>225</v>
      </c>
      <c r="J47" s="37">
        <f>J48+J49+J50+J51</f>
        <v>250</v>
      </c>
      <c r="K47" s="37">
        <f>K48+K49+K50+K51</f>
        <v>250</v>
      </c>
    </row>
    <row r="48" spans="1:11" s="6" customFormat="1" ht="17.25" customHeight="1">
      <c r="A48" s="9"/>
      <c r="B48" s="9"/>
      <c r="C48" s="233"/>
      <c r="D48" s="214"/>
      <c r="E48" s="207"/>
      <c r="F48" s="207"/>
      <c r="G48" s="207"/>
      <c r="H48" s="39" t="s">
        <v>358</v>
      </c>
      <c r="I48" s="37">
        <f>I53+I58</f>
        <v>225</v>
      </c>
      <c r="J48" s="37">
        <f t="shared" ref="J48:K51" si="6">J53</f>
        <v>250</v>
      </c>
      <c r="K48" s="37">
        <f t="shared" si="6"/>
        <v>250</v>
      </c>
    </row>
    <row r="49" spans="1:12" s="6" customFormat="1" ht="16.5" customHeight="1">
      <c r="A49" s="9"/>
      <c r="B49" s="9"/>
      <c r="C49" s="233"/>
      <c r="D49" s="214"/>
      <c r="E49" s="207"/>
      <c r="F49" s="207"/>
      <c r="G49" s="207"/>
      <c r="H49" s="39" t="s">
        <v>359</v>
      </c>
      <c r="I49" s="37">
        <f>I54+I59</f>
        <v>0</v>
      </c>
      <c r="J49" s="37">
        <f t="shared" si="6"/>
        <v>0</v>
      </c>
      <c r="K49" s="37">
        <f t="shared" si="6"/>
        <v>0</v>
      </c>
    </row>
    <row r="50" spans="1:12" s="6" customFormat="1" ht="18" customHeight="1">
      <c r="A50" s="9"/>
      <c r="B50" s="9"/>
      <c r="C50" s="233"/>
      <c r="D50" s="214"/>
      <c r="E50" s="207"/>
      <c r="F50" s="207"/>
      <c r="G50" s="207"/>
      <c r="H50" s="39" t="s">
        <v>360</v>
      </c>
      <c r="I50" s="37">
        <f>I55+I60</f>
        <v>0</v>
      </c>
      <c r="J50" s="37">
        <f t="shared" si="6"/>
        <v>0</v>
      </c>
      <c r="K50" s="37">
        <f t="shared" si="6"/>
        <v>0</v>
      </c>
    </row>
    <row r="51" spans="1:12" s="6" customFormat="1" ht="15.75" customHeight="1">
      <c r="A51" s="9"/>
      <c r="B51" s="9"/>
      <c r="C51" s="233"/>
      <c r="D51" s="214"/>
      <c r="E51" s="207"/>
      <c r="F51" s="207"/>
      <c r="G51" s="207"/>
      <c r="H51" s="39" t="s">
        <v>249</v>
      </c>
      <c r="I51" s="37">
        <f>I56+I61</f>
        <v>0</v>
      </c>
      <c r="J51" s="37">
        <f t="shared" si="6"/>
        <v>0</v>
      </c>
      <c r="K51" s="37">
        <f t="shared" si="6"/>
        <v>0</v>
      </c>
    </row>
    <row r="52" spans="1:12" s="6" customFormat="1" ht="15.75" customHeight="1">
      <c r="A52" s="9"/>
      <c r="B52" s="9"/>
      <c r="C52" s="233" t="s">
        <v>362</v>
      </c>
      <c r="D52" s="214" t="s">
        <v>477</v>
      </c>
      <c r="E52" s="207" t="s">
        <v>346</v>
      </c>
      <c r="F52" s="207">
        <v>2020</v>
      </c>
      <c r="G52" s="207">
        <v>2022</v>
      </c>
      <c r="H52" s="39" t="s">
        <v>357</v>
      </c>
      <c r="I52" s="37">
        <f>I53</f>
        <v>180</v>
      </c>
      <c r="J52" s="37">
        <f t="shared" ref="J52:K52" si="7">J53</f>
        <v>250</v>
      </c>
      <c r="K52" s="37">
        <f t="shared" si="7"/>
        <v>250</v>
      </c>
      <c r="L52" s="26"/>
    </row>
    <row r="53" spans="1:12" s="6" customFormat="1">
      <c r="A53" s="9"/>
      <c r="B53" s="9"/>
      <c r="C53" s="233"/>
      <c r="D53" s="214"/>
      <c r="E53" s="207"/>
      <c r="F53" s="207"/>
      <c r="G53" s="207"/>
      <c r="H53" s="39" t="s">
        <v>358</v>
      </c>
      <c r="I53" s="37">
        <v>180</v>
      </c>
      <c r="J53" s="37">
        <v>250</v>
      </c>
      <c r="K53" s="37">
        <v>250</v>
      </c>
    </row>
    <row r="54" spans="1:12" s="6" customFormat="1" ht="15" customHeight="1">
      <c r="A54" s="9"/>
      <c r="B54" s="9"/>
      <c r="C54" s="233"/>
      <c r="D54" s="214"/>
      <c r="E54" s="207"/>
      <c r="F54" s="207"/>
      <c r="G54" s="207"/>
      <c r="H54" s="39" t="s">
        <v>359</v>
      </c>
      <c r="I54" s="37">
        <v>0</v>
      </c>
      <c r="J54" s="37">
        <v>0</v>
      </c>
      <c r="K54" s="37">
        <v>0</v>
      </c>
    </row>
    <row r="55" spans="1:12" s="6" customFormat="1" ht="15.75" customHeight="1">
      <c r="A55" s="9"/>
      <c r="B55" s="9"/>
      <c r="C55" s="233"/>
      <c r="D55" s="214"/>
      <c r="E55" s="207"/>
      <c r="F55" s="207"/>
      <c r="G55" s="207"/>
      <c r="H55" s="39" t="s">
        <v>360</v>
      </c>
      <c r="I55" s="37">
        <v>0</v>
      </c>
      <c r="J55" s="37">
        <v>0</v>
      </c>
      <c r="K55" s="37">
        <v>0</v>
      </c>
    </row>
    <row r="56" spans="1:12" s="6" customFormat="1" ht="16.5" customHeight="1">
      <c r="A56" s="9"/>
      <c r="B56" s="9"/>
      <c r="C56" s="233"/>
      <c r="D56" s="214"/>
      <c r="E56" s="207"/>
      <c r="F56" s="207"/>
      <c r="G56" s="207"/>
      <c r="H56" s="39" t="s">
        <v>249</v>
      </c>
      <c r="I56" s="37">
        <v>0</v>
      </c>
      <c r="J56" s="37">
        <v>0</v>
      </c>
      <c r="K56" s="37">
        <v>0</v>
      </c>
    </row>
    <row r="57" spans="1:12" s="41" customFormat="1" ht="20.25" customHeight="1">
      <c r="A57" s="21"/>
      <c r="B57" s="21"/>
      <c r="C57" s="248" t="s">
        <v>385</v>
      </c>
      <c r="D57" s="214" t="s">
        <v>532</v>
      </c>
      <c r="E57" s="207" t="s">
        <v>516</v>
      </c>
      <c r="F57" s="207">
        <v>2020</v>
      </c>
      <c r="G57" s="207">
        <v>2020</v>
      </c>
      <c r="H57" s="39" t="s">
        <v>357</v>
      </c>
      <c r="I57" s="37">
        <f>I58</f>
        <v>45</v>
      </c>
      <c r="J57" s="37" t="s">
        <v>473</v>
      </c>
      <c r="K57" s="37" t="s">
        <v>473</v>
      </c>
      <c r="L57" s="46"/>
    </row>
    <row r="58" spans="1:12" s="41" customFormat="1">
      <c r="A58" s="21"/>
      <c r="B58" s="21"/>
      <c r="C58" s="248"/>
      <c r="D58" s="214"/>
      <c r="E58" s="207"/>
      <c r="F58" s="207"/>
      <c r="G58" s="207"/>
      <c r="H58" s="39" t="s">
        <v>358</v>
      </c>
      <c r="I58" s="37">
        <v>45</v>
      </c>
      <c r="J58" s="37" t="s">
        <v>473</v>
      </c>
      <c r="K58" s="37" t="s">
        <v>473</v>
      </c>
    </row>
    <row r="59" spans="1:12" s="41" customFormat="1" ht="15" customHeight="1">
      <c r="A59" s="21"/>
      <c r="B59" s="21"/>
      <c r="C59" s="248"/>
      <c r="D59" s="214"/>
      <c r="E59" s="207"/>
      <c r="F59" s="207"/>
      <c r="G59" s="207"/>
      <c r="H59" s="39" t="s">
        <v>359</v>
      </c>
      <c r="I59" s="37">
        <v>0</v>
      </c>
      <c r="J59" s="37">
        <v>0</v>
      </c>
      <c r="K59" s="37">
        <v>0</v>
      </c>
    </row>
    <row r="60" spans="1:12" s="41" customFormat="1" ht="15.75" customHeight="1">
      <c r="A60" s="21"/>
      <c r="B60" s="21"/>
      <c r="C60" s="248"/>
      <c r="D60" s="214"/>
      <c r="E60" s="207"/>
      <c r="F60" s="207"/>
      <c r="G60" s="207"/>
      <c r="H60" s="39" t="s">
        <v>360</v>
      </c>
      <c r="I60" s="37">
        <v>0</v>
      </c>
      <c r="J60" s="37">
        <v>0</v>
      </c>
      <c r="K60" s="37">
        <v>0</v>
      </c>
    </row>
    <row r="61" spans="1:12" s="41" customFormat="1" ht="15.75" customHeight="1">
      <c r="A61" s="21"/>
      <c r="B61" s="21"/>
      <c r="C61" s="248"/>
      <c r="D61" s="214"/>
      <c r="E61" s="207"/>
      <c r="F61" s="207"/>
      <c r="G61" s="207"/>
      <c r="H61" s="39" t="s">
        <v>249</v>
      </c>
      <c r="I61" s="37">
        <v>0</v>
      </c>
      <c r="J61" s="37">
        <v>0</v>
      </c>
      <c r="K61" s="37">
        <v>0</v>
      </c>
    </row>
    <row r="62" spans="1:12" s="6" customFormat="1" ht="15" customHeight="1">
      <c r="A62" s="9"/>
      <c r="B62" s="9"/>
      <c r="C62" s="130" t="s">
        <v>251</v>
      </c>
      <c r="D62" s="228" t="s">
        <v>250</v>
      </c>
      <c r="E62" s="102" t="s">
        <v>372</v>
      </c>
      <c r="F62" s="102">
        <v>2020</v>
      </c>
      <c r="G62" s="102">
        <v>2022</v>
      </c>
      <c r="H62" s="60" t="s">
        <v>357</v>
      </c>
      <c r="I62" s="61">
        <f>I63+I64+I65+I66</f>
        <v>360</v>
      </c>
      <c r="J62" s="61">
        <f>J63+J64+J65+J66</f>
        <v>400</v>
      </c>
      <c r="K62" s="61">
        <f>K63+K64+K65+K66</f>
        <v>400</v>
      </c>
    </row>
    <row r="63" spans="1:12" s="6" customFormat="1">
      <c r="A63" s="9"/>
      <c r="B63" s="9"/>
      <c r="C63" s="131"/>
      <c r="D63" s="229"/>
      <c r="E63" s="103"/>
      <c r="F63" s="103"/>
      <c r="G63" s="103"/>
      <c r="H63" s="60" t="s">
        <v>358</v>
      </c>
      <c r="I63" s="61">
        <f>I68+I73+I78+I83</f>
        <v>360</v>
      </c>
      <c r="J63" s="61">
        <f t="shared" ref="I63:K66" si="8">J68+J73+J78+J83</f>
        <v>400</v>
      </c>
      <c r="K63" s="61">
        <f t="shared" si="8"/>
        <v>400</v>
      </c>
    </row>
    <row r="64" spans="1:12" s="6" customFormat="1">
      <c r="A64" s="9"/>
      <c r="B64" s="9"/>
      <c r="C64" s="131"/>
      <c r="D64" s="229"/>
      <c r="E64" s="103"/>
      <c r="F64" s="103"/>
      <c r="G64" s="103"/>
      <c r="H64" s="60" t="s">
        <v>359</v>
      </c>
      <c r="I64" s="61">
        <f t="shared" si="8"/>
        <v>0</v>
      </c>
      <c r="J64" s="61">
        <f t="shared" si="8"/>
        <v>0</v>
      </c>
      <c r="K64" s="61">
        <f t="shared" si="8"/>
        <v>0</v>
      </c>
    </row>
    <row r="65" spans="1:11" s="6" customFormat="1">
      <c r="A65" s="9"/>
      <c r="B65" s="9"/>
      <c r="C65" s="131"/>
      <c r="D65" s="229"/>
      <c r="E65" s="103"/>
      <c r="F65" s="103"/>
      <c r="G65" s="103"/>
      <c r="H65" s="60" t="s">
        <v>360</v>
      </c>
      <c r="I65" s="61">
        <f t="shared" si="8"/>
        <v>0</v>
      </c>
      <c r="J65" s="61">
        <f t="shared" si="8"/>
        <v>0</v>
      </c>
      <c r="K65" s="61">
        <f t="shared" si="8"/>
        <v>0</v>
      </c>
    </row>
    <row r="66" spans="1:11" s="6" customFormat="1" ht="18" customHeight="1">
      <c r="A66" s="9"/>
      <c r="B66" s="9"/>
      <c r="C66" s="132"/>
      <c r="D66" s="230"/>
      <c r="E66" s="104"/>
      <c r="F66" s="104"/>
      <c r="G66" s="104"/>
      <c r="H66" s="60" t="s">
        <v>249</v>
      </c>
      <c r="I66" s="61">
        <f t="shared" si="8"/>
        <v>0</v>
      </c>
      <c r="J66" s="61">
        <f t="shared" si="8"/>
        <v>0</v>
      </c>
      <c r="K66" s="61">
        <f t="shared" si="8"/>
        <v>0</v>
      </c>
    </row>
    <row r="67" spans="1:11" s="6" customFormat="1" ht="15" customHeight="1">
      <c r="A67" s="9"/>
      <c r="B67" s="9"/>
      <c r="C67" s="233" t="s">
        <v>252</v>
      </c>
      <c r="D67" s="175" t="s">
        <v>79</v>
      </c>
      <c r="E67" s="150" t="s">
        <v>347</v>
      </c>
      <c r="F67" s="150">
        <v>2020</v>
      </c>
      <c r="G67" s="102">
        <v>2022</v>
      </c>
      <c r="H67" s="60" t="s">
        <v>357</v>
      </c>
      <c r="I67" s="61">
        <f>I68+I69+I70+I71</f>
        <v>90</v>
      </c>
      <c r="J67" s="61">
        <f>J68+J69+J70+J71</f>
        <v>100</v>
      </c>
      <c r="K67" s="61">
        <f>K68+K69+K70+K71</f>
        <v>100</v>
      </c>
    </row>
    <row r="68" spans="1:11" s="6" customFormat="1">
      <c r="A68" s="9"/>
      <c r="B68" s="9"/>
      <c r="C68" s="233"/>
      <c r="D68" s="175"/>
      <c r="E68" s="150"/>
      <c r="F68" s="150"/>
      <c r="G68" s="103"/>
      <c r="H68" s="60" t="s">
        <v>358</v>
      </c>
      <c r="I68" s="61">
        <v>90</v>
      </c>
      <c r="J68" s="61">
        <v>100</v>
      </c>
      <c r="K68" s="61">
        <v>100</v>
      </c>
    </row>
    <row r="69" spans="1:11" s="6" customFormat="1">
      <c r="A69" s="9"/>
      <c r="B69" s="9"/>
      <c r="C69" s="233"/>
      <c r="D69" s="175"/>
      <c r="E69" s="150"/>
      <c r="F69" s="150"/>
      <c r="G69" s="103"/>
      <c r="H69" s="60" t="s">
        <v>359</v>
      </c>
      <c r="I69" s="61">
        <v>0</v>
      </c>
      <c r="J69" s="61">
        <v>0</v>
      </c>
      <c r="K69" s="61">
        <v>0</v>
      </c>
    </row>
    <row r="70" spans="1:11" s="6" customFormat="1">
      <c r="A70" s="9"/>
      <c r="B70" s="9"/>
      <c r="C70" s="233"/>
      <c r="D70" s="175"/>
      <c r="E70" s="150"/>
      <c r="F70" s="150"/>
      <c r="G70" s="103"/>
      <c r="H70" s="60" t="s">
        <v>360</v>
      </c>
      <c r="I70" s="61">
        <v>0</v>
      </c>
      <c r="J70" s="61">
        <v>0</v>
      </c>
      <c r="K70" s="61">
        <v>0</v>
      </c>
    </row>
    <row r="71" spans="1:11" s="6" customFormat="1" ht="18" customHeight="1">
      <c r="A71" s="9"/>
      <c r="B71" s="9"/>
      <c r="C71" s="233"/>
      <c r="D71" s="175"/>
      <c r="E71" s="150"/>
      <c r="F71" s="150"/>
      <c r="G71" s="104"/>
      <c r="H71" s="60" t="s">
        <v>249</v>
      </c>
      <c r="I71" s="61">
        <v>0</v>
      </c>
      <c r="J71" s="61">
        <v>0</v>
      </c>
      <c r="K71" s="61">
        <v>0</v>
      </c>
    </row>
    <row r="72" spans="1:11" s="6" customFormat="1" ht="18.75" customHeight="1">
      <c r="A72" s="9"/>
      <c r="B72" s="9"/>
      <c r="C72" s="233" t="s">
        <v>254</v>
      </c>
      <c r="D72" s="175" t="s">
        <v>253</v>
      </c>
      <c r="E72" s="150" t="s">
        <v>370</v>
      </c>
      <c r="F72" s="102">
        <v>2020</v>
      </c>
      <c r="G72" s="102">
        <v>2022</v>
      </c>
      <c r="H72" s="60" t="s">
        <v>357</v>
      </c>
      <c r="I72" s="61">
        <f>I73+I74+I75+I76</f>
        <v>135</v>
      </c>
      <c r="J72" s="61">
        <f>J73+J74+J75+J76</f>
        <v>150</v>
      </c>
      <c r="K72" s="61">
        <f>K73+K74+K75+K76</f>
        <v>150</v>
      </c>
    </row>
    <row r="73" spans="1:11" s="6" customFormat="1">
      <c r="A73" s="9"/>
      <c r="B73" s="9"/>
      <c r="C73" s="233"/>
      <c r="D73" s="175"/>
      <c r="E73" s="150"/>
      <c r="F73" s="103"/>
      <c r="G73" s="103"/>
      <c r="H73" s="60" t="s">
        <v>358</v>
      </c>
      <c r="I73" s="61">
        <v>135</v>
      </c>
      <c r="J73" s="61">
        <v>150</v>
      </c>
      <c r="K73" s="61">
        <v>150</v>
      </c>
    </row>
    <row r="74" spans="1:11" s="6" customFormat="1" ht="18" customHeight="1">
      <c r="A74" s="9"/>
      <c r="B74" s="9"/>
      <c r="C74" s="233"/>
      <c r="D74" s="175"/>
      <c r="E74" s="150"/>
      <c r="F74" s="103"/>
      <c r="G74" s="103"/>
      <c r="H74" s="60" t="s">
        <v>359</v>
      </c>
      <c r="I74" s="61">
        <v>0</v>
      </c>
      <c r="J74" s="61">
        <v>0</v>
      </c>
      <c r="K74" s="61">
        <v>0</v>
      </c>
    </row>
    <row r="75" spans="1:11" s="6" customFormat="1" ht="18" customHeight="1">
      <c r="A75" s="9"/>
      <c r="B75" s="9"/>
      <c r="C75" s="233"/>
      <c r="D75" s="175"/>
      <c r="E75" s="150"/>
      <c r="F75" s="103"/>
      <c r="G75" s="103"/>
      <c r="H75" s="60" t="s">
        <v>360</v>
      </c>
      <c r="I75" s="61">
        <v>0</v>
      </c>
      <c r="J75" s="61">
        <v>0</v>
      </c>
      <c r="K75" s="61">
        <v>0</v>
      </c>
    </row>
    <row r="76" spans="1:11" s="6" customFormat="1" ht="17.25" customHeight="1">
      <c r="A76" s="9"/>
      <c r="B76" s="9"/>
      <c r="C76" s="233"/>
      <c r="D76" s="175"/>
      <c r="E76" s="150"/>
      <c r="F76" s="104"/>
      <c r="G76" s="104"/>
      <c r="H76" s="60" t="s">
        <v>249</v>
      </c>
      <c r="I76" s="61">
        <v>0</v>
      </c>
      <c r="J76" s="61">
        <v>0</v>
      </c>
      <c r="K76" s="61">
        <v>0</v>
      </c>
    </row>
    <row r="77" spans="1:11" s="6" customFormat="1" ht="15.75" customHeight="1">
      <c r="A77" s="9"/>
      <c r="B77" s="9"/>
      <c r="C77" s="233" t="s">
        <v>255</v>
      </c>
      <c r="D77" s="175" t="s">
        <v>55</v>
      </c>
      <c r="E77" s="150" t="s">
        <v>363</v>
      </c>
      <c r="F77" s="150">
        <v>2020</v>
      </c>
      <c r="G77" s="150">
        <v>2022</v>
      </c>
      <c r="H77" s="60" t="s">
        <v>357</v>
      </c>
      <c r="I77" s="61">
        <f>I78+I79+I80+I81</f>
        <v>45</v>
      </c>
      <c r="J77" s="61">
        <f>J78+J79+J80+J81</f>
        <v>50</v>
      </c>
      <c r="K77" s="61">
        <f>K78+K79+K80+K81</f>
        <v>50</v>
      </c>
    </row>
    <row r="78" spans="1:11" s="6" customFormat="1" ht="14.25" customHeight="1">
      <c r="A78" s="9"/>
      <c r="B78" s="9"/>
      <c r="C78" s="233"/>
      <c r="D78" s="175"/>
      <c r="E78" s="150"/>
      <c r="F78" s="150"/>
      <c r="G78" s="150"/>
      <c r="H78" s="60" t="s">
        <v>358</v>
      </c>
      <c r="I78" s="61">
        <v>45</v>
      </c>
      <c r="J78" s="61">
        <v>50</v>
      </c>
      <c r="K78" s="61">
        <v>50</v>
      </c>
    </row>
    <row r="79" spans="1:11" s="6" customFormat="1" ht="18" customHeight="1">
      <c r="A79" s="9"/>
      <c r="B79" s="9"/>
      <c r="C79" s="233"/>
      <c r="D79" s="175"/>
      <c r="E79" s="150"/>
      <c r="F79" s="150"/>
      <c r="G79" s="150"/>
      <c r="H79" s="60" t="s">
        <v>359</v>
      </c>
      <c r="I79" s="61">
        <v>0</v>
      </c>
      <c r="J79" s="61">
        <v>0</v>
      </c>
      <c r="K79" s="61">
        <v>0</v>
      </c>
    </row>
    <row r="80" spans="1:11" s="6" customFormat="1" ht="17.25" customHeight="1">
      <c r="A80" s="9"/>
      <c r="B80" s="9"/>
      <c r="C80" s="233"/>
      <c r="D80" s="175"/>
      <c r="E80" s="150"/>
      <c r="F80" s="150"/>
      <c r="G80" s="150"/>
      <c r="H80" s="60" t="s">
        <v>360</v>
      </c>
      <c r="I80" s="61">
        <v>0</v>
      </c>
      <c r="J80" s="61">
        <v>0</v>
      </c>
      <c r="K80" s="61">
        <v>0</v>
      </c>
    </row>
    <row r="81" spans="1:11" s="6" customFormat="1" ht="18.75" customHeight="1">
      <c r="A81" s="9"/>
      <c r="B81" s="9"/>
      <c r="C81" s="233"/>
      <c r="D81" s="175"/>
      <c r="E81" s="150"/>
      <c r="F81" s="150"/>
      <c r="G81" s="150"/>
      <c r="H81" s="60" t="s">
        <v>249</v>
      </c>
      <c r="I81" s="61">
        <v>0</v>
      </c>
      <c r="J81" s="61">
        <v>0</v>
      </c>
      <c r="K81" s="61">
        <v>0</v>
      </c>
    </row>
    <row r="82" spans="1:11" s="6" customFormat="1" ht="18" customHeight="1">
      <c r="A82" s="9"/>
      <c r="B82" s="9"/>
      <c r="C82" s="233" t="s">
        <v>342</v>
      </c>
      <c r="D82" s="175" t="s">
        <v>422</v>
      </c>
      <c r="E82" s="150" t="s">
        <v>50</v>
      </c>
      <c r="F82" s="150">
        <v>2020</v>
      </c>
      <c r="G82" s="150">
        <v>2022</v>
      </c>
      <c r="H82" s="60" t="s">
        <v>357</v>
      </c>
      <c r="I82" s="61">
        <f>I83+I84+I85+I86</f>
        <v>90</v>
      </c>
      <c r="J82" s="61">
        <f>J83+J84+J85+J86</f>
        <v>100</v>
      </c>
      <c r="K82" s="61">
        <f>K83+K84+K85+K86</f>
        <v>100</v>
      </c>
    </row>
    <row r="83" spans="1:11" s="6" customFormat="1" ht="18" customHeight="1">
      <c r="A83" s="9"/>
      <c r="B83" s="9"/>
      <c r="C83" s="233"/>
      <c r="D83" s="175"/>
      <c r="E83" s="150"/>
      <c r="F83" s="150"/>
      <c r="G83" s="150"/>
      <c r="H83" s="60" t="s">
        <v>358</v>
      </c>
      <c r="I83" s="61">
        <v>90</v>
      </c>
      <c r="J83" s="61">
        <v>100</v>
      </c>
      <c r="K83" s="61">
        <v>100</v>
      </c>
    </row>
    <row r="84" spans="1:11" s="6" customFormat="1" ht="20.25" customHeight="1">
      <c r="A84" s="9"/>
      <c r="B84" s="9"/>
      <c r="C84" s="233"/>
      <c r="D84" s="175"/>
      <c r="E84" s="150"/>
      <c r="F84" s="150"/>
      <c r="G84" s="150"/>
      <c r="H84" s="60" t="s">
        <v>359</v>
      </c>
      <c r="I84" s="61">
        <v>0</v>
      </c>
      <c r="J84" s="61">
        <v>0</v>
      </c>
      <c r="K84" s="61">
        <v>0</v>
      </c>
    </row>
    <row r="85" spans="1:11" s="6" customFormat="1" ht="20.25" customHeight="1">
      <c r="A85" s="9"/>
      <c r="B85" s="9"/>
      <c r="C85" s="233"/>
      <c r="D85" s="175"/>
      <c r="E85" s="150"/>
      <c r="F85" s="150"/>
      <c r="G85" s="150"/>
      <c r="H85" s="60" t="s">
        <v>360</v>
      </c>
      <c r="I85" s="61">
        <v>0</v>
      </c>
      <c r="J85" s="61">
        <v>0</v>
      </c>
      <c r="K85" s="61">
        <v>0</v>
      </c>
    </row>
    <row r="86" spans="1:11" s="6" customFormat="1" ht="20.25" customHeight="1">
      <c r="A86" s="9"/>
      <c r="B86" s="9"/>
      <c r="C86" s="233"/>
      <c r="D86" s="175"/>
      <c r="E86" s="150"/>
      <c r="F86" s="150"/>
      <c r="G86" s="150"/>
      <c r="H86" s="60" t="s">
        <v>249</v>
      </c>
      <c r="I86" s="61">
        <v>0</v>
      </c>
      <c r="J86" s="61">
        <v>0</v>
      </c>
      <c r="K86" s="61">
        <v>0</v>
      </c>
    </row>
    <row r="87" spans="1:11" s="6" customFormat="1" ht="21" customHeight="1">
      <c r="A87" s="9"/>
      <c r="B87" s="9"/>
      <c r="C87" s="233" t="s">
        <v>345</v>
      </c>
      <c r="D87" s="175" t="s">
        <v>343</v>
      </c>
      <c r="E87" s="150" t="s">
        <v>371</v>
      </c>
      <c r="F87" s="150">
        <v>2020</v>
      </c>
      <c r="G87" s="102">
        <v>2022</v>
      </c>
      <c r="H87" s="60" t="s">
        <v>357</v>
      </c>
      <c r="I87" s="61">
        <f>I88+I89+I90+I91</f>
        <v>437.7</v>
      </c>
      <c r="J87" s="61">
        <f>J88+J89+J90+J91</f>
        <v>3730</v>
      </c>
      <c r="K87" s="61">
        <f>K88+K89+K90+K91</f>
        <v>3730</v>
      </c>
    </row>
    <row r="88" spans="1:11" s="6" customFormat="1" ht="20.25" customHeight="1">
      <c r="A88" s="9"/>
      <c r="B88" s="9"/>
      <c r="C88" s="233"/>
      <c r="D88" s="175"/>
      <c r="E88" s="150"/>
      <c r="F88" s="150"/>
      <c r="G88" s="103"/>
      <c r="H88" s="60" t="s">
        <v>358</v>
      </c>
      <c r="I88" s="61">
        <f>I93+I98+I103+I108+I113+I118+I123+I128+I133+I138+I143+I173+I178+I183+I188+I193</f>
        <v>437.7</v>
      </c>
      <c r="J88" s="61">
        <f>J98+J103+J108+J113+J118+J123+J128+J133+J138+J143+J173+J178+J183+J188+J198</f>
        <v>3730</v>
      </c>
      <c r="K88" s="62">
        <f>K148+K163+K173+K178+K183+K188+K153+K158+K168+K193+K198</f>
        <v>3730</v>
      </c>
    </row>
    <row r="89" spans="1:11" s="6" customFormat="1" ht="18.75" customHeight="1">
      <c r="A89" s="9"/>
      <c r="B89" s="9"/>
      <c r="C89" s="233"/>
      <c r="D89" s="175"/>
      <c r="E89" s="150"/>
      <c r="F89" s="150"/>
      <c r="G89" s="103"/>
      <c r="H89" s="60" t="s">
        <v>359</v>
      </c>
      <c r="I89" s="61">
        <f>I99+I104+I109+I114+I119+I124+I129+I134+I139+I144+I174+I179+I184</f>
        <v>0</v>
      </c>
      <c r="J89" s="61">
        <f>J99+J104+J109+J114+J119+J124+J129+J134+J139+J144+J174+J179+J184</f>
        <v>0</v>
      </c>
      <c r="K89" s="61">
        <v>0</v>
      </c>
    </row>
    <row r="90" spans="1:11" s="6" customFormat="1">
      <c r="A90" s="9"/>
      <c r="B90" s="9"/>
      <c r="C90" s="233"/>
      <c r="D90" s="175"/>
      <c r="E90" s="150"/>
      <c r="F90" s="150"/>
      <c r="G90" s="103"/>
      <c r="H90" s="60" t="s">
        <v>360</v>
      </c>
      <c r="I90" s="61">
        <f>I100+I105+I110+I115+I120+I125+I130+I135+I140+I145+I175+I180+I185</f>
        <v>0</v>
      </c>
      <c r="J90" s="61">
        <v>0</v>
      </c>
      <c r="K90" s="61">
        <v>0</v>
      </c>
    </row>
    <row r="91" spans="1:11" s="6" customFormat="1">
      <c r="A91" s="9"/>
      <c r="B91" s="9"/>
      <c r="C91" s="233"/>
      <c r="D91" s="175"/>
      <c r="E91" s="150"/>
      <c r="F91" s="150"/>
      <c r="G91" s="104"/>
      <c r="H91" s="60" t="s">
        <v>249</v>
      </c>
      <c r="I91" s="61">
        <f>I101+I106+I111+I116+I121+I126+I131+I136+I141+I146+I176+I181+I186</f>
        <v>0</v>
      </c>
      <c r="J91" s="61">
        <f>J101+J106+J111+J116+J121+J126+J131+J136+J141+J146+J176+J181+J186</f>
        <v>0</v>
      </c>
      <c r="K91" s="61">
        <v>0</v>
      </c>
    </row>
    <row r="92" spans="1:11" ht="15" customHeight="1">
      <c r="A92"/>
      <c r="C92" s="130" t="s">
        <v>533</v>
      </c>
      <c r="D92" s="228" t="s">
        <v>775</v>
      </c>
      <c r="E92" s="150" t="s">
        <v>363</v>
      </c>
      <c r="F92" s="102"/>
      <c r="G92" s="102"/>
      <c r="H92" s="60" t="s">
        <v>357</v>
      </c>
      <c r="I92" s="61">
        <v>0</v>
      </c>
      <c r="J92" s="61">
        <v>0</v>
      </c>
      <c r="K92" s="61"/>
    </row>
    <row r="93" spans="1:11">
      <c r="A93"/>
      <c r="C93" s="131"/>
      <c r="D93" s="229"/>
      <c r="E93" s="150"/>
      <c r="F93" s="103"/>
      <c r="G93" s="103"/>
      <c r="H93" s="60" t="s">
        <v>344</v>
      </c>
      <c r="I93" s="61">
        <v>0</v>
      </c>
      <c r="J93" s="61">
        <v>0</v>
      </c>
      <c r="K93" s="61"/>
    </row>
    <row r="94" spans="1:11">
      <c r="A94"/>
      <c r="C94" s="131"/>
      <c r="D94" s="229"/>
      <c r="E94" s="150"/>
      <c r="F94" s="103"/>
      <c r="G94" s="103"/>
      <c r="H94" s="60" t="s">
        <v>359</v>
      </c>
      <c r="I94" s="61"/>
      <c r="J94" s="61">
        <v>0</v>
      </c>
      <c r="K94" s="61"/>
    </row>
    <row r="95" spans="1:11">
      <c r="A95"/>
      <c r="C95" s="131"/>
      <c r="D95" s="229"/>
      <c r="E95" s="150"/>
      <c r="F95" s="103"/>
      <c r="G95" s="103"/>
      <c r="H95" s="60" t="s">
        <v>360</v>
      </c>
      <c r="I95" s="61"/>
      <c r="J95" s="61">
        <v>0</v>
      </c>
      <c r="K95" s="61"/>
    </row>
    <row r="96" spans="1:11">
      <c r="A96"/>
      <c r="C96" s="132"/>
      <c r="D96" s="230"/>
      <c r="E96" s="150"/>
      <c r="F96" s="104"/>
      <c r="G96" s="104"/>
      <c r="H96" s="60" t="s">
        <v>249</v>
      </c>
      <c r="I96" s="61"/>
      <c r="J96" s="61">
        <v>0</v>
      </c>
      <c r="K96" s="61"/>
    </row>
    <row r="97" spans="1:11" s="12" customFormat="1" ht="15" customHeight="1">
      <c r="A97" s="13"/>
      <c r="B97" s="13"/>
      <c r="C97" s="233" t="s">
        <v>534</v>
      </c>
      <c r="D97" s="175" t="s">
        <v>804</v>
      </c>
      <c r="E97" s="150" t="s">
        <v>363</v>
      </c>
      <c r="F97" s="150">
        <v>2020</v>
      </c>
      <c r="G97" s="150">
        <v>2020</v>
      </c>
      <c r="H97" s="60" t="s">
        <v>357</v>
      </c>
      <c r="I97" s="61">
        <v>45</v>
      </c>
      <c r="J97" s="61">
        <v>0</v>
      </c>
      <c r="K97" s="61">
        <f>K98+K99+K100+K101</f>
        <v>0</v>
      </c>
    </row>
    <row r="98" spans="1:11" s="12" customFormat="1" ht="15" customHeight="1">
      <c r="A98" s="13"/>
      <c r="B98" s="13"/>
      <c r="C98" s="233"/>
      <c r="D98" s="175"/>
      <c r="E98" s="150"/>
      <c r="F98" s="150"/>
      <c r="G98" s="150"/>
      <c r="H98" s="60" t="s">
        <v>358</v>
      </c>
      <c r="I98" s="61">
        <v>45</v>
      </c>
      <c r="J98" s="61">
        <v>0</v>
      </c>
      <c r="K98" s="61">
        <v>0</v>
      </c>
    </row>
    <row r="99" spans="1:11" s="12" customFormat="1">
      <c r="A99" s="13"/>
      <c r="B99" s="13"/>
      <c r="C99" s="233"/>
      <c r="D99" s="175"/>
      <c r="E99" s="150"/>
      <c r="F99" s="150"/>
      <c r="G99" s="150"/>
      <c r="H99" s="60" t="s">
        <v>359</v>
      </c>
      <c r="I99" s="61">
        <v>0</v>
      </c>
      <c r="J99" s="61">
        <v>0</v>
      </c>
      <c r="K99" s="61">
        <v>0</v>
      </c>
    </row>
    <row r="100" spans="1:11" s="12" customFormat="1">
      <c r="A100" s="13"/>
      <c r="B100" s="13"/>
      <c r="C100" s="233"/>
      <c r="D100" s="175"/>
      <c r="E100" s="150"/>
      <c r="F100" s="150"/>
      <c r="G100" s="150"/>
      <c r="H100" s="60" t="s">
        <v>360</v>
      </c>
      <c r="I100" s="61">
        <v>0</v>
      </c>
      <c r="J100" s="61">
        <v>0</v>
      </c>
      <c r="K100" s="61">
        <v>0</v>
      </c>
    </row>
    <row r="101" spans="1:11" s="12" customFormat="1" ht="18" customHeight="1">
      <c r="A101" s="13"/>
      <c r="B101" s="13"/>
      <c r="C101" s="233"/>
      <c r="D101" s="175"/>
      <c r="E101" s="150"/>
      <c r="F101" s="150"/>
      <c r="G101" s="150"/>
      <c r="H101" s="60" t="s">
        <v>249</v>
      </c>
      <c r="I101" s="61">
        <v>0</v>
      </c>
      <c r="J101" s="61">
        <v>0</v>
      </c>
      <c r="K101" s="61">
        <v>0</v>
      </c>
    </row>
    <row r="102" spans="1:11" s="12" customFormat="1" ht="15" customHeight="1">
      <c r="A102" s="13"/>
      <c r="B102" s="13"/>
      <c r="C102" s="130" t="s">
        <v>535</v>
      </c>
      <c r="D102" s="175" t="s">
        <v>805</v>
      </c>
      <c r="E102" s="150" t="s">
        <v>51</v>
      </c>
      <c r="F102" s="150">
        <v>2020</v>
      </c>
      <c r="G102" s="150">
        <v>2020</v>
      </c>
      <c r="H102" s="60" t="s">
        <v>357</v>
      </c>
      <c r="I102" s="61">
        <v>180</v>
      </c>
      <c r="J102" s="61">
        <v>0</v>
      </c>
      <c r="K102" s="61">
        <f>K103+K104+K105+K106</f>
        <v>0</v>
      </c>
    </row>
    <row r="103" spans="1:11" s="12" customFormat="1" ht="15" customHeight="1">
      <c r="A103" s="13"/>
      <c r="B103" s="13"/>
      <c r="C103" s="131"/>
      <c r="D103" s="175"/>
      <c r="E103" s="150"/>
      <c r="F103" s="150"/>
      <c r="G103" s="150"/>
      <c r="H103" s="60" t="s">
        <v>358</v>
      </c>
      <c r="I103" s="61">
        <v>180</v>
      </c>
      <c r="J103" s="61">
        <v>0</v>
      </c>
      <c r="K103" s="61">
        <v>0</v>
      </c>
    </row>
    <row r="104" spans="1:11" s="12" customFormat="1" ht="15" customHeight="1">
      <c r="A104" s="13"/>
      <c r="B104" s="13"/>
      <c r="C104" s="131"/>
      <c r="D104" s="175"/>
      <c r="E104" s="150"/>
      <c r="F104" s="150"/>
      <c r="G104" s="150"/>
      <c r="H104" s="60" t="s">
        <v>359</v>
      </c>
      <c r="I104" s="61">
        <v>0</v>
      </c>
      <c r="J104" s="61">
        <v>0</v>
      </c>
      <c r="K104" s="61">
        <v>0</v>
      </c>
    </row>
    <row r="105" spans="1:11" s="12" customFormat="1" ht="15" customHeight="1">
      <c r="A105" s="13"/>
      <c r="B105" s="13"/>
      <c r="C105" s="131"/>
      <c r="D105" s="175"/>
      <c r="E105" s="150"/>
      <c r="F105" s="150"/>
      <c r="G105" s="150"/>
      <c r="H105" s="60" t="s">
        <v>360</v>
      </c>
      <c r="I105" s="61">
        <v>0</v>
      </c>
      <c r="J105" s="61">
        <v>0</v>
      </c>
      <c r="K105" s="61">
        <v>0</v>
      </c>
    </row>
    <row r="106" spans="1:11" s="12" customFormat="1" ht="15" customHeight="1">
      <c r="A106" s="13"/>
      <c r="B106" s="13"/>
      <c r="C106" s="132"/>
      <c r="D106" s="175"/>
      <c r="E106" s="150"/>
      <c r="F106" s="150"/>
      <c r="G106" s="150"/>
      <c r="H106" s="60" t="s">
        <v>249</v>
      </c>
      <c r="I106" s="61">
        <v>0</v>
      </c>
      <c r="J106" s="61">
        <v>0</v>
      </c>
      <c r="K106" s="61">
        <v>0</v>
      </c>
    </row>
    <row r="107" spans="1:11" s="12" customFormat="1" ht="15" customHeight="1">
      <c r="A107" s="13"/>
      <c r="B107" s="13"/>
      <c r="C107" s="130" t="s">
        <v>536</v>
      </c>
      <c r="D107" s="175" t="s">
        <v>776</v>
      </c>
      <c r="E107" s="150" t="s">
        <v>51</v>
      </c>
      <c r="F107" s="150"/>
      <c r="G107" s="150"/>
      <c r="H107" s="60" t="s">
        <v>357</v>
      </c>
      <c r="I107" s="61">
        <v>0</v>
      </c>
      <c r="J107" s="61">
        <v>0</v>
      </c>
      <c r="K107" s="61">
        <f>K108+K109+K110+K111</f>
        <v>0</v>
      </c>
    </row>
    <row r="108" spans="1:11" s="12" customFormat="1" ht="17.25" customHeight="1">
      <c r="A108" s="13"/>
      <c r="B108" s="13"/>
      <c r="C108" s="131"/>
      <c r="D108" s="175"/>
      <c r="E108" s="150"/>
      <c r="F108" s="150"/>
      <c r="G108" s="150"/>
      <c r="H108" s="60" t="s">
        <v>358</v>
      </c>
      <c r="I108" s="61">
        <v>0</v>
      </c>
      <c r="J108" s="61">
        <v>0</v>
      </c>
      <c r="K108" s="61">
        <v>0</v>
      </c>
    </row>
    <row r="109" spans="1:11" s="12" customFormat="1" ht="15" customHeight="1">
      <c r="A109" s="13"/>
      <c r="B109" s="13"/>
      <c r="C109" s="131"/>
      <c r="D109" s="175"/>
      <c r="E109" s="150"/>
      <c r="F109" s="150"/>
      <c r="G109" s="150"/>
      <c r="H109" s="60" t="s">
        <v>359</v>
      </c>
      <c r="I109" s="61">
        <v>0</v>
      </c>
      <c r="J109" s="61">
        <v>0</v>
      </c>
      <c r="K109" s="61">
        <v>0</v>
      </c>
    </row>
    <row r="110" spans="1:11" s="12" customFormat="1" ht="15" customHeight="1">
      <c r="A110" s="13"/>
      <c r="B110" s="13"/>
      <c r="C110" s="131"/>
      <c r="D110" s="175"/>
      <c r="E110" s="150"/>
      <c r="F110" s="150"/>
      <c r="G110" s="150"/>
      <c r="H110" s="60" t="s">
        <v>360</v>
      </c>
      <c r="I110" s="61">
        <v>0</v>
      </c>
      <c r="J110" s="61">
        <v>0</v>
      </c>
      <c r="K110" s="61">
        <v>0</v>
      </c>
    </row>
    <row r="111" spans="1:11" s="12" customFormat="1" ht="15" customHeight="1">
      <c r="A111" s="13"/>
      <c r="B111" s="13"/>
      <c r="C111" s="132"/>
      <c r="D111" s="175"/>
      <c r="E111" s="150"/>
      <c r="F111" s="150"/>
      <c r="G111" s="150"/>
      <c r="H111" s="60" t="s">
        <v>249</v>
      </c>
      <c r="I111" s="61">
        <v>0</v>
      </c>
      <c r="J111" s="61">
        <v>0</v>
      </c>
      <c r="K111" s="61">
        <v>0</v>
      </c>
    </row>
    <row r="112" spans="1:11" s="12" customFormat="1" ht="15" customHeight="1">
      <c r="A112" s="13"/>
      <c r="B112" s="13"/>
      <c r="C112" s="130" t="s">
        <v>537</v>
      </c>
      <c r="D112" s="175" t="s">
        <v>523</v>
      </c>
      <c r="E112" s="150" t="s">
        <v>52</v>
      </c>
      <c r="F112" s="150">
        <v>2020</v>
      </c>
      <c r="G112" s="150">
        <v>2020</v>
      </c>
      <c r="H112" s="60" t="s">
        <v>357</v>
      </c>
      <c r="I112" s="61">
        <v>180</v>
      </c>
      <c r="J112" s="61">
        <v>0</v>
      </c>
      <c r="K112" s="61">
        <f>K113+K114+K115+K116</f>
        <v>0</v>
      </c>
    </row>
    <row r="113" spans="1:11" s="12" customFormat="1" ht="18.75" customHeight="1">
      <c r="A113" s="13"/>
      <c r="B113" s="13"/>
      <c r="C113" s="131"/>
      <c r="D113" s="175"/>
      <c r="E113" s="150"/>
      <c r="F113" s="150"/>
      <c r="G113" s="150"/>
      <c r="H113" s="60" t="s">
        <v>358</v>
      </c>
      <c r="I113" s="61">
        <v>180</v>
      </c>
      <c r="J113" s="61">
        <v>0</v>
      </c>
      <c r="K113" s="61">
        <v>0</v>
      </c>
    </row>
    <row r="114" spans="1:11" s="12" customFormat="1" ht="18" customHeight="1">
      <c r="A114" s="13"/>
      <c r="B114" s="13"/>
      <c r="C114" s="131"/>
      <c r="D114" s="175"/>
      <c r="E114" s="150"/>
      <c r="F114" s="150"/>
      <c r="G114" s="150"/>
      <c r="H114" s="60" t="s">
        <v>359</v>
      </c>
      <c r="I114" s="61">
        <v>0</v>
      </c>
      <c r="J114" s="61">
        <v>0</v>
      </c>
      <c r="K114" s="61">
        <v>0</v>
      </c>
    </row>
    <row r="115" spans="1:11" s="12" customFormat="1" ht="20.25" customHeight="1">
      <c r="A115" s="13"/>
      <c r="B115" s="13"/>
      <c r="C115" s="131"/>
      <c r="D115" s="175"/>
      <c r="E115" s="150"/>
      <c r="F115" s="150"/>
      <c r="G115" s="150"/>
      <c r="H115" s="60" t="s">
        <v>360</v>
      </c>
      <c r="I115" s="61">
        <v>0</v>
      </c>
      <c r="J115" s="61">
        <v>0</v>
      </c>
      <c r="K115" s="61">
        <v>0</v>
      </c>
    </row>
    <row r="116" spans="1:11" s="12" customFormat="1" ht="16.5" customHeight="1">
      <c r="A116" s="13"/>
      <c r="B116" s="13"/>
      <c r="C116" s="132"/>
      <c r="D116" s="175"/>
      <c r="E116" s="150"/>
      <c r="F116" s="150"/>
      <c r="G116" s="150"/>
      <c r="H116" s="60" t="s">
        <v>249</v>
      </c>
      <c r="I116" s="61">
        <v>0</v>
      </c>
      <c r="J116" s="61">
        <v>0</v>
      </c>
      <c r="K116" s="61">
        <v>0</v>
      </c>
    </row>
    <row r="117" spans="1:11" s="12" customFormat="1" ht="15.75" customHeight="1">
      <c r="A117" s="13"/>
      <c r="B117" s="13"/>
      <c r="C117" s="130" t="s">
        <v>538</v>
      </c>
      <c r="D117" s="175" t="s">
        <v>824</v>
      </c>
      <c r="E117" s="150" t="s">
        <v>52</v>
      </c>
      <c r="F117" s="150"/>
      <c r="G117" s="150"/>
      <c r="H117" s="60" t="s">
        <v>357</v>
      </c>
      <c r="I117" s="61">
        <v>0</v>
      </c>
      <c r="J117" s="61">
        <v>0</v>
      </c>
      <c r="K117" s="61">
        <f>K118+K119+K120+K121</f>
        <v>0</v>
      </c>
    </row>
    <row r="118" spans="1:11" s="12" customFormat="1" ht="15" customHeight="1">
      <c r="A118" s="13"/>
      <c r="B118" s="13"/>
      <c r="C118" s="131"/>
      <c r="D118" s="175"/>
      <c r="E118" s="150"/>
      <c r="F118" s="150"/>
      <c r="G118" s="150"/>
      <c r="H118" s="60" t="s">
        <v>358</v>
      </c>
      <c r="I118" s="61">
        <v>0</v>
      </c>
      <c r="J118" s="61">
        <v>0</v>
      </c>
      <c r="K118" s="61">
        <v>0</v>
      </c>
    </row>
    <row r="119" spans="1:11" s="12" customFormat="1" ht="18" customHeight="1">
      <c r="A119" s="13"/>
      <c r="B119" s="13"/>
      <c r="C119" s="131"/>
      <c r="D119" s="175"/>
      <c r="E119" s="150"/>
      <c r="F119" s="150"/>
      <c r="G119" s="150"/>
      <c r="H119" s="60" t="s">
        <v>359</v>
      </c>
      <c r="I119" s="61">
        <v>0</v>
      </c>
      <c r="J119" s="61">
        <v>0</v>
      </c>
      <c r="K119" s="61">
        <v>0</v>
      </c>
    </row>
    <row r="120" spans="1:11" s="12" customFormat="1" ht="15" customHeight="1">
      <c r="A120" s="13"/>
      <c r="B120" s="13"/>
      <c r="C120" s="131"/>
      <c r="D120" s="175"/>
      <c r="E120" s="150"/>
      <c r="F120" s="150"/>
      <c r="G120" s="150"/>
      <c r="H120" s="60" t="s">
        <v>360</v>
      </c>
      <c r="I120" s="61">
        <v>0</v>
      </c>
      <c r="J120" s="61">
        <v>0</v>
      </c>
      <c r="K120" s="61">
        <v>0</v>
      </c>
    </row>
    <row r="121" spans="1:11" s="12" customFormat="1" ht="18.75" customHeight="1">
      <c r="A121" s="13"/>
      <c r="B121" s="13"/>
      <c r="C121" s="132"/>
      <c r="D121" s="175"/>
      <c r="E121" s="150"/>
      <c r="F121" s="150"/>
      <c r="G121" s="150"/>
      <c r="H121" s="60" t="s">
        <v>249</v>
      </c>
      <c r="I121" s="61">
        <v>0</v>
      </c>
      <c r="J121" s="61">
        <v>0</v>
      </c>
      <c r="K121" s="61">
        <v>0</v>
      </c>
    </row>
    <row r="122" spans="1:11" s="12" customFormat="1" ht="15" customHeight="1">
      <c r="A122" s="13"/>
      <c r="B122" s="13"/>
      <c r="C122" s="130" t="s">
        <v>539</v>
      </c>
      <c r="D122" s="175" t="s">
        <v>524</v>
      </c>
      <c r="E122" s="150" t="s">
        <v>52</v>
      </c>
      <c r="F122" s="150">
        <v>2021</v>
      </c>
      <c r="G122" s="150">
        <v>2021</v>
      </c>
      <c r="H122" s="60" t="s">
        <v>357</v>
      </c>
      <c r="I122" s="61">
        <f>I123+I124+I125+I126</f>
        <v>0</v>
      </c>
      <c r="J122" s="61">
        <v>300</v>
      </c>
      <c r="K122" s="61" t="s">
        <v>473</v>
      </c>
    </row>
    <row r="123" spans="1:11" s="12" customFormat="1">
      <c r="A123" s="13"/>
      <c r="B123" s="13"/>
      <c r="C123" s="131"/>
      <c r="D123" s="175"/>
      <c r="E123" s="150"/>
      <c r="F123" s="150"/>
      <c r="G123" s="150"/>
      <c r="H123" s="60" t="s">
        <v>358</v>
      </c>
      <c r="I123" s="61">
        <v>0</v>
      </c>
      <c r="J123" s="61">
        <v>300</v>
      </c>
      <c r="K123" s="61" t="s">
        <v>473</v>
      </c>
    </row>
    <row r="124" spans="1:11" s="12" customFormat="1">
      <c r="A124" s="13"/>
      <c r="B124" s="13"/>
      <c r="C124" s="131"/>
      <c r="D124" s="175"/>
      <c r="E124" s="150"/>
      <c r="F124" s="150"/>
      <c r="G124" s="150"/>
      <c r="H124" s="60" t="s">
        <v>359</v>
      </c>
      <c r="I124" s="61">
        <v>0</v>
      </c>
      <c r="J124" s="61">
        <v>0</v>
      </c>
      <c r="K124" s="61" t="s">
        <v>473</v>
      </c>
    </row>
    <row r="125" spans="1:11" s="12" customFormat="1">
      <c r="A125" s="13"/>
      <c r="B125" s="13"/>
      <c r="C125" s="131"/>
      <c r="D125" s="175"/>
      <c r="E125" s="150"/>
      <c r="F125" s="150"/>
      <c r="G125" s="150"/>
      <c r="H125" s="60" t="s">
        <v>360</v>
      </c>
      <c r="I125" s="61">
        <v>0</v>
      </c>
      <c r="J125" s="61">
        <v>0</v>
      </c>
      <c r="K125" s="61" t="s">
        <v>473</v>
      </c>
    </row>
    <row r="126" spans="1:11" s="12" customFormat="1" ht="18" customHeight="1">
      <c r="A126" s="13"/>
      <c r="B126" s="13"/>
      <c r="C126" s="132"/>
      <c r="D126" s="175"/>
      <c r="E126" s="150"/>
      <c r="F126" s="150"/>
      <c r="G126" s="150"/>
      <c r="H126" s="60" t="s">
        <v>249</v>
      </c>
      <c r="I126" s="61">
        <v>0</v>
      </c>
      <c r="J126" s="61">
        <v>0</v>
      </c>
      <c r="K126" s="61" t="s">
        <v>473</v>
      </c>
    </row>
    <row r="127" spans="1:11" s="12" customFormat="1" ht="15" customHeight="1">
      <c r="A127" s="13"/>
      <c r="B127" s="13"/>
      <c r="C127" s="130" t="s">
        <v>540</v>
      </c>
      <c r="D127" s="175" t="s">
        <v>525</v>
      </c>
      <c r="E127" s="150" t="s">
        <v>53</v>
      </c>
      <c r="F127" s="150">
        <v>2021</v>
      </c>
      <c r="G127" s="150">
        <v>2021</v>
      </c>
      <c r="H127" s="60" t="s">
        <v>357</v>
      </c>
      <c r="I127" s="61">
        <f>I128+I129+I130+I131</f>
        <v>0</v>
      </c>
      <c r="J127" s="61">
        <v>150</v>
      </c>
      <c r="K127" s="61" t="s">
        <v>473</v>
      </c>
    </row>
    <row r="128" spans="1:11" s="12" customFormat="1">
      <c r="A128" s="13"/>
      <c r="B128" s="13"/>
      <c r="C128" s="131"/>
      <c r="D128" s="175"/>
      <c r="E128" s="150"/>
      <c r="F128" s="150"/>
      <c r="G128" s="150"/>
      <c r="H128" s="60" t="s">
        <v>358</v>
      </c>
      <c r="I128" s="61">
        <v>0</v>
      </c>
      <c r="J128" s="61">
        <v>150</v>
      </c>
      <c r="K128" s="61" t="s">
        <v>473</v>
      </c>
    </row>
    <row r="129" spans="1:11" s="12" customFormat="1">
      <c r="A129" s="13"/>
      <c r="B129" s="13"/>
      <c r="C129" s="131"/>
      <c r="D129" s="175"/>
      <c r="E129" s="150"/>
      <c r="F129" s="150"/>
      <c r="G129" s="150"/>
      <c r="H129" s="60" t="s">
        <v>359</v>
      </c>
      <c r="I129" s="61">
        <v>0</v>
      </c>
      <c r="J129" s="61">
        <v>0</v>
      </c>
      <c r="K129" s="61" t="s">
        <v>473</v>
      </c>
    </row>
    <row r="130" spans="1:11" s="12" customFormat="1">
      <c r="A130" s="13"/>
      <c r="B130" s="13"/>
      <c r="C130" s="131"/>
      <c r="D130" s="175"/>
      <c r="E130" s="150"/>
      <c r="F130" s="150"/>
      <c r="G130" s="150"/>
      <c r="H130" s="60" t="s">
        <v>360</v>
      </c>
      <c r="I130" s="61">
        <v>0</v>
      </c>
      <c r="J130" s="61">
        <v>0</v>
      </c>
      <c r="K130" s="61" t="s">
        <v>473</v>
      </c>
    </row>
    <row r="131" spans="1:11" s="12" customFormat="1">
      <c r="A131" s="13"/>
      <c r="B131" s="13"/>
      <c r="C131" s="132"/>
      <c r="D131" s="175"/>
      <c r="E131" s="150"/>
      <c r="F131" s="150"/>
      <c r="G131" s="150"/>
      <c r="H131" s="60" t="s">
        <v>249</v>
      </c>
      <c r="I131" s="61">
        <v>0</v>
      </c>
      <c r="J131" s="61">
        <v>0</v>
      </c>
      <c r="K131" s="61" t="s">
        <v>473</v>
      </c>
    </row>
    <row r="132" spans="1:11" s="12" customFormat="1" ht="15" customHeight="1">
      <c r="A132" s="13"/>
      <c r="B132" s="13"/>
      <c r="C132" s="130" t="s">
        <v>541</v>
      </c>
      <c r="D132" s="175" t="s">
        <v>526</v>
      </c>
      <c r="E132" s="150" t="s">
        <v>53</v>
      </c>
      <c r="F132" s="150">
        <v>2021</v>
      </c>
      <c r="G132" s="150">
        <v>2021</v>
      </c>
      <c r="H132" s="60" t="s">
        <v>357</v>
      </c>
      <c r="I132" s="61">
        <f>I133+I134+I135+I136</f>
        <v>0</v>
      </c>
      <c r="J132" s="61">
        <v>300</v>
      </c>
      <c r="K132" s="61" t="s">
        <v>473</v>
      </c>
    </row>
    <row r="133" spans="1:11" s="12" customFormat="1">
      <c r="A133" s="13"/>
      <c r="B133" s="13"/>
      <c r="C133" s="131"/>
      <c r="D133" s="175"/>
      <c r="E133" s="150"/>
      <c r="F133" s="150"/>
      <c r="G133" s="150"/>
      <c r="H133" s="60" t="s">
        <v>358</v>
      </c>
      <c r="I133" s="61">
        <v>0</v>
      </c>
      <c r="J133" s="61">
        <v>300</v>
      </c>
      <c r="K133" s="61" t="s">
        <v>473</v>
      </c>
    </row>
    <row r="134" spans="1:11" s="12" customFormat="1">
      <c r="A134" s="13"/>
      <c r="B134" s="13"/>
      <c r="C134" s="131"/>
      <c r="D134" s="175"/>
      <c r="E134" s="150"/>
      <c r="F134" s="150"/>
      <c r="G134" s="150"/>
      <c r="H134" s="60" t="s">
        <v>359</v>
      </c>
      <c r="I134" s="61">
        <v>0</v>
      </c>
      <c r="J134" s="61">
        <v>0</v>
      </c>
      <c r="K134" s="61" t="s">
        <v>473</v>
      </c>
    </row>
    <row r="135" spans="1:11" s="12" customFormat="1">
      <c r="A135" s="13"/>
      <c r="B135" s="13"/>
      <c r="C135" s="131"/>
      <c r="D135" s="175"/>
      <c r="E135" s="150"/>
      <c r="F135" s="150"/>
      <c r="G135" s="150"/>
      <c r="H135" s="60" t="s">
        <v>360</v>
      </c>
      <c r="I135" s="61">
        <v>0</v>
      </c>
      <c r="J135" s="61">
        <v>0</v>
      </c>
      <c r="K135" s="61" t="s">
        <v>473</v>
      </c>
    </row>
    <row r="136" spans="1:11" s="12" customFormat="1">
      <c r="A136" s="13"/>
      <c r="B136" s="13"/>
      <c r="C136" s="132"/>
      <c r="D136" s="175"/>
      <c r="E136" s="150"/>
      <c r="F136" s="150"/>
      <c r="G136" s="150"/>
      <c r="H136" s="60" t="s">
        <v>249</v>
      </c>
      <c r="I136" s="61">
        <v>0</v>
      </c>
      <c r="J136" s="61">
        <v>0</v>
      </c>
      <c r="K136" s="61" t="s">
        <v>473</v>
      </c>
    </row>
    <row r="137" spans="1:11" s="12" customFormat="1" ht="15" customHeight="1">
      <c r="A137" s="13"/>
      <c r="B137" s="13"/>
      <c r="C137" s="130" t="s">
        <v>542</v>
      </c>
      <c r="D137" s="175" t="s">
        <v>527</v>
      </c>
      <c r="E137" s="150" t="s">
        <v>53</v>
      </c>
      <c r="F137" s="150">
        <v>2021</v>
      </c>
      <c r="G137" s="150">
        <v>2021</v>
      </c>
      <c r="H137" s="60" t="s">
        <v>357</v>
      </c>
      <c r="I137" s="61">
        <f>I138+I139+I140+I141</f>
        <v>0</v>
      </c>
      <c r="J137" s="61">
        <v>150</v>
      </c>
      <c r="K137" s="61" t="s">
        <v>473</v>
      </c>
    </row>
    <row r="138" spans="1:11" s="12" customFormat="1">
      <c r="A138" s="13"/>
      <c r="B138" s="13"/>
      <c r="C138" s="131"/>
      <c r="D138" s="175"/>
      <c r="E138" s="150"/>
      <c r="F138" s="150"/>
      <c r="G138" s="150"/>
      <c r="H138" s="60" t="s">
        <v>358</v>
      </c>
      <c r="I138" s="61">
        <v>0</v>
      </c>
      <c r="J138" s="61">
        <v>150</v>
      </c>
      <c r="K138" s="61" t="s">
        <v>473</v>
      </c>
    </row>
    <row r="139" spans="1:11" s="12" customFormat="1">
      <c r="A139" s="13"/>
      <c r="B139" s="13"/>
      <c r="C139" s="131"/>
      <c r="D139" s="175"/>
      <c r="E139" s="150"/>
      <c r="F139" s="150"/>
      <c r="G139" s="150"/>
      <c r="H139" s="60" t="s">
        <v>359</v>
      </c>
      <c r="I139" s="61">
        <v>0</v>
      </c>
      <c r="J139" s="61">
        <v>0</v>
      </c>
      <c r="K139" s="61" t="s">
        <v>473</v>
      </c>
    </row>
    <row r="140" spans="1:11" s="12" customFormat="1">
      <c r="A140" s="13"/>
      <c r="B140" s="13"/>
      <c r="C140" s="131"/>
      <c r="D140" s="175"/>
      <c r="E140" s="150"/>
      <c r="F140" s="150"/>
      <c r="G140" s="150"/>
      <c r="H140" s="60" t="s">
        <v>360</v>
      </c>
      <c r="I140" s="61">
        <v>0</v>
      </c>
      <c r="J140" s="61">
        <v>0</v>
      </c>
      <c r="K140" s="61" t="s">
        <v>473</v>
      </c>
    </row>
    <row r="141" spans="1:11" s="12" customFormat="1" ht="14.25" customHeight="1">
      <c r="A141" s="13"/>
      <c r="B141" s="13"/>
      <c r="C141" s="132"/>
      <c r="D141" s="175"/>
      <c r="E141" s="150"/>
      <c r="F141" s="150"/>
      <c r="G141" s="150"/>
      <c r="H141" s="60" t="s">
        <v>249</v>
      </c>
      <c r="I141" s="61">
        <v>0</v>
      </c>
      <c r="J141" s="61">
        <v>0</v>
      </c>
      <c r="K141" s="61" t="s">
        <v>473</v>
      </c>
    </row>
    <row r="142" spans="1:11" s="12" customFormat="1" ht="17.25" customHeight="1">
      <c r="A142" s="13"/>
      <c r="B142" s="13"/>
      <c r="C142" s="130" t="s">
        <v>543</v>
      </c>
      <c r="D142" s="175" t="s">
        <v>528</v>
      </c>
      <c r="E142" s="150" t="s">
        <v>529</v>
      </c>
      <c r="F142" s="150">
        <v>2021</v>
      </c>
      <c r="G142" s="150">
        <v>2021</v>
      </c>
      <c r="H142" s="60" t="s">
        <v>357</v>
      </c>
      <c r="I142" s="61">
        <f>I143+I144+I145+I146</f>
        <v>0</v>
      </c>
      <c r="J142" s="61">
        <v>200</v>
      </c>
      <c r="K142" s="61" t="s">
        <v>473</v>
      </c>
    </row>
    <row r="143" spans="1:11" s="12" customFormat="1" ht="17.25" customHeight="1">
      <c r="A143" s="13"/>
      <c r="B143" s="13"/>
      <c r="C143" s="131"/>
      <c r="D143" s="175"/>
      <c r="E143" s="150"/>
      <c r="F143" s="150"/>
      <c r="G143" s="150"/>
      <c r="H143" s="60" t="s">
        <v>358</v>
      </c>
      <c r="I143" s="61">
        <v>0</v>
      </c>
      <c r="J143" s="61">
        <v>200</v>
      </c>
      <c r="K143" s="61" t="s">
        <v>473</v>
      </c>
    </row>
    <row r="144" spans="1:11" s="12" customFormat="1" ht="15.75" customHeight="1">
      <c r="A144" s="13"/>
      <c r="B144" s="13"/>
      <c r="C144" s="131"/>
      <c r="D144" s="175"/>
      <c r="E144" s="150"/>
      <c r="F144" s="150"/>
      <c r="G144" s="150"/>
      <c r="H144" s="60" t="s">
        <v>359</v>
      </c>
      <c r="I144" s="61">
        <v>0</v>
      </c>
      <c r="J144" s="61">
        <v>0</v>
      </c>
      <c r="K144" s="61" t="s">
        <v>473</v>
      </c>
    </row>
    <row r="145" spans="1:11" s="12" customFormat="1" ht="15" customHeight="1">
      <c r="A145" s="13"/>
      <c r="B145" s="13"/>
      <c r="C145" s="131"/>
      <c r="D145" s="175"/>
      <c r="E145" s="150"/>
      <c r="F145" s="150"/>
      <c r="G145" s="150"/>
      <c r="H145" s="60" t="s">
        <v>360</v>
      </c>
      <c r="I145" s="61">
        <v>0</v>
      </c>
      <c r="J145" s="61">
        <v>0</v>
      </c>
      <c r="K145" s="61" t="s">
        <v>473</v>
      </c>
    </row>
    <row r="146" spans="1:11" s="12" customFormat="1" ht="19.5" customHeight="1">
      <c r="A146" s="13"/>
      <c r="B146" s="13"/>
      <c r="C146" s="132"/>
      <c r="D146" s="175"/>
      <c r="E146" s="150"/>
      <c r="F146" s="150"/>
      <c r="G146" s="150"/>
      <c r="H146" s="60" t="s">
        <v>249</v>
      </c>
      <c r="I146" s="61">
        <v>0</v>
      </c>
      <c r="J146" s="61">
        <v>0</v>
      </c>
      <c r="K146" s="61">
        <v>0</v>
      </c>
    </row>
    <row r="147" spans="1:11" s="12" customFormat="1" ht="17.25" customHeight="1">
      <c r="A147" s="13"/>
      <c r="B147" s="13"/>
      <c r="C147" s="130" t="s">
        <v>544</v>
      </c>
      <c r="D147" s="175" t="s">
        <v>545</v>
      </c>
      <c r="E147" s="150" t="s">
        <v>667</v>
      </c>
      <c r="F147" s="150">
        <v>2022</v>
      </c>
      <c r="G147" s="150">
        <v>2022</v>
      </c>
      <c r="H147" s="60" t="s">
        <v>357</v>
      </c>
      <c r="I147" s="61">
        <f>I148+I149+I150+I151</f>
        <v>0</v>
      </c>
      <c r="J147" s="61">
        <v>0</v>
      </c>
      <c r="K147" s="61">
        <v>250</v>
      </c>
    </row>
    <row r="148" spans="1:11" s="12" customFormat="1" ht="17.25" customHeight="1">
      <c r="A148" s="13"/>
      <c r="B148" s="13"/>
      <c r="C148" s="131"/>
      <c r="D148" s="175"/>
      <c r="E148" s="150"/>
      <c r="F148" s="150"/>
      <c r="G148" s="150"/>
      <c r="H148" s="60" t="s">
        <v>358</v>
      </c>
      <c r="I148" s="61">
        <v>0</v>
      </c>
      <c r="J148" s="61">
        <v>0</v>
      </c>
      <c r="K148" s="61">
        <v>250</v>
      </c>
    </row>
    <row r="149" spans="1:11" s="12" customFormat="1" ht="15.75" customHeight="1">
      <c r="A149" s="13"/>
      <c r="B149" s="13"/>
      <c r="C149" s="131"/>
      <c r="D149" s="175"/>
      <c r="E149" s="150"/>
      <c r="F149" s="150"/>
      <c r="G149" s="150"/>
      <c r="H149" s="60" t="s">
        <v>359</v>
      </c>
      <c r="I149" s="61">
        <v>0</v>
      </c>
      <c r="J149" s="61">
        <v>0</v>
      </c>
      <c r="K149" s="61" t="s">
        <v>473</v>
      </c>
    </row>
    <row r="150" spans="1:11" s="12" customFormat="1" ht="15" customHeight="1">
      <c r="A150" s="13"/>
      <c r="B150" s="13"/>
      <c r="C150" s="131"/>
      <c r="D150" s="175"/>
      <c r="E150" s="150"/>
      <c r="F150" s="150"/>
      <c r="G150" s="150"/>
      <c r="H150" s="60" t="s">
        <v>360</v>
      </c>
      <c r="I150" s="61">
        <v>0</v>
      </c>
      <c r="J150" s="61">
        <v>0</v>
      </c>
      <c r="K150" s="61" t="s">
        <v>473</v>
      </c>
    </row>
    <row r="151" spans="1:11" s="12" customFormat="1" ht="19.5" customHeight="1">
      <c r="A151" s="13"/>
      <c r="B151" s="13"/>
      <c r="C151" s="132"/>
      <c r="D151" s="175"/>
      <c r="E151" s="150"/>
      <c r="F151" s="150"/>
      <c r="G151" s="150"/>
      <c r="H151" s="60" t="s">
        <v>249</v>
      </c>
      <c r="I151" s="61">
        <v>0</v>
      </c>
      <c r="J151" s="61">
        <v>0</v>
      </c>
      <c r="K151" s="61">
        <v>0</v>
      </c>
    </row>
    <row r="152" spans="1:11" s="12" customFormat="1" ht="18" customHeight="1">
      <c r="A152" s="13"/>
      <c r="B152" s="13"/>
      <c r="C152" s="130" t="s">
        <v>546</v>
      </c>
      <c r="D152" s="175" t="s">
        <v>548</v>
      </c>
      <c r="E152" s="150" t="s">
        <v>667</v>
      </c>
      <c r="F152" s="150">
        <v>2022</v>
      </c>
      <c r="G152" s="150">
        <v>2022</v>
      </c>
      <c r="H152" s="60" t="s">
        <v>357</v>
      </c>
      <c r="I152" s="61">
        <f>I153+I154+I155+I156</f>
        <v>0</v>
      </c>
      <c r="J152" s="61">
        <v>0</v>
      </c>
      <c r="K152" s="61">
        <v>200</v>
      </c>
    </row>
    <row r="153" spans="1:11" s="12" customFormat="1" ht="17.25" customHeight="1">
      <c r="A153" s="13"/>
      <c r="B153" s="13"/>
      <c r="C153" s="131"/>
      <c r="D153" s="175"/>
      <c r="E153" s="150"/>
      <c r="F153" s="150"/>
      <c r="G153" s="150"/>
      <c r="H153" s="60" t="s">
        <v>358</v>
      </c>
      <c r="I153" s="61">
        <v>0</v>
      </c>
      <c r="J153" s="61">
        <v>0</v>
      </c>
      <c r="K153" s="61">
        <v>200</v>
      </c>
    </row>
    <row r="154" spans="1:11" s="12" customFormat="1" ht="15.75" customHeight="1">
      <c r="A154" s="13"/>
      <c r="B154" s="13"/>
      <c r="C154" s="131"/>
      <c r="D154" s="175"/>
      <c r="E154" s="150"/>
      <c r="F154" s="150"/>
      <c r="G154" s="150"/>
      <c r="H154" s="60" t="s">
        <v>359</v>
      </c>
      <c r="I154" s="61">
        <v>0</v>
      </c>
      <c r="J154" s="61">
        <v>0</v>
      </c>
      <c r="K154" s="61" t="s">
        <v>473</v>
      </c>
    </row>
    <row r="155" spans="1:11" s="12" customFormat="1" ht="15" customHeight="1">
      <c r="A155" s="13"/>
      <c r="B155" s="13"/>
      <c r="C155" s="131"/>
      <c r="D155" s="175"/>
      <c r="E155" s="150"/>
      <c r="F155" s="150"/>
      <c r="G155" s="150"/>
      <c r="H155" s="60" t="s">
        <v>360</v>
      </c>
      <c r="I155" s="61">
        <v>0</v>
      </c>
      <c r="J155" s="61">
        <v>0</v>
      </c>
      <c r="K155" s="61" t="s">
        <v>473</v>
      </c>
    </row>
    <row r="156" spans="1:11" s="12" customFormat="1" ht="19.5" customHeight="1">
      <c r="A156" s="13"/>
      <c r="B156" s="13"/>
      <c r="C156" s="132"/>
      <c r="D156" s="175"/>
      <c r="E156" s="150"/>
      <c r="F156" s="150"/>
      <c r="G156" s="150"/>
      <c r="H156" s="60" t="s">
        <v>249</v>
      </c>
      <c r="I156" s="61">
        <v>0</v>
      </c>
      <c r="J156" s="61">
        <v>0</v>
      </c>
      <c r="K156" s="61">
        <v>0</v>
      </c>
    </row>
    <row r="157" spans="1:11" s="12" customFormat="1" ht="16.5" customHeight="1">
      <c r="A157" s="13"/>
      <c r="B157" s="13"/>
      <c r="C157" s="130" t="s">
        <v>547</v>
      </c>
      <c r="D157" s="175" t="s">
        <v>551</v>
      </c>
      <c r="E157" s="150" t="s">
        <v>667</v>
      </c>
      <c r="F157" s="150">
        <v>2022</v>
      </c>
      <c r="G157" s="150">
        <v>2022</v>
      </c>
      <c r="H157" s="60" t="s">
        <v>357</v>
      </c>
      <c r="I157" s="61">
        <f>I158+I159+I160+I161</f>
        <v>0</v>
      </c>
      <c r="J157" s="61">
        <v>0</v>
      </c>
      <c r="K157" s="61">
        <v>250</v>
      </c>
    </row>
    <row r="158" spans="1:11" s="12" customFormat="1" ht="17.25" customHeight="1">
      <c r="A158" s="13"/>
      <c r="B158" s="13"/>
      <c r="C158" s="131"/>
      <c r="D158" s="175"/>
      <c r="E158" s="150"/>
      <c r="F158" s="150"/>
      <c r="G158" s="150"/>
      <c r="H158" s="60" t="s">
        <v>358</v>
      </c>
      <c r="I158" s="61">
        <v>0</v>
      </c>
      <c r="J158" s="61">
        <v>0</v>
      </c>
      <c r="K158" s="61">
        <v>250</v>
      </c>
    </row>
    <row r="159" spans="1:11" s="12" customFormat="1" ht="15.75" customHeight="1">
      <c r="A159" s="13"/>
      <c r="B159" s="13"/>
      <c r="C159" s="131"/>
      <c r="D159" s="175"/>
      <c r="E159" s="150"/>
      <c r="F159" s="150"/>
      <c r="G159" s="150"/>
      <c r="H159" s="60" t="s">
        <v>359</v>
      </c>
      <c r="I159" s="61">
        <v>0</v>
      </c>
      <c r="J159" s="61">
        <v>0</v>
      </c>
      <c r="K159" s="61" t="s">
        <v>473</v>
      </c>
    </row>
    <row r="160" spans="1:11" s="12" customFormat="1" ht="15" customHeight="1">
      <c r="A160" s="13"/>
      <c r="B160" s="13"/>
      <c r="C160" s="131"/>
      <c r="D160" s="175"/>
      <c r="E160" s="150"/>
      <c r="F160" s="150"/>
      <c r="G160" s="150"/>
      <c r="H160" s="60" t="s">
        <v>360</v>
      </c>
      <c r="I160" s="61">
        <v>0</v>
      </c>
      <c r="J160" s="61">
        <v>0</v>
      </c>
      <c r="K160" s="61" t="s">
        <v>473</v>
      </c>
    </row>
    <row r="161" spans="1:11" s="12" customFormat="1" ht="19.5" customHeight="1">
      <c r="A161" s="13"/>
      <c r="B161" s="13"/>
      <c r="C161" s="132"/>
      <c r="D161" s="175"/>
      <c r="E161" s="150"/>
      <c r="F161" s="150"/>
      <c r="G161" s="150"/>
      <c r="H161" s="60" t="s">
        <v>249</v>
      </c>
      <c r="I161" s="61">
        <v>0</v>
      </c>
      <c r="J161" s="61">
        <v>0</v>
      </c>
      <c r="K161" s="61">
        <v>0</v>
      </c>
    </row>
    <row r="162" spans="1:11" s="12" customFormat="1" ht="16.5" customHeight="1">
      <c r="A162" s="13"/>
      <c r="B162" s="13"/>
      <c r="C162" s="130" t="s">
        <v>550</v>
      </c>
      <c r="D162" s="175" t="s">
        <v>552</v>
      </c>
      <c r="E162" s="150" t="s">
        <v>549</v>
      </c>
      <c r="F162" s="150">
        <v>2022</v>
      </c>
      <c r="G162" s="150">
        <v>2022</v>
      </c>
      <c r="H162" s="60" t="s">
        <v>357</v>
      </c>
      <c r="I162" s="61">
        <f>I163+I164+I165+I166</f>
        <v>0</v>
      </c>
      <c r="J162" s="61">
        <v>0</v>
      </c>
      <c r="K162" s="61">
        <v>200</v>
      </c>
    </row>
    <row r="163" spans="1:11" s="12" customFormat="1" ht="17.25" customHeight="1">
      <c r="A163" s="13"/>
      <c r="B163" s="13"/>
      <c r="C163" s="131"/>
      <c r="D163" s="175"/>
      <c r="E163" s="150"/>
      <c r="F163" s="150"/>
      <c r="G163" s="150"/>
      <c r="H163" s="60" t="s">
        <v>358</v>
      </c>
      <c r="I163" s="61">
        <v>0</v>
      </c>
      <c r="J163" s="61">
        <v>0</v>
      </c>
      <c r="K163" s="61">
        <v>200</v>
      </c>
    </row>
    <row r="164" spans="1:11" s="12" customFormat="1" ht="15.75" customHeight="1">
      <c r="A164" s="13"/>
      <c r="B164" s="13"/>
      <c r="C164" s="131"/>
      <c r="D164" s="175"/>
      <c r="E164" s="150"/>
      <c r="F164" s="150"/>
      <c r="G164" s="150"/>
      <c r="H164" s="60" t="s">
        <v>359</v>
      </c>
      <c r="I164" s="61">
        <v>0</v>
      </c>
      <c r="J164" s="61">
        <v>0</v>
      </c>
      <c r="K164" s="61" t="s">
        <v>473</v>
      </c>
    </row>
    <row r="165" spans="1:11" s="12" customFormat="1" ht="15" customHeight="1">
      <c r="A165" s="13"/>
      <c r="B165" s="13"/>
      <c r="C165" s="131"/>
      <c r="D165" s="175"/>
      <c r="E165" s="150"/>
      <c r="F165" s="150"/>
      <c r="G165" s="150"/>
      <c r="H165" s="60" t="s">
        <v>360</v>
      </c>
      <c r="I165" s="61">
        <v>0</v>
      </c>
      <c r="J165" s="61">
        <v>0</v>
      </c>
      <c r="K165" s="61" t="s">
        <v>473</v>
      </c>
    </row>
    <row r="166" spans="1:11" s="12" customFormat="1" ht="19.5" customHeight="1">
      <c r="A166" s="13"/>
      <c r="B166" s="13"/>
      <c r="C166" s="132"/>
      <c r="D166" s="175"/>
      <c r="E166" s="150"/>
      <c r="F166" s="150"/>
      <c r="G166" s="150"/>
      <c r="H166" s="60" t="s">
        <v>249</v>
      </c>
      <c r="I166" s="61">
        <v>0</v>
      </c>
      <c r="J166" s="61">
        <v>0</v>
      </c>
      <c r="K166" s="61">
        <v>0</v>
      </c>
    </row>
    <row r="167" spans="1:11" s="12" customFormat="1" ht="17.25" customHeight="1">
      <c r="A167" s="13"/>
      <c r="B167" s="13"/>
      <c r="C167" s="130" t="s">
        <v>553</v>
      </c>
      <c r="D167" s="175" t="s">
        <v>554</v>
      </c>
      <c r="E167" s="150" t="s">
        <v>54</v>
      </c>
      <c r="F167" s="150">
        <v>2022</v>
      </c>
      <c r="G167" s="150">
        <v>2022</v>
      </c>
      <c r="H167" s="60" t="s">
        <v>357</v>
      </c>
      <c r="I167" s="61">
        <f>I168+I169+I170+I171</f>
        <v>0</v>
      </c>
      <c r="J167" s="61">
        <v>0</v>
      </c>
      <c r="K167" s="61">
        <v>200</v>
      </c>
    </row>
    <row r="168" spans="1:11" s="12" customFormat="1" ht="17.25" customHeight="1">
      <c r="A168" s="13"/>
      <c r="B168" s="13"/>
      <c r="C168" s="131"/>
      <c r="D168" s="175"/>
      <c r="E168" s="150"/>
      <c r="F168" s="150"/>
      <c r="G168" s="150"/>
      <c r="H168" s="60" t="s">
        <v>358</v>
      </c>
      <c r="I168" s="61">
        <v>0</v>
      </c>
      <c r="J168" s="61">
        <v>0</v>
      </c>
      <c r="K168" s="61">
        <v>200</v>
      </c>
    </row>
    <row r="169" spans="1:11" s="12" customFormat="1" ht="15.75" customHeight="1">
      <c r="A169" s="13"/>
      <c r="B169" s="13"/>
      <c r="C169" s="131"/>
      <c r="D169" s="175"/>
      <c r="E169" s="150"/>
      <c r="F169" s="150"/>
      <c r="G169" s="150"/>
      <c r="H169" s="60" t="s">
        <v>359</v>
      </c>
      <c r="I169" s="61">
        <v>0</v>
      </c>
      <c r="J169" s="61">
        <v>0</v>
      </c>
      <c r="K169" s="61" t="s">
        <v>473</v>
      </c>
    </row>
    <row r="170" spans="1:11" s="12" customFormat="1" ht="15" customHeight="1">
      <c r="A170" s="13"/>
      <c r="B170" s="13"/>
      <c r="C170" s="131"/>
      <c r="D170" s="175"/>
      <c r="E170" s="150"/>
      <c r="F170" s="150"/>
      <c r="G170" s="150"/>
      <c r="H170" s="60" t="s">
        <v>360</v>
      </c>
      <c r="I170" s="61">
        <v>0</v>
      </c>
      <c r="J170" s="61">
        <v>0</v>
      </c>
      <c r="K170" s="61" t="s">
        <v>473</v>
      </c>
    </row>
    <row r="171" spans="1:11" s="12" customFormat="1" ht="19.5" customHeight="1">
      <c r="A171" s="13"/>
      <c r="B171" s="13"/>
      <c r="C171" s="132"/>
      <c r="D171" s="175"/>
      <c r="E171" s="150"/>
      <c r="F171" s="150"/>
      <c r="G171" s="150"/>
      <c r="H171" s="60" t="s">
        <v>249</v>
      </c>
      <c r="I171" s="61">
        <v>0</v>
      </c>
      <c r="J171" s="61">
        <v>0</v>
      </c>
      <c r="K171" s="61">
        <v>0</v>
      </c>
    </row>
    <row r="172" spans="1:11" s="12" customFormat="1" ht="18" customHeight="1">
      <c r="A172" s="13"/>
      <c r="B172" s="13"/>
      <c r="C172" s="130" t="s">
        <v>555</v>
      </c>
      <c r="D172" s="175" t="s">
        <v>60</v>
      </c>
      <c r="E172" s="102" t="s">
        <v>5</v>
      </c>
      <c r="F172" s="150">
        <v>2021</v>
      </c>
      <c r="G172" s="150">
        <v>2022</v>
      </c>
      <c r="H172" s="60" t="s">
        <v>357</v>
      </c>
      <c r="I172" s="61">
        <v>0</v>
      </c>
      <c r="J172" s="61">
        <f>J173+J174+J175+J176</f>
        <v>700</v>
      </c>
      <c r="K172" s="61">
        <f>K173+K174+K175+K176</f>
        <v>700</v>
      </c>
    </row>
    <row r="173" spans="1:11" s="12" customFormat="1" ht="18.75" customHeight="1">
      <c r="A173" s="13"/>
      <c r="B173" s="13"/>
      <c r="C173" s="131"/>
      <c r="D173" s="175"/>
      <c r="E173" s="103"/>
      <c r="F173" s="150"/>
      <c r="G173" s="150"/>
      <c r="H173" s="60" t="s">
        <v>358</v>
      </c>
      <c r="I173" s="61">
        <v>0</v>
      </c>
      <c r="J173" s="61">
        <v>700</v>
      </c>
      <c r="K173" s="61">
        <v>700</v>
      </c>
    </row>
    <row r="174" spans="1:11" s="12" customFormat="1" ht="18" customHeight="1">
      <c r="A174" s="13"/>
      <c r="B174" s="13"/>
      <c r="C174" s="131"/>
      <c r="D174" s="175"/>
      <c r="E174" s="103"/>
      <c r="F174" s="150"/>
      <c r="G174" s="150"/>
      <c r="H174" s="60" t="s">
        <v>359</v>
      </c>
      <c r="I174" s="61">
        <v>0</v>
      </c>
      <c r="J174" s="61">
        <v>0</v>
      </c>
      <c r="K174" s="61">
        <v>0</v>
      </c>
    </row>
    <row r="175" spans="1:11" s="12" customFormat="1" ht="18" customHeight="1">
      <c r="A175" s="13"/>
      <c r="B175" s="13"/>
      <c r="C175" s="131"/>
      <c r="D175" s="175"/>
      <c r="E175" s="103"/>
      <c r="F175" s="150"/>
      <c r="G175" s="150"/>
      <c r="H175" s="60" t="s">
        <v>360</v>
      </c>
      <c r="I175" s="61">
        <v>0</v>
      </c>
      <c r="J175" s="61">
        <v>0</v>
      </c>
      <c r="K175" s="61">
        <v>0</v>
      </c>
    </row>
    <row r="176" spans="1:11" s="12" customFormat="1" ht="18.75" customHeight="1">
      <c r="A176" s="13"/>
      <c r="B176" s="13"/>
      <c r="C176" s="132"/>
      <c r="D176" s="175"/>
      <c r="E176" s="104"/>
      <c r="F176" s="150"/>
      <c r="G176" s="150"/>
      <c r="H176" s="60" t="s">
        <v>249</v>
      </c>
      <c r="I176" s="61">
        <v>0</v>
      </c>
      <c r="J176" s="61">
        <v>0</v>
      </c>
      <c r="K176" s="61">
        <v>0</v>
      </c>
    </row>
    <row r="177" spans="1:12" s="12" customFormat="1" ht="15" customHeight="1">
      <c r="A177" s="13"/>
      <c r="B177" s="13"/>
      <c r="C177" s="130" t="s">
        <v>556</v>
      </c>
      <c r="D177" s="175" t="s">
        <v>61</v>
      </c>
      <c r="E177" s="150" t="s">
        <v>346</v>
      </c>
      <c r="F177" s="150">
        <v>2021</v>
      </c>
      <c r="G177" s="150">
        <v>2022</v>
      </c>
      <c r="H177" s="60" t="s">
        <v>357</v>
      </c>
      <c r="I177" s="61">
        <v>0</v>
      </c>
      <c r="J177" s="61">
        <v>1100</v>
      </c>
      <c r="K177" s="61">
        <v>1100</v>
      </c>
    </row>
    <row r="178" spans="1:12" s="12" customFormat="1">
      <c r="A178" s="13"/>
      <c r="B178" s="13"/>
      <c r="C178" s="131"/>
      <c r="D178" s="175"/>
      <c r="E178" s="150"/>
      <c r="F178" s="150"/>
      <c r="G178" s="150"/>
      <c r="H178" s="60" t="s">
        <v>358</v>
      </c>
      <c r="I178" s="61">
        <v>0</v>
      </c>
      <c r="J178" s="61">
        <v>1100</v>
      </c>
      <c r="K178" s="61">
        <v>1100</v>
      </c>
    </row>
    <row r="179" spans="1:12" s="12" customFormat="1">
      <c r="A179" s="13"/>
      <c r="B179" s="13"/>
      <c r="C179" s="131"/>
      <c r="D179" s="175"/>
      <c r="E179" s="150"/>
      <c r="F179" s="150"/>
      <c r="G179" s="150"/>
      <c r="H179" s="60" t="s">
        <v>359</v>
      </c>
      <c r="I179" s="61">
        <v>0</v>
      </c>
      <c r="J179" s="61">
        <v>0</v>
      </c>
      <c r="K179" s="61">
        <v>0</v>
      </c>
    </row>
    <row r="180" spans="1:12" s="12" customFormat="1">
      <c r="A180" s="13"/>
      <c r="B180" s="13"/>
      <c r="C180" s="131"/>
      <c r="D180" s="175"/>
      <c r="E180" s="150"/>
      <c r="F180" s="150"/>
      <c r="G180" s="150"/>
      <c r="H180" s="60" t="s">
        <v>360</v>
      </c>
      <c r="I180" s="61">
        <v>0</v>
      </c>
      <c r="J180" s="61">
        <v>0</v>
      </c>
      <c r="K180" s="61">
        <v>0</v>
      </c>
    </row>
    <row r="181" spans="1:12" s="12" customFormat="1" ht="17.25" customHeight="1">
      <c r="A181" s="13"/>
      <c r="B181" s="13"/>
      <c r="C181" s="132"/>
      <c r="D181" s="175"/>
      <c r="E181" s="150"/>
      <c r="F181" s="150"/>
      <c r="G181" s="150"/>
      <c r="H181" s="60" t="s">
        <v>249</v>
      </c>
      <c r="I181" s="61">
        <v>0</v>
      </c>
      <c r="J181" s="61">
        <v>0</v>
      </c>
      <c r="K181" s="61">
        <v>0</v>
      </c>
    </row>
    <row r="182" spans="1:12" s="12" customFormat="1" ht="15.75" customHeight="1">
      <c r="A182" s="13"/>
      <c r="B182" s="13"/>
      <c r="C182" s="130" t="s">
        <v>557</v>
      </c>
      <c r="D182" s="228" t="s">
        <v>559</v>
      </c>
      <c r="E182" s="102" t="s">
        <v>346</v>
      </c>
      <c r="F182" s="102">
        <v>2021</v>
      </c>
      <c r="G182" s="102">
        <v>2022</v>
      </c>
      <c r="H182" s="60" t="s">
        <v>357</v>
      </c>
      <c r="I182" s="61">
        <v>0</v>
      </c>
      <c r="J182" s="61">
        <v>330</v>
      </c>
      <c r="K182" s="61">
        <v>330</v>
      </c>
    </row>
    <row r="183" spans="1:12" s="12" customFormat="1" ht="15.75" customHeight="1">
      <c r="A183" s="13"/>
      <c r="B183" s="13"/>
      <c r="C183" s="131"/>
      <c r="D183" s="229"/>
      <c r="E183" s="103"/>
      <c r="F183" s="103"/>
      <c r="G183" s="103"/>
      <c r="H183" s="60" t="s">
        <v>358</v>
      </c>
      <c r="I183" s="61">
        <v>0</v>
      </c>
      <c r="J183" s="61">
        <v>330</v>
      </c>
      <c r="K183" s="61">
        <v>330</v>
      </c>
    </row>
    <row r="184" spans="1:12" s="12" customFormat="1" ht="15.75" customHeight="1">
      <c r="A184" s="13"/>
      <c r="B184" s="13"/>
      <c r="C184" s="131"/>
      <c r="D184" s="229"/>
      <c r="E184" s="103"/>
      <c r="F184" s="103"/>
      <c r="G184" s="103"/>
      <c r="H184" s="60" t="s">
        <v>359</v>
      </c>
      <c r="I184" s="61">
        <v>0</v>
      </c>
      <c r="J184" s="61">
        <v>0</v>
      </c>
      <c r="K184" s="61">
        <v>0</v>
      </c>
    </row>
    <row r="185" spans="1:12" s="12" customFormat="1" ht="15.75" customHeight="1">
      <c r="A185" s="13"/>
      <c r="B185" s="13"/>
      <c r="C185" s="131"/>
      <c r="D185" s="229"/>
      <c r="E185" s="103"/>
      <c r="F185" s="103"/>
      <c r="G185" s="103"/>
      <c r="H185" s="60" t="s">
        <v>360</v>
      </c>
      <c r="I185" s="61">
        <v>0</v>
      </c>
      <c r="J185" s="61">
        <v>0</v>
      </c>
      <c r="K185" s="61">
        <v>0</v>
      </c>
    </row>
    <row r="186" spans="1:12" s="12" customFormat="1" ht="15.75" customHeight="1">
      <c r="A186" s="13"/>
      <c r="B186" s="13"/>
      <c r="C186" s="132"/>
      <c r="D186" s="230"/>
      <c r="E186" s="104"/>
      <c r="F186" s="104"/>
      <c r="G186" s="104"/>
      <c r="H186" s="60" t="s">
        <v>249</v>
      </c>
      <c r="I186" s="61">
        <v>0</v>
      </c>
      <c r="J186" s="61">
        <v>0</v>
      </c>
      <c r="K186" s="61">
        <v>0</v>
      </c>
    </row>
    <row r="187" spans="1:12" s="12" customFormat="1" ht="24.75" customHeight="1">
      <c r="A187" s="13"/>
      <c r="B187" s="13"/>
      <c r="C187" s="217" t="s">
        <v>558</v>
      </c>
      <c r="D187" s="170" t="s">
        <v>777</v>
      </c>
      <c r="E187" s="161" t="s">
        <v>517</v>
      </c>
      <c r="F187" s="145"/>
      <c r="G187" s="145"/>
      <c r="H187" s="39" t="s">
        <v>357</v>
      </c>
      <c r="I187" s="61">
        <v>0</v>
      </c>
      <c r="J187" s="37"/>
      <c r="K187" s="37"/>
      <c r="L187" s="24"/>
    </row>
    <row r="188" spans="1:12" s="12" customFormat="1" ht="24.75" customHeight="1">
      <c r="A188" s="13"/>
      <c r="B188" s="13"/>
      <c r="C188" s="218"/>
      <c r="D188" s="171"/>
      <c r="E188" s="161"/>
      <c r="F188" s="146"/>
      <c r="G188" s="146"/>
      <c r="H188" s="39" t="s">
        <v>358</v>
      </c>
      <c r="I188" s="61">
        <v>0</v>
      </c>
      <c r="J188" s="37"/>
      <c r="K188" s="37"/>
      <c r="L188" s="24"/>
    </row>
    <row r="189" spans="1:12" s="12" customFormat="1" ht="24.75" customHeight="1">
      <c r="A189" s="13"/>
      <c r="B189" s="13"/>
      <c r="C189" s="218"/>
      <c r="D189" s="171"/>
      <c r="E189" s="161"/>
      <c r="F189" s="146"/>
      <c r="G189" s="146"/>
      <c r="H189" s="39" t="s">
        <v>359</v>
      </c>
      <c r="I189" s="37">
        <v>0</v>
      </c>
      <c r="J189" s="37">
        <v>0</v>
      </c>
      <c r="K189" s="37">
        <v>0</v>
      </c>
      <c r="L189" s="24"/>
    </row>
    <row r="190" spans="1:12" s="12" customFormat="1" ht="24.75" customHeight="1">
      <c r="A190" s="13"/>
      <c r="B190" s="13"/>
      <c r="C190" s="218"/>
      <c r="D190" s="171"/>
      <c r="E190" s="161"/>
      <c r="F190" s="146"/>
      <c r="G190" s="146"/>
      <c r="H190" s="39" t="s">
        <v>360</v>
      </c>
      <c r="I190" s="37">
        <v>0</v>
      </c>
      <c r="J190" s="37">
        <v>0</v>
      </c>
      <c r="K190" s="37">
        <v>0</v>
      </c>
      <c r="L190" s="24"/>
    </row>
    <row r="191" spans="1:12" s="12" customFormat="1" ht="24.75" customHeight="1">
      <c r="A191" s="13"/>
      <c r="B191" s="13"/>
      <c r="C191" s="219"/>
      <c r="D191" s="172"/>
      <c r="E191" s="161"/>
      <c r="F191" s="147"/>
      <c r="G191" s="147"/>
      <c r="H191" s="39" t="s">
        <v>249</v>
      </c>
      <c r="I191" s="37">
        <v>0</v>
      </c>
      <c r="J191" s="37">
        <v>0</v>
      </c>
      <c r="K191" s="37">
        <v>0</v>
      </c>
      <c r="L191" s="24"/>
    </row>
    <row r="192" spans="1:12" s="12" customFormat="1" ht="24.75" customHeight="1">
      <c r="A192" s="13"/>
      <c r="B192" s="13"/>
      <c r="C192" s="248" t="s">
        <v>778</v>
      </c>
      <c r="D192" s="174" t="s">
        <v>779</v>
      </c>
      <c r="E192" s="161" t="s">
        <v>517</v>
      </c>
      <c r="F192" s="161">
        <v>2020</v>
      </c>
      <c r="G192" s="161">
        <v>2020</v>
      </c>
      <c r="H192" s="39" t="s">
        <v>357</v>
      </c>
      <c r="I192" s="37">
        <v>32.700000000000003</v>
      </c>
      <c r="J192" s="37"/>
      <c r="K192" s="37"/>
      <c r="L192" s="24"/>
    </row>
    <row r="193" spans="1:12" s="12" customFormat="1" ht="24.75" customHeight="1">
      <c r="A193" s="13"/>
      <c r="B193" s="13"/>
      <c r="C193" s="248"/>
      <c r="D193" s="174"/>
      <c r="E193" s="161"/>
      <c r="F193" s="161"/>
      <c r="G193" s="161"/>
      <c r="H193" s="39" t="s">
        <v>358</v>
      </c>
      <c r="I193" s="37">
        <v>32.700000000000003</v>
      </c>
      <c r="J193" s="37"/>
      <c r="K193" s="37"/>
      <c r="L193" s="24"/>
    </row>
    <row r="194" spans="1:12" s="12" customFormat="1" ht="17.25" customHeight="1">
      <c r="A194" s="13"/>
      <c r="B194" s="13"/>
      <c r="C194" s="248"/>
      <c r="D194" s="174"/>
      <c r="E194" s="161"/>
      <c r="F194" s="161"/>
      <c r="G194" s="161"/>
      <c r="H194" s="39" t="s">
        <v>359</v>
      </c>
      <c r="I194" s="37">
        <v>0</v>
      </c>
      <c r="J194" s="37">
        <v>0</v>
      </c>
      <c r="K194" s="37">
        <v>0</v>
      </c>
      <c r="L194" s="24"/>
    </row>
    <row r="195" spans="1:12" s="12" customFormat="1" ht="18.75" customHeight="1">
      <c r="A195" s="13"/>
      <c r="B195" s="13"/>
      <c r="C195" s="248"/>
      <c r="D195" s="174"/>
      <c r="E195" s="161"/>
      <c r="F195" s="161"/>
      <c r="G195" s="161"/>
      <c r="H195" s="39" t="s">
        <v>360</v>
      </c>
      <c r="I195" s="37">
        <v>0</v>
      </c>
      <c r="J195" s="37">
        <v>0</v>
      </c>
      <c r="K195" s="37">
        <v>0</v>
      </c>
      <c r="L195" s="24"/>
    </row>
    <row r="196" spans="1:12" s="12" customFormat="1" ht="18.75" customHeight="1">
      <c r="A196" s="13"/>
      <c r="B196" s="13"/>
      <c r="C196" s="248"/>
      <c r="D196" s="174"/>
      <c r="E196" s="161"/>
      <c r="F196" s="161"/>
      <c r="G196" s="161"/>
      <c r="H196" s="39" t="s">
        <v>249</v>
      </c>
      <c r="I196" s="37">
        <v>0</v>
      </c>
      <c r="J196" s="37">
        <v>0</v>
      </c>
      <c r="K196" s="37">
        <v>0</v>
      </c>
      <c r="L196" s="24"/>
    </row>
    <row r="197" spans="1:12" s="12" customFormat="1" ht="17.25" customHeight="1">
      <c r="A197" s="13"/>
      <c r="B197" s="13"/>
      <c r="C197" s="248" t="s">
        <v>819</v>
      </c>
      <c r="D197" s="174" t="s">
        <v>816</v>
      </c>
      <c r="E197" s="161" t="s">
        <v>517</v>
      </c>
      <c r="F197" s="161">
        <v>2021</v>
      </c>
      <c r="G197" s="161">
        <v>2022</v>
      </c>
      <c r="H197" s="39" t="s">
        <v>357</v>
      </c>
      <c r="I197" s="37"/>
      <c r="J197" s="37">
        <v>500</v>
      </c>
      <c r="K197" s="37">
        <v>500</v>
      </c>
      <c r="L197" s="24"/>
    </row>
    <row r="198" spans="1:12" s="12" customFormat="1" ht="18" customHeight="1">
      <c r="A198" s="13"/>
      <c r="B198" s="13"/>
      <c r="C198" s="248"/>
      <c r="D198" s="174"/>
      <c r="E198" s="161"/>
      <c r="F198" s="161"/>
      <c r="G198" s="161"/>
      <c r="H198" s="39" t="s">
        <v>358</v>
      </c>
      <c r="I198" s="37"/>
      <c r="J198" s="37">
        <v>500</v>
      </c>
      <c r="K198" s="37">
        <v>500</v>
      </c>
      <c r="L198" s="24"/>
    </row>
    <row r="199" spans="1:12" s="12" customFormat="1" ht="18" customHeight="1">
      <c r="A199" s="13"/>
      <c r="B199" s="13"/>
      <c r="C199" s="248"/>
      <c r="D199" s="174"/>
      <c r="E199" s="161"/>
      <c r="F199" s="161"/>
      <c r="G199" s="161"/>
      <c r="H199" s="39" t="s">
        <v>359</v>
      </c>
      <c r="I199" s="37">
        <v>0</v>
      </c>
      <c r="J199" s="37">
        <v>0</v>
      </c>
      <c r="K199" s="37">
        <v>0</v>
      </c>
      <c r="L199" s="24"/>
    </row>
    <row r="200" spans="1:12" s="12" customFormat="1" ht="18.75" customHeight="1">
      <c r="A200" s="13"/>
      <c r="B200" s="13"/>
      <c r="C200" s="248"/>
      <c r="D200" s="174"/>
      <c r="E200" s="161"/>
      <c r="F200" s="161"/>
      <c r="G200" s="161"/>
      <c r="H200" s="39" t="s">
        <v>360</v>
      </c>
      <c r="I200" s="37">
        <v>0</v>
      </c>
      <c r="J200" s="37">
        <v>0</v>
      </c>
      <c r="K200" s="37">
        <v>0</v>
      </c>
      <c r="L200" s="24"/>
    </row>
    <row r="201" spans="1:12" s="12" customFormat="1" ht="18" customHeight="1">
      <c r="A201" s="13"/>
      <c r="B201" s="13"/>
      <c r="C201" s="248"/>
      <c r="D201" s="174"/>
      <c r="E201" s="161"/>
      <c r="F201" s="161"/>
      <c r="G201" s="161"/>
      <c r="H201" s="39" t="s">
        <v>249</v>
      </c>
      <c r="I201" s="37">
        <v>0</v>
      </c>
      <c r="J201" s="37">
        <v>0</v>
      </c>
      <c r="K201" s="37">
        <v>0</v>
      </c>
      <c r="L201" s="24"/>
    </row>
    <row r="202" spans="1:12" s="6" customFormat="1" ht="18.75" customHeight="1">
      <c r="A202" s="9"/>
      <c r="B202" s="9"/>
      <c r="C202" s="123" t="s">
        <v>382</v>
      </c>
      <c r="D202" s="174" t="s">
        <v>643</v>
      </c>
      <c r="E202" s="161" t="s">
        <v>371</v>
      </c>
      <c r="F202" s="161">
        <v>2020</v>
      </c>
      <c r="G202" s="161">
        <v>2022</v>
      </c>
      <c r="H202" s="39" t="s">
        <v>357</v>
      </c>
      <c r="I202" s="37">
        <f>I203+I204+I205+I206</f>
        <v>1620</v>
      </c>
      <c r="J202" s="37">
        <f>J203+J204+J205+J206</f>
        <v>2670</v>
      </c>
      <c r="K202" s="37">
        <f>K203+K204+K205+K206</f>
        <v>2670</v>
      </c>
    </row>
    <row r="203" spans="1:12" s="6" customFormat="1" ht="18.75" customHeight="1">
      <c r="A203" s="9"/>
      <c r="B203" s="9"/>
      <c r="C203" s="124"/>
      <c r="D203" s="174"/>
      <c r="E203" s="161"/>
      <c r="F203" s="161"/>
      <c r="G203" s="161"/>
      <c r="H203" s="39" t="s">
        <v>358</v>
      </c>
      <c r="I203" s="37">
        <f>I208+I213+I218+I223+I238+I243+I248+I253</f>
        <v>1620</v>
      </c>
      <c r="J203" s="63">
        <f>J208+J213+J218+J223+J238+J243+J248+J228</f>
        <v>2670</v>
      </c>
      <c r="K203" s="63">
        <f>K208+K213+K218+K223+K238+K243+K248+K228+K233</f>
        <v>2670</v>
      </c>
    </row>
    <row r="204" spans="1:12" s="6" customFormat="1" ht="18.75" customHeight="1">
      <c r="A204" s="9"/>
      <c r="B204" s="9"/>
      <c r="C204" s="124"/>
      <c r="D204" s="174"/>
      <c r="E204" s="161"/>
      <c r="F204" s="161"/>
      <c r="G204" s="161"/>
      <c r="H204" s="39" t="s">
        <v>359</v>
      </c>
      <c r="I204" s="37">
        <f>I209+I214+I219+I224+I229+I234+I239+I244+I249</f>
        <v>0</v>
      </c>
      <c r="J204" s="37">
        <f t="shared" ref="J204:K206" si="9">J209+J214+J219+J224</f>
        <v>0</v>
      </c>
      <c r="K204" s="37">
        <f t="shared" si="9"/>
        <v>0</v>
      </c>
    </row>
    <row r="205" spans="1:12" s="6" customFormat="1" ht="18.75" customHeight="1">
      <c r="A205" s="9"/>
      <c r="B205" s="9"/>
      <c r="C205" s="124"/>
      <c r="D205" s="174"/>
      <c r="E205" s="161"/>
      <c r="F205" s="161"/>
      <c r="G205" s="161"/>
      <c r="H205" s="39" t="s">
        <v>360</v>
      </c>
      <c r="I205" s="37">
        <f>I210+I215+I220+I225+I230+I235+I240+I245+I250</f>
        <v>0</v>
      </c>
      <c r="J205" s="37">
        <f t="shared" si="9"/>
        <v>0</v>
      </c>
      <c r="K205" s="37">
        <f t="shared" si="9"/>
        <v>0</v>
      </c>
    </row>
    <row r="206" spans="1:12" s="6" customFormat="1" ht="18.75" customHeight="1">
      <c r="A206" s="9"/>
      <c r="B206" s="9"/>
      <c r="C206" s="125"/>
      <c r="D206" s="174"/>
      <c r="E206" s="161"/>
      <c r="F206" s="161"/>
      <c r="G206" s="161"/>
      <c r="H206" s="39" t="s">
        <v>249</v>
      </c>
      <c r="I206" s="37">
        <f>I211+I216</f>
        <v>0</v>
      </c>
      <c r="J206" s="37">
        <f t="shared" si="9"/>
        <v>0</v>
      </c>
      <c r="K206" s="37">
        <f t="shared" si="9"/>
        <v>0</v>
      </c>
    </row>
    <row r="207" spans="1:12" s="6" customFormat="1" ht="19.5" customHeight="1">
      <c r="A207" s="9"/>
      <c r="B207" s="9"/>
      <c r="C207" s="126" t="s">
        <v>244</v>
      </c>
      <c r="D207" s="174" t="s">
        <v>817</v>
      </c>
      <c r="E207" s="102" t="s">
        <v>80</v>
      </c>
      <c r="F207" s="150">
        <v>2020</v>
      </c>
      <c r="G207" s="150">
        <v>2022</v>
      </c>
      <c r="H207" s="60" t="s">
        <v>357</v>
      </c>
      <c r="I207" s="61">
        <v>90</v>
      </c>
      <c r="J207" s="61">
        <v>220</v>
      </c>
      <c r="K207" s="61">
        <v>120</v>
      </c>
    </row>
    <row r="208" spans="1:12" s="6" customFormat="1" ht="15" customHeight="1">
      <c r="A208" s="9"/>
      <c r="B208" s="9"/>
      <c r="C208" s="126"/>
      <c r="D208" s="174"/>
      <c r="E208" s="103"/>
      <c r="F208" s="150"/>
      <c r="G208" s="150"/>
      <c r="H208" s="60" t="s">
        <v>358</v>
      </c>
      <c r="I208" s="61">
        <v>90</v>
      </c>
      <c r="J208" s="61">
        <v>220</v>
      </c>
      <c r="K208" s="61">
        <v>120</v>
      </c>
    </row>
    <row r="209" spans="1:11" s="6" customFormat="1" ht="14.25" customHeight="1">
      <c r="A209" s="9"/>
      <c r="B209" s="9"/>
      <c r="C209" s="126"/>
      <c r="D209" s="174"/>
      <c r="E209" s="103"/>
      <c r="F209" s="150"/>
      <c r="G209" s="150"/>
      <c r="H209" s="60" t="s">
        <v>359</v>
      </c>
      <c r="I209" s="61">
        <v>0</v>
      </c>
      <c r="J209" s="61">
        <v>0</v>
      </c>
      <c r="K209" s="61">
        <v>0</v>
      </c>
    </row>
    <row r="210" spans="1:11" s="6" customFormat="1">
      <c r="A210" s="9"/>
      <c r="B210" s="9"/>
      <c r="C210" s="126"/>
      <c r="D210" s="174"/>
      <c r="E210" s="103"/>
      <c r="F210" s="150"/>
      <c r="G210" s="150"/>
      <c r="H210" s="60" t="s">
        <v>360</v>
      </c>
      <c r="I210" s="61">
        <v>0</v>
      </c>
      <c r="J210" s="61">
        <v>0</v>
      </c>
      <c r="K210" s="61">
        <v>0</v>
      </c>
    </row>
    <row r="211" spans="1:11" s="6" customFormat="1" ht="18.75" customHeight="1">
      <c r="A211" s="9"/>
      <c r="B211" s="9"/>
      <c r="C211" s="126"/>
      <c r="D211" s="174"/>
      <c r="E211" s="104"/>
      <c r="F211" s="150"/>
      <c r="G211" s="150"/>
      <c r="H211" s="60" t="s">
        <v>249</v>
      </c>
      <c r="I211" s="61">
        <v>0</v>
      </c>
      <c r="J211" s="61">
        <v>0</v>
      </c>
      <c r="K211" s="61">
        <v>0</v>
      </c>
    </row>
    <row r="212" spans="1:11" s="6" customFormat="1" ht="15" customHeight="1">
      <c r="A212" s="9"/>
      <c r="B212" s="9"/>
      <c r="C212" s="126" t="s">
        <v>245</v>
      </c>
      <c r="D212" s="175" t="s">
        <v>81</v>
      </c>
      <c r="E212" s="102" t="s">
        <v>303</v>
      </c>
      <c r="F212" s="150">
        <v>2022</v>
      </c>
      <c r="G212" s="150">
        <v>2022</v>
      </c>
      <c r="H212" s="60" t="s">
        <v>357</v>
      </c>
      <c r="I212" s="61">
        <v>0</v>
      </c>
      <c r="J212" s="61">
        <v>0</v>
      </c>
      <c r="K212" s="61">
        <v>100</v>
      </c>
    </row>
    <row r="213" spans="1:11" s="6" customFormat="1" ht="15" customHeight="1">
      <c r="A213" s="9"/>
      <c r="B213" s="9"/>
      <c r="C213" s="126"/>
      <c r="D213" s="175"/>
      <c r="E213" s="103"/>
      <c r="F213" s="150"/>
      <c r="G213" s="150"/>
      <c r="H213" s="60" t="s">
        <v>358</v>
      </c>
      <c r="I213" s="61">
        <v>0</v>
      </c>
      <c r="J213" s="61">
        <v>0</v>
      </c>
      <c r="K213" s="61">
        <v>100</v>
      </c>
    </row>
    <row r="214" spans="1:11" s="6" customFormat="1" ht="15" customHeight="1">
      <c r="A214" s="9"/>
      <c r="B214" s="9"/>
      <c r="C214" s="126"/>
      <c r="D214" s="175"/>
      <c r="E214" s="103"/>
      <c r="F214" s="150"/>
      <c r="G214" s="150"/>
      <c r="H214" s="60" t="s">
        <v>359</v>
      </c>
      <c r="I214" s="61">
        <v>0</v>
      </c>
      <c r="J214" s="61">
        <v>0</v>
      </c>
      <c r="K214" s="61">
        <v>0</v>
      </c>
    </row>
    <row r="215" spans="1:11" s="6" customFormat="1">
      <c r="A215" s="9"/>
      <c r="B215" s="9"/>
      <c r="C215" s="126"/>
      <c r="D215" s="175"/>
      <c r="E215" s="103"/>
      <c r="F215" s="150"/>
      <c r="G215" s="150"/>
      <c r="H215" s="60" t="s">
        <v>360</v>
      </c>
      <c r="I215" s="61">
        <v>0</v>
      </c>
      <c r="J215" s="61">
        <v>0</v>
      </c>
      <c r="K215" s="61">
        <v>0</v>
      </c>
    </row>
    <row r="216" spans="1:11" s="6" customFormat="1">
      <c r="A216" s="9"/>
      <c r="B216" s="9"/>
      <c r="C216" s="126"/>
      <c r="D216" s="175"/>
      <c r="E216" s="104"/>
      <c r="F216" s="150"/>
      <c r="G216" s="150"/>
      <c r="H216" s="60" t="s">
        <v>249</v>
      </c>
      <c r="I216" s="61">
        <v>0</v>
      </c>
      <c r="J216" s="61">
        <v>0</v>
      </c>
      <c r="K216" s="61">
        <v>0</v>
      </c>
    </row>
    <row r="217" spans="1:11" s="6" customFormat="1" ht="17.25" customHeight="1">
      <c r="A217" s="9"/>
      <c r="B217" s="9"/>
      <c r="C217" s="126" t="s">
        <v>338</v>
      </c>
      <c r="D217" s="117" t="s">
        <v>818</v>
      </c>
      <c r="E217" s="102" t="s">
        <v>5</v>
      </c>
      <c r="F217" s="150">
        <v>2021</v>
      </c>
      <c r="G217" s="150">
        <v>2022</v>
      </c>
      <c r="H217" s="60" t="s">
        <v>357</v>
      </c>
      <c r="I217" s="61">
        <v>0</v>
      </c>
      <c r="J217" s="61">
        <f>J218+J219+J220+J221</f>
        <v>150</v>
      </c>
      <c r="K217" s="61">
        <f>K218+K219+K220+K221</f>
        <v>150</v>
      </c>
    </row>
    <row r="218" spans="1:11" s="6" customFormat="1" ht="15.75" customHeight="1">
      <c r="A218" s="9"/>
      <c r="B218" s="9"/>
      <c r="C218" s="126"/>
      <c r="D218" s="118"/>
      <c r="E218" s="103"/>
      <c r="F218" s="150"/>
      <c r="G218" s="150"/>
      <c r="H218" s="60" t="s">
        <v>358</v>
      </c>
      <c r="I218" s="61">
        <v>0</v>
      </c>
      <c r="J218" s="61">
        <v>150</v>
      </c>
      <c r="K218" s="61">
        <v>150</v>
      </c>
    </row>
    <row r="219" spans="1:11" s="6" customFormat="1" ht="17.25" customHeight="1">
      <c r="A219" s="9"/>
      <c r="B219" s="9"/>
      <c r="C219" s="126"/>
      <c r="D219" s="118"/>
      <c r="E219" s="103"/>
      <c r="F219" s="150"/>
      <c r="G219" s="150"/>
      <c r="H219" s="60" t="s">
        <v>359</v>
      </c>
      <c r="I219" s="61">
        <v>0</v>
      </c>
      <c r="J219" s="61">
        <v>0</v>
      </c>
      <c r="K219" s="61">
        <v>0</v>
      </c>
    </row>
    <row r="220" spans="1:11" s="6" customFormat="1" ht="17.25" customHeight="1">
      <c r="A220" s="9"/>
      <c r="B220" s="9"/>
      <c r="C220" s="126"/>
      <c r="D220" s="118"/>
      <c r="E220" s="103"/>
      <c r="F220" s="150"/>
      <c r="G220" s="150"/>
      <c r="H220" s="60" t="s">
        <v>360</v>
      </c>
      <c r="I220" s="61">
        <v>0</v>
      </c>
      <c r="J220" s="61">
        <v>0</v>
      </c>
      <c r="K220" s="61">
        <v>0</v>
      </c>
    </row>
    <row r="221" spans="1:11" s="6" customFormat="1" ht="17.25" customHeight="1">
      <c r="A221" s="9"/>
      <c r="B221" s="9"/>
      <c r="C221" s="126"/>
      <c r="D221" s="119"/>
      <c r="E221" s="104"/>
      <c r="F221" s="150"/>
      <c r="G221" s="150"/>
      <c r="H221" s="60" t="s">
        <v>249</v>
      </c>
      <c r="I221" s="61">
        <v>0</v>
      </c>
      <c r="J221" s="61">
        <v>0</v>
      </c>
      <c r="K221" s="61">
        <v>0</v>
      </c>
    </row>
    <row r="222" spans="1:11" s="6" customFormat="1" ht="18" customHeight="1">
      <c r="A222" s="9"/>
      <c r="B222" s="9"/>
      <c r="C222" s="126" t="s">
        <v>304</v>
      </c>
      <c r="D222" s="117" t="s">
        <v>518</v>
      </c>
      <c r="E222" s="102" t="s">
        <v>6</v>
      </c>
      <c r="F222" s="102"/>
      <c r="G222" s="102"/>
      <c r="H222" s="60" t="s">
        <v>357</v>
      </c>
      <c r="I222" s="61">
        <v>0</v>
      </c>
      <c r="J222" s="61">
        <v>0</v>
      </c>
      <c r="K222" s="61">
        <v>0</v>
      </c>
    </row>
    <row r="223" spans="1:11" s="6" customFormat="1">
      <c r="A223" s="9"/>
      <c r="B223" s="9"/>
      <c r="C223" s="126"/>
      <c r="D223" s="118"/>
      <c r="E223" s="103"/>
      <c r="F223" s="103"/>
      <c r="G223" s="103"/>
      <c r="H223" s="60" t="s">
        <v>358</v>
      </c>
      <c r="I223" s="61">
        <v>0</v>
      </c>
      <c r="J223" s="61">
        <v>0</v>
      </c>
      <c r="K223" s="61">
        <v>0</v>
      </c>
    </row>
    <row r="224" spans="1:11" s="6" customFormat="1">
      <c r="A224" s="9"/>
      <c r="B224" s="9"/>
      <c r="C224" s="126"/>
      <c r="D224" s="118"/>
      <c r="E224" s="103"/>
      <c r="F224" s="103"/>
      <c r="G224" s="103"/>
      <c r="H224" s="60" t="s">
        <v>359</v>
      </c>
      <c r="I224" s="61">
        <v>0</v>
      </c>
      <c r="J224" s="61">
        <v>0</v>
      </c>
      <c r="K224" s="61">
        <v>0</v>
      </c>
    </row>
    <row r="225" spans="1:11" s="6" customFormat="1">
      <c r="A225" s="9"/>
      <c r="B225" s="9"/>
      <c r="C225" s="126"/>
      <c r="D225" s="118"/>
      <c r="E225" s="103"/>
      <c r="F225" s="103"/>
      <c r="G225" s="103"/>
      <c r="H225" s="60" t="s">
        <v>360</v>
      </c>
      <c r="I225" s="61">
        <v>0</v>
      </c>
      <c r="J225" s="61">
        <v>0</v>
      </c>
      <c r="K225" s="61">
        <v>0</v>
      </c>
    </row>
    <row r="226" spans="1:11" s="6" customFormat="1" ht="15.75" customHeight="1">
      <c r="A226" s="9"/>
      <c r="B226" s="9"/>
      <c r="C226" s="126"/>
      <c r="D226" s="119"/>
      <c r="E226" s="104"/>
      <c r="F226" s="104"/>
      <c r="G226" s="104"/>
      <c r="H226" s="60" t="s">
        <v>249</v>
      </c>
      <c r="I226" s="61">
        <v>0</v>
      </c>
      <c r="J226" s="61">
        <v>0</v>
      </c>
      <c r="K226" s="61">
        <v>0</v>
      </c>
    </row>
    <row r="227" spans="1:11" s="6" customFormat="1" ht="17.25" customHeight="1">
      <c r="A227" s="9"/>
      <c r="B227" s="9"/>
      <c r="C227" s="126" t="s">
        <v>323</v>
      </c>
      <c r="D227" s="175" t="s">
        <v>519</v>
      </c>
      <c r="E227" s="102" t="s">
        <v>243</v>
      </c>
      <c r="F227" s="150">
        <v>2021</v>
      </c>
      <c r="G227" s="150">
        <v>2021</v>
      </c>
      <c r="H227" s="60" t="s">
        <v>357</v>
      </c>
      <c r="I227" s="61">
        <f>I228+I229+I230+I231</f>
        <v>0</v>
      </c>
      <c r="J227" s="61">
        <v>300</v>
      </c>
      <c r="K227" s="61">
        <v>0</v>
      </c>
    </row>
    <row r="228" spans="1:11" s="6" customFormat="1" ht="15.75" customHeight="1">
      <c r="A228" s="9"/>
      <c r="B228" s="9"/>
      <c r="C228" s="126"/>
      <c r="D228" s="175"/>
      <c r="E228" s="103"/>
      <c r="F228" s="150"/>
      <c r="G228" s="150"/>
      <c r="H228" s="60" t="s">
        <v>358</v>
      </c>
      <c r="I228" s="61">
        <v>0</v>
      </c>
      <c r="J228" s="61">
        <v>300</v>
      </c>
      <c r="K228" s="61">
        <v>0</v>
      </c>
    </row>
    <row r="229" spans="1:11" s="6" customFormat="1" ht="17.25" customHeight="1">
      <c r="A229" s="9"/>
      <c r="B229" s="9"/>
      <c r="C229" s="126"/>
      <c r="D229" s="175"/>
      <c r="E229" s="103"/>
      <c r="F229" s="150"/>
      <c r="G229" s="150"/>
      <c r="H229" s="60" t="s">
        <v>359</v>
      </c>
      <c r="I229" s="61">
        <v>0</v>
      </c>
      <c r="J229" s="61">
        <v>0</v>
      </c>
      <c r="K229" s="61">
        <v>0</v>
      </c>
    </row>
    <row r="230" spans="1:11" s="6" customFormat="1" ht="17.25" customHeight="1">
      <c r="A230" s="9"/>
      <c r="B230" s="9"/>
      <c r="C230" s="126"/>
      <c r="D230" s="175"/>
      <c r="E230" s="103"/>
      <c r="F230" s="150"/>
      <c r="G230" s="150"/>
      <c r="H230" s="60" t="s">
        <v>360</v>
      </c>
      <c r="I230" s="61">
        <v>0</v>
      </c>
      <c r="J230" s="61">
        <v>0</v>
      </c>
      <c r="K230" s="61">
        <v>0</v>
      </c>
    </row>
    <row r="231" spans="1:11" s="6" customFormat="1" ht="17.25" customHeight="1">
      <c r="A231" s="9"/>
      <c r="B231" s="9"/>
      <c r="C231" s="126"/>
      <c r="D231" s="175"/>
      <c r="E231" s="104"/>
      <c r="F231" s="150"/>
      <c r="G231" s="150"/>
      <c r="H231" s="60" t="s">
        <v>249</v>
      </c>
      <c r="I231" s="61">
        <v>0</v>
      </c>
      <c r="J231" s="61">
        <v>0</v>
      </c>
      <c r="K231" s="61">
        <v>0</v>
      </c>
    </row>
    <row r="232" spans="1:11" s="6" customFormat="1" ht="17.25" customHeight="1">
      <c r="A232" s="9"/>
      <c r="B232" s="9"/>
      <c r="C232" s="126" t="s">
        <v>322</v>
      </c>
      <c r="D232" s="175" t="s">
        <v>560</v>
      </c>
      <c r="E232" s="102" t="s">
        <v>243</v>
      </c>
      <c r="F232" s="150">
        <v>2022</v>
      </c>
      <c r="G232" s="150">
        <v>2022</v>
      </c>
      <c r="H232" s="60" t="s">
        <v>357</v>
      </c>
      <c r="I232" s="61">
        <f>I233+I234+I235+I236</f>
        <v>0</v>
      </c>
      <c r="J232" s="61">
        <v>0</v>
      </c>
      <c r="K232" s="61">
        <v>300</v>
      </c>
    </row>
    <row r="233" spans="1:11" s="6" customFormat="1" ht="15.75" customHeight="1">
      <c r="A233" s="9"/>
      <c r="B233" s="9"/>
      <c r="C233" s="126"/>
      <c r="D233" s="175"/>
      <c r="E233" s="103"/>
      <c r="F233" s="150"/>
      <c r="G233" s="150"/>
      <c r="H233" s="60" t="s">
        <v>358</v>
      </c>
      <c r="I233" s="61">
        <v>0</v>
      </c>
      <c r="J233" s="61">
        <v>0</v>
      </c>
      <c r="K233" s="61">
        <v>300</v>
      </c>
    </row>
    <row r="234" spans="1:11" s="6" customFormat="1" ht="17.25" customHeight="1">
      <c r="A234" s="9"/>
      <c r="B234" s="9"/>
      <c r="C234" s="126"/>
      <c r="D234" s="175"/>
      <c r="E234" s="103"/>
      <c r="F234" s="150"/>
      <c r="G234" s="150"/>
      <c r="H234" s="60" t="s">
        <v>359</v>
      </c>
      <c r="I234" s="61">
        <v>0</v>
      </c>
      <c r="J234" s="61">
        <v>0</v>
      </c>
      <c r="K234" s="61">
        <v>0</v>
      </c>
    </row>
    <row r="235" spans="1:11" s="6" customFormat="1" ht="17.25" customHeight="1">
      <c r="A235" s="9"/>
      <c r="B235" s="9"/>
      <c r="C235" s="126"/>
      <c r="D235" s="175"/>
      <c r="E235" s="103"/>
      <c r="F235" s="150"/>
      <c r="G235" s="150"/>
      <c r="H235" s="60" t="s">
        <v>360</v>
      </c>
      <c r="I235" s="61">
        <v>0</v>
      </c>
      <c r="J235" s="61">
        <v>0</v>
      </c>
      <c r="K235" s="61">
        <v>0</v>
      </c>
    </row>
    <row r="236" spans="1:11" s="23" customFormat="1" ht="16.5" customHeight="1">
      <c r="C236" s="126"/>
      <c r="D236" s="175"/>
      <c r="E236" s="104"/>
      <c r="F236" s="150"/>
      <c r="G236" s="150"/>
      <c r="H236" s="60" t="s">
        <v>249</v>
      </c>
      <c r="I236" s="61">
        <v>0</v>
      </c>
      <c r="J236" s="61">
        <v>0</v>
      </c>
      <c r="K236" s="61">
        <v>0</v>
      </c>
    </row>
    <row r="237" spans="1:11" s="22" customFormat="1" ht="18" customHeight="1">
      <c r="C237" s="126" t="s">
        <v>522</v>
      </c>
      <c r="D237" s="117" t="s">
        <v>62</v>
      </c>
      <c r="E237" s="102" t="s">
        <v>7</v>
      </c>
      <c r="F237" s="102">
        <v>2020</v>
      </c>
      <c r="G237" s="102">
        <v>2022</v>
      </c>
      <c r="H237" s="60" t="s">
        <v>357</v>
      </c>
      <c r="I237" s="61">
        <v>450</v>
      </c>
      <c r="J237" s="61">
        <f>J238+J239+J240+J241</f>
        <v>500</v>
      </c>
      <c r="K237" s="61">
        <f>K238+K239+K240+K241</f>
        <v>500</v>
      </c>
    </row>
    <row r="238" spans="1:11" s="17" customFormat="1" ht="15" customHeight="1">
      <c r="B238" s="18"/>
      <c r="C238" s="126"/>
      <c r="D238" s="118"/>
      <c r="E238" s="103"/>
      <c r="F238" s="103"/>
      <c r="G238" s="103"/>
      <c r="H238" s="60" t="s">
        <v>358</v>
      </c>
      <c r="I238" s="61">
        <v>450</v>
      </c>
      <c r="J238" s="61">
        <v>500</v>
      </c>
      <c r="K238" s="61">
        <v>500</v>
      </c>
    </row>
    <row r="239" spans="1:11" s="17" customFormat="1">
      <c r="B239" s="18"/>
      <c r="C239" s="126"/>
      <c r="D239" s="118"/>
      <c r="E239" s="103"/>
      <c r="F239" s="103"/>
      <c r="G239" s="103"/>
      <c r="H239" s="60" t="s">
        <v>359</v>
      </c>
      <c r="I239" s="61"/>
      <c r="J239" s="61">
        <v>0</v>
      </c>
      <c r="K239" s="61"/>
    </row>
    <row r="240" spans="1:11" s="17" customFormat="1">
      <c r="B240" s="18"/>
      <c r="C240" s="126"/>
      <c r="D240" s="118"/>
      <c r="E240" s="103"/>
      <c r="F240" s="103"/>
      <c r="G240" s="103"/>
      <c r="H240" s="60" t="s">
        <v>360</v>
      </c>
      <c r="I240" s="61"/>
      <c r="J240" s="61">
        <v>0</v>
      </c>
      <c r="K240" s="61"/>
    </row>
    <row r="241" spans="1:11" s="17" customFormat="1">
      <c r="B241" s="18"/>
      <c r="C241" s="126"/>
      <c r="D241" s="119"/>
      <c r="E241" s="104"/>
      <c r="F241" s="104"/>
      <c r="G241" s="104"/>
      <c r="H241" s="60" t="s">
        <v>249</v>
      </c>
      <c r="I241" s="61"/>
      <c r="J241" s="61">
        <v>0</v>
      </c>
      <c r="K241" s="61"/>
    </row>
    <row r="242" spans="1:11" s="6" customFormat="1" ht="21.75" customHeight="1">
      <c r="A242" s="9"/>
      <c r="B242" s="9"/>
      <c r="C242" s="126" t="s">
        <v>479</v>
      </c>
      <c r="D242" s="117" t="s">
        <v>520</v>
      </c>
      <c r="E242" s="102" t="s">
        <v>478</v>
      </c>
      <c r="F242" s="102">
        <v>2020</v>
      </c>
      <c r="G242" s="102">
        <v>2022</v>
      </c>
      <c r="H242" s="60" t="s">
        <v>357</v>
      </c>
      <c r="I242" s="61">
        <f>I243+I244+I245+I246</f>
        <v>180</v>
      </c>
      <c r="J242" s="61">
        <f>J243+J244+J245+J246</f>
        <v>200</v>
      </c>
      <c r="K242" s="61">
        <f>K243+K244+K245+K246</f>
        <v>200</v>
      </c>
    </row>
    <row r="243" spans="1:11" s="6" customFormat="1" ht="21.75" customHeight="1">
      <c r="A243" s="9"/>
      <c r="B243" s="9"/>
      <c r="C243" s="126"/>
      <c r="D243" s="118"/>
      <c r="E243" s="103"/>
      <c r="F243" s="103"/>
      <c r="G243" s="103"/>
      <c r="H243" s="60" t="s">
        <v>358</v>
      </c>
      <c r="I243" s="61">
        <v>180</v>
      </c>
      <c r="J243" s="61">
        <v>200</v>
      </c>
      <c r="K243" s="61">
        <v>200</v>
      </c>
    </row>
    <row r="244" spans="1:11" s="6" customFormat="1" ht="22.5" customHeight="1">
      <c r="A244" s="9"/>
      <c r="B244" s="9"/>
      <c r="C244" s="126"/>
      <c r="D244" s="118"/>
      <c r="E244" s="103"/>
      <c r="F244" s="103"/>
      <c r="G244" s="103"/>
      <c r="H244" s="60" t="s">
        <v>359</v>
      </c>
      <c r="I244" s="61">
        <v>0</v>
      </c>
      <c r="J244" s="61">
        <v>0</v>
      </c>
      <c r="K244" s="61">
        <v>0</v>
      </c>
    </row>
    <row r="245" spans="1:11" s="6" customFormat="1" ht="24" customHeight="1">
      <c r="A245" s="9"/>
      <c r="B245" s="9"/>
      <c r="C245" s="126"/>
      <c r="D245" s="118"/>
      <c r="E245" s="103"/>
      <c r="F245" s="103"/>
      <c r="G245" s="103"/>
      <c r="H245" s="60" t="s">
        <v>360</v>
      </c>
      <c r="I245" s="61">
        <v>0</v>
      </c>
      <c r="J245" s="61">
        <v>0</v>
      </c>
      <c r="K245" s="61">
        <v>0</v>
      </c>
    </row>
    <row r="246" spans="1:11" s="6" customFormat="1" ht="21.75" customHeight="1">
      <c r="A246" s="9"/>
      <c r="B246" s="9"/>
      <c r="C246" s="126"/>
      <c r="D246" s="119"/>
      <c r="E246" s="104"/>
      <c r="F246" s="104"/>
      <c r="G246" s="104"/>
      <c r="H246" s="60" t="s">
        <v>249</v>
      </c>
      <c r="I246" s="61">
        <v>0</v>
      </c>
      <c r="J246" s="61">
        <v>0</v>
      </c>
      <c r="K246" s="61">
        <v>0</v>
      </c>
    </row>
    <row r="247" spans="1:11" s="6" customFormat="1" ht="17.25" customHeight="1">
      <c r="A247" s="9"/>
      <c r="B247" s="9"/>
      <c r="C247" s="126" t="s">
        <v>480</v>
      </c>
      <c r="D247" s="175" t="s">
        <v>521</v>
      </c>
      <c r="E247" s="102" t="s">
        <v>111</v>
      </c>
      <c r="F247" s="102">
        <v>2020</v>
      </c>
      <c r="G247" s="102">
        <v>2022</v>
      </c>
      <c r="H247" s="60" t="s">
        <v>357</v>
      </c>
      <c r="I247" s="61">
        <f>I248+I249+I250+I251</f>
        <v>900</v>
      </c>
      <c r="J247" s="61">
        <f>J248+J249+J250+J251</f>
        <v>1300</v>
      </c>
      <c r="K247" s="61">
        <f>K248+K249+K250+K251</f>
        <v>1300</v>
      </c>
    </row>
    <row r="248" spans="1:11" s="6" customFormat="1" ht="15.75" customHeight="1">
      <c r="A248" s="9"/>
      <c r="B248" s="9"/>
      <c r="C248" s="126"/>
      <c r="D248" s="175"/>
      <c r="E248" s="103"/>
      <c r="F248" s="103"/>
      <c r="G248" s="103"/>
      <c r="H248" s="60" t="s">
        <v>358</v>
      </c>
      <c r="I248" s="61">
        <v>900</v>
      </c>
      <c r="J248" s="61">
        <v>1300</v>
      </c>
      <c r="K248" s="61">
        <v>1300</v>
      </c>
    </row>
    <row r="249" spans="1:11" s="6" customFormat="1" ht="17.25" customHeight="1">
      <c r="A249" s="9"/>
      <c r="B249" s="9"/>
      <c r="C249" s="126"/>
      <c r="D249" s="175"/>
      <c r="E249" s="103"/>
      <c r="F249" s="103"/>
      <c r="G249" s="103"/>
      <c r="H249" s="60" t="s">
        <v>359</v>
      </c>
      <c r="I249" s="61">
        <v>0</v>
      </c>
      <c r="J249" s="61">
        <v>0</v>
      </c>
      <c r="K249" s="61">
        <v>0</v>
      </c>
    </row>
    <row r="250" spans="1:11" s="6" customFormat="1" ht="17.25" customHeight="1">
      <c r="A250" s="9"/>
      <c r="B250" s="9"/>
      <c r="C250" s="126"/>
      <c r="D250" s="175"/>
      <c r="E250" s="103"/>
      <c r="F250" s="103"/>
      <c r="G250" s="103"/>
      <c r="H250" s="60" t="s">
        <v>360</v>
      </c>
      <c r="I250" s="61">
        <v>0</v>
      </c>
      <c r="J250" s="61">
        <v>0</v>
      </c>
      <c r="K250" s="61">
        <v>0</v>
      </c>
    </row>
    <row r="251" spans="1:11" s="6" customFormat="1" ht="17.25" customHeight="1">
      <c r="A251" s="9"/>
      <c r="B251" s="9"/>
      <c r="C251" s="126"/>
      <c r="D251" s="175"/>
      <c r="E251" s="104"/>
      <c r="F251" s="104"/>
      <c r="G251" s="104"/>
      <c r="H251" s="60" t="s">
        <v>249</v>
      </c>
      <c r="I251" s="61">
        <v>0</v>
      </c>
      <c r="J251" s="61">
        <v>0</v>
      </c>
      <c r="K251" s="61">
        <v>0</v>
      </c>
    </row>
    <row r="252" spans="1:11" s="6" customFormat="1" ht="17.25" customHeight="1">
      <c r="A252" s="9"/>
      <c r="B252" s="9"/>
      <c r="C252" s="126" t="s">
        <v>832</v>
      </c>
      <c r="D252" s="175" t="s">
        <v>833</v>
      </c>
      <c r="E252" s="102" t="s">
        <v>6</v>
      </c>
      <c r="F252" s="102"/>
      <c r="G252" s="102"/>
      <c r="H252" s="60" t="s">
        <v>357</v>
      </c>
      <c r="I252" s="61">
        <v>0</v>
      </c>
      <c r="J252" s="49">
        <v>0</v>
      </c>
      <c r="K252" s="49">
        <v>0</v>
      </c>
    </row>
    <row r="253" spans="1:11" s="6" customFormat="1" ht="15.75" customHeight="1">
      <c r="A253" s="9"/>
      <c r="B253" s="9"/>
      <c r="C253" s="126"/>
      <c r="D253" s="175"/>
      <c r="E253" s="103"/>
      <c r="F253" s="103"/>
      <c r="G253" s="103"/>
      <c r="H253" s="60" t="s">
        <v>358</v>
      </c>
      <c r="I253" s="61">
        <v>0</v>
      </c>
      <c r="J253" s="49">
        <v>0</v>
      </c>
      <c r="K253" s="49">
        <v>0</v>
      </c>
    </row>
    <row r="254" spans="1:11" s="6" customFormat="1" ht="17.25" customHeight="1">
      <c r="A254" s="9"/>
      <c r="B254" s="9"/>
      <c r="C254" s="126"/>
      <c r="D254" s="175"/>
      <c r="E254" s="103"/>
      <c r="F254" s="103"/>
      <c r="G254" s="103"/>
      <c r="H254" s="60" t="s">
        <v>359</v>
      </c>
      <c r="I254" s="49">
        <v>0</v>
      </c>
      <c r="J254" s="49">
        <v>0</v>
      </c>
      <c r="K254" s="49">
        <v>0</v>
      </c>
    </row>
    <row r="255" spans="1:11" s="6" customFormat="1" ht="17.25" customHeight="1">
      <c r="A255" s="9"/>
      <c r="B255" s="9"/>
      <c r="C255" s="126"/>
      <c r="D255" s="175"/>
      <c r="E255" s="103"/>
      <c r="F255" s="103"/>
      <c r="G255" s="103"/>
      <c r="H255" s="60" t="s">
        <v>360</v>
      </c>
      <c r="I255" s="49">
        <v>0</v>
      </c>
      <c r="J255" s="49">
        <v>0</v>
      </c>
      <c r="K255" s="49">
        <v>0</v>
      </c>
    </row>
    <row r="256" spans="1:11" s="6" customFormat="1" ht="17.25" customHeight="1">
      <c r="A256" s="9"/>
      <c r="B256" s="9"/>
      <c r="C256" s="126"/>
      <c r="D256" s="175"/>
      <c r="E256" s="104"/>
      <c r="F256" s="104"/>
      <c r="G256" s="104"/>
      <c r="H256" s="60" t="s">
        <v>249</v>
      </c>
      <c r="I256" s="49">
        <v>0</v>
      </c>
      <c r="J256" s="49">
        <v>0</v>
      </c>
      <c r="K256" s="49">
        <v>0</v>
      </c>
    </row>
    <row r="257" spans="1:11" s="3" customFormat="1" ht="15" customHeight="1">
      <c r="A257" s="2"/>
      <c r="B257" s="2"/>
      <c r="C257" s="245" t="s">
        <v>324</v>
      </c>
      <c r="D257" s="154" t="s">
        <v>8</v>
      </c>
      <c r="E257" s="105" t="s">
        <v>325</v>
      </c>
      <c r="F257" s="105">
        <v>2020</v>
      </c>
      <c r="G257" s="105">
        <v>2022</v>
      </c>
      <c r="H257" s="59" t="s">
        <v>357</v>
      </c>
      <c r="I257" s="47">
        <f>I258+I259+I260+I261</f>
        <v>798647.6</v>
      </c>
      <c r="J257" s="47">
        <f>J258+J259+J260+J261</f>
        <v>945186.89999999991</v>
      </c>
      <c r="K257" s="47">
        <f>K258+K259+K260+K261</f>
        <v>986651.1</v>
      </c>
    </row>
    <row r="258" spans="1:11" s="3" customFormat="1" ht="15" customHeight="1">
      <c r="A258" s="2"/>
      <c r="B258" s="2"/>
      <c r="C258" s="246"/>
      <c r="D258" s="155"/>
      <c r="E258" s="106"/>
      <c r="F258" s="106"/>
      <c r="G258" s="106"/>
      <c r="H258" s="59" t="s">
        <v>358</v>
      </c>
      <c r="I258" s="47">
        <f>SUM(I263,I268,I356,I421,I471,I546,I566)</f>
        <v>463454.39999999997</v>
      </c>
      <c r="J258" s="47">
        <f t="shared" ref="J258:K261" si="10">J263+J268+J356+J421+J471+J546+J566</f>
        <v>526461.19999999995</v>
      </c>
      <c r="K258" s="47">
        <f t="shared" si="10"/>
        <v>554274.29999999993</v>
      </c>
    </row>
    <row r="259" spans="1:11" s="3" customFormat="1" ht="15" customHeight="1">
      <c r="A259" s="2"/>
      <c r="B259" s="2"/>
      <c r="C259" s="246"/>
      <c r="D259" s="155"/>
      <c r="E259" s="106"/>
      <c r="F259" s="106"/>
      <c r="G259" s="106"/>
      <c r="H259" s="59" t="s">
        <v>359</v>
      </c>
      <c r="I259" s="47">
        <f>I264+I269+I357+I422+I472+I547+I567</f>
        <v>47191.600000000006</v>
      </c>
      <c r="J259" s="47">
        <f t="shared" si="10"/>
        <v>51100</v>
      </c>
      <c r="K259" s="47">
        <f t="shared" si="10"/>
        <v>51100</v>
      </c>
    </row>
    <row r="260" spans="1:11" s="3" customFormat="1" ht="15" customHeight="1">
      <c r="A260" s="2"/>
      <c r="B260" s="2"/>
      <c r="C260" s="246"/>
      <c r="D260" s="155"/>
      <c r="E260" s="106"/>
      <c r="F260" s="106"/>
      <c r="G260" s="106"/>
      <c r="H260" s="59" t="s">
        <v>360</v>
      </c>
      <c r="I260" s="47">
        <f>I265+I270+I358+I423+I473+I548+I568</f>
        <v>89976.7</v>
      </c>
      <c r="J260" s="47">
        <f t="shared" si="10"/>
        <v>89133.1</v>
      </c>
      <c r="K260" s="47">
        <f t="shared" si="10"/>
        <v>92479.9</v>
      </c>
    </row>
    <row r="261" spans="1:11" s="3" customFormat="1" ht="18.75" customHeight="1">
      <c r="A261" s="2"/>
      <c r="B261" s="2"/>
      <c r="C261" s="247"/>
      <c r="D261" s="156"/>
      <c r="E261" s="107"/>
      <c r="F261" s="107"/>
      <c r="G261" s="107"/>
      <c r="H261" s="59" t="s">
        <v>249</v>
      </c>
      <c r="I261" s="47">
        <f>I266+I271+I359+I424+I474+I549+I569</f>
        <v>198024.9</v>
      </c>
      <c r="J261" s="47">
        <f t="shared" si="10"/>
        <v>278492.59999999998</v>
      </c>
      <c r="K261" s="47">
        <f t="shared" si="10"/>
        <v>288796.90000000002</v>
      </c>
    </row>
    <row r="262" spans="1:11" s="9" customFormat="1" ht="15" customHeight="1">
      <c r="C262" s="242" t="s">
        <v>326</v>
      </c>
      <c r="D262" s="228" t="s">
        <v>129</v>
      </c>
      <c r="E262" s="102" t="s">
        <v>369</v>
      </c>
      <c r="F262" s="102">
        <v>2020</v>
      </c>
      <c r="G262" s="102">
        <v>2022</v>
      </c>
      <c r="H262" s="60" t="s">
        <v>357</v>
      </c>
      <c r="I262" s="61">
        <f>I263+I264+I265+I266</f>
        <v>736291.9</v>
      </c>
      <c r="J262" s="61">
        <f>J263+J264+J265+J266</f>
        <v>864721.2</v>
      </c>
      <c r="K262" s="61">
        <f>K263+K264+K265+K266</f>
        <v>906185.4</v>
      </c>
    </row>
    <row r="263" spans="1:11" s="9" customFormat="1">
      <c r="C263" s="243"/>
      <c r="D263" s="229"/>
      <c r="E263" s="103"/>
      <c r="F263" s="103"/>
      <c r="G263" s="103"/>
      <c r="H263" s="60" t="s">
        <v>358</v>
      </c>
      <c r="I263" s="61">
        <v>448290.3</v>
      </c>
      <c r="J263" s="61">
        <v>497095.5</v>
      </c>
      <c r="K263" s="61">
        <v>524908.6</v>
      </c>
    </row>
    <row r="264" spans="1:11" s="9" customFormat="1">
      <c r="C264" s="243"/>
      <c r="D264" s="229"/>
      <c r="E264" s="103"/>
      <c r="F264" s="103"/>
      <c r="G264" s="103"/>
      <c r="H264" s="60" t="s">
        <v>359</v>
      </c>
      <c r="I264" s="61">
        <v>0</v>
      </c>
      <c r="J264" s="61"/>
      <c r="K264" s="61"/>
    </row>
    <row r="265" spans="1:11" s="9" customFormat="1">
      <c r="C265" s="243"/>
      <c r="D265" s="229"/>
      <c r="E265" s="103"/>
      <c r="F265" s="103"/>
      <c r="G265" s="103"/>
      <c r="H265" s="60" t="s">
        <v>360</v>
      </c>
      <c r="I265" s="61">
        <v>89976.7</v>
      </c>
      <c r="J265" s="61">
        <v>89133.1</v>
      </c>
      <c r="K265" s="61">
        <v>92479.9</v>
      </c>
    </row>
    <row r="266" spans="1:11" s="9" customFormat="1" ht="15.75" customHeight="1">
      <c r="C266" s="244"/>
      <c r="D266" s="230"/>
      <c r="E266" s="104"/>
      <c r="F266" s="104"/>
      <c r="G266" s="104"/>
      <c r="H266" s="60" t="s">
        <v>249</v>
      </c>
      <c r="I266" s="61">
        <v>198024.9</v>
      </c>
      <c r="J266" s="61">
        <v>278492.59999999998</v>
      </c>
      <c r="K266" s="61">
        <v>288796.90000000002</v>
      </c>
    </row>
    <row r="267" spans="1:11" s="9" customFormat="1" ht="19.5" customHeight="1">
      <c r="C267" s="233" t="s">
        <v>434</v>
      </c>
      <c r="D267" s="228" t="s">
        <v>327</v>
      </c>
      <c r="E267" s="102" t="s">
        <v>369</v>
      </c>
      <c r="F267" s="102">
        <v>2020</v>
      </c>
      <c r="G267" s="102">
        <v>2022</v>
      </c>
      <c r="H267" s="60" t="s">
        <v>357</v>
      </c>
      <c r="I267" s="49">
        <f>I268</f>
        <v>1350</v>
      </c>
      <c r="J267" s="49">
        <f t="shared" ref="J267:K267" si="11">J268</f>
        <v>6700</v>
      </c>
      <c r="K267" s="49">
        <f t="shared" si="11"/>
        <v>6700</v>
      </c>
    </row>
    <row r="268" spans="1:11" s="9" customFormat="1" ht="17.25" customHeight="1">
      <c r="C268" s="233"/>
      <c r="D268" s="229"/>
      <c r="E268" s="103"/>
      <c r="F268" s="103"/>
      <c r="G268" s="103"/>
      <c r="H268" s="60" t="s">
        <v>358</v>
      </c>
      <c r="I268" s="64">
        <f>I273+I278+I283+I289+I294+I301+I306+I311+I316+I321+I326+I331+I336+I341+I346+I351</f>
        <v>1350</v>
      </c>
      <c r="J268" s="64">
        <f t="shared" ref="J268:K268" si="12">J273+J278+J283+J289+J294+J301+J306+J311+J316+J321+J326+J331+J336+J341+J346+J351</f>
        <v>6700</v>
      </c>
      <c r="K268" s="64">
        <f t="shared" si="12"/>
        <v>6700</v>
      </c>
    </row>
    <row r="269" spans="1:11" s="9" customFormat="1" ht="16.5" customHeight="1">
      <c r="C269" s="233"/>
      <c r="D269" s="229"/>
      <c r="E269" s="103"/>
      <c r="F269" s="103"/>
      <c r="G269" s="103"/>
      <c r="H269" s="60" t="s">
        <v>359</v>
      </c>
      <c r="I269" s="49">
        <v>0</v>
      </c>
      <c r="J269" s="49">
        <v>0</v>
      </c>
      <c r="K269" s="49">
        <v>0</v>
      </c>
    </row>
    <row r="270" spans="1:11" s="9" customFormat="1" ht="17.25" customHeight="1">
      <c r="C270" s="233"/>
      <c r="D270" s="229"/>
      <c r="E270" s="103"/>
      <c r="F270" s="103"/>
      <c r="G270" s="103"/>
      <c r="H270" s="60" t="s">
        <v>360</v>
      </c>
      <c r="I270" s="49">
        <v>0</v>
      </c>
      <c r="J270" s="49">
        <v>0</v>
      </c>
      <c r="K270" s="49">
        <v>0</v>
      </c>
    </row>
    <row r="271" spans="1:11" s="9" customFormat="1" ht="18" customHeight="1">
      <c r="C271" s="233"/>
      <c r="D271" s="230"/>
      <c r="E271" s="104"/>
      <c r="F271" s="104"/>
      <c r="G271" s="104"/>
      <c r="H271" s="60" t="s">
        <v>249</v>
      </c>
      <c r="I271" s="49">
        <v>0</v>
      </c>
      <c r="J271" s="49">
        <v>0</v>
      </c>
      <c r="K271" s="49">
        <v>0</v>
      </c>
    </row>
    <row r="272" spans="1:11" s="9" customFormat="1" ht="20.25" customHeight="1">
      <c r="C272" s="233" t="s">
        <v>328</v>
      </c>
      <c r="D272" s="170" t="s">
        <v>825</v>
      </c>
      <c r="E272" s="102" t="s">
        <v>23</v>
      </c>
      <c r="F272" s="102"/>
      <c r="G272" s="102"/>
      <c r="H272" s="60" t="s">
        <v>357</v>
      </c>
      <c r="I272" s="49">
        <v>0</v>
      </c>
      <c r="J272" s="49">
        <v>0</v>
      </c>
      <c r="K272" s="49">
        <v>0</v>
      </c>
    </row>
    <row r="273" spans="3:11" s="9" customFormat="1">
      <c r="C273" s="233"/>
      <c r="D273" s="171"/>
      <c r="E273" s="103"/>
      <c r="F273" s="103"/>
      <c r="G273" s="103"/>
      <c r="H273" s="60" t="s">
        <v>358</v>
      </c>
      <c r="I273" s="49">
        <v>0</v>
      </c>
      <c r="J273" s="49">
        <v>0</v>
      </c>
      <c r="K273" s="49">
        <v>0</v>
      </c>
    </row>
    <row r="274" spans="3:11" s="9" customFormat="1" ht="15" customHeight="1">
      <c r="C274" s="233"/>
      <c r="D274" s="171"/>
      <c r="E274" s="103"/>
      <c r="F274" s="103"/>
      <c r="G274" s="103"/>
      <c r="H274" s="60" t="s">
        <v>359</v>
      </c>
      <c r="I274" s="49">
        <v>0</v>
      </c>
      <c r="J274" s="49">
        <v>0</v>
      </c>
      <c r="K274" s="49">
        <v>0</v>
      </c>
    </row>
    <row r="275" spans="3:11" s="9" customFormat="1" ht="20.25" customHeight="1">
      <c r="C275" s="233"/>
      <c r="D275" s="171"/>
      <c r="E275" s="103"/>
      <c r="F275" s="103"/>
      <c r="G275" s="103"/>
      <c r="H275" s="60" t="s">
        <v>360</v>
      </c>
      <c r="I275" s="49">
        <v>0</v>
      </c>
      <c r="J275" s="49">
        <v>0</v>
      </c>
      <c r="K275" s="49">
        <v>0</v>
      </c>
    </row>
    <row r="276" spans="3:11" s="9" customFormat="1" ht="20.25" customHeight="1">
      <c r="C276" s="233"/>
      <c r="D276" s="172"/>
      <c r="E276" s="104"/>
      <c r="F276" s="104"/>
      <c r="G276" s="104"/>
      <c r="H276" s="60" t="s">
        <v>249</v>
      </c>
      <c r="I276" s="49">
        <v>0</v>
      </c>
      <c r="J276" s="49">
        <v>0</v>
      </c>
      <c r="K276" s="49">
        <v>0</v>
      </c>
    </row>
    <row r="277" spans="3:11" s="9" customFormat="1" ht="18" customHeight="1">
      <c r="C277" s="233" t="s">
        <v>122</v>
      </c>
      <c r="D277" s="117" t="s">
        <v>668</v>
      </c>
      <c r="E277" s="102" t="s">
        <v>583</v>
      </c>
      <c r="F277" s="150">
        <v>2020</v>
      </c>
      <c r="G277" s="150">
        <v>2020</v>
      </c>
      <c r="H277" s="60" t="s">
        <v>357</v>
      </c>
      <c r="I277" s="49">
        <v>1350</v>
      </c>
      <c r="J277" s="49">
        <v>0</v>
      </c>
      <c r="K277" s="49">
        <v>0</v>
      </c>
    </row>
    <row r="278" spans="3:11" s="9" customFormat="1" ht="14.25" customHeight="1">
      <c r="C278" s="233"/>
      <c r="D278" s="118"/>
      <c r="E278" s="103"/>
      <c r="F278" s="150"/>
      <c r="G278" s="150"/>
      <c r="H278" s="60" t="s">
        <v>358</v>
      </c>
      <c r="I278" s="49">
        <v>1350</v>
      </c>
      <c r="J278" s="49">
        <v>0</v>
      </c>
      <c r="K278" s="49">
        <v>0</v>
      </c>
    </row>
    <row r="279" spans="3:11" s="9" customFormat="1" ht="18.75" customHeight="1">
      <c r="C279" s="233"/>
      <c r="D279" s="118"/>
      <c r="E279" s="103"/>
      <c r="F279" s="150"/>
      <c r="G279" s="150"/>
      <c r="H279" s="60" t="s">
        <v>359</v>
      </c>
      <c r="I279" s="49">
        <v>0</v>
      </c>
      <c r="J279" s="49">
        <v>0</v>
      </c>
      <c r="K279" s="49">
        <v>0</v>
      </c>
    </row>
    <row r="280" spans="3:11" s="9" customFormat="1" ht="16.5" customHeight="1">
      <c r="C280" s="233"/>
      <c r="D280" s="118"/>
      <c r="E280" s="103"/>
      <c r="F280" s="150"/>
      <c r="G280" s="150"/>
      <c r="H280" s="60" t="s">
        <v>360</v>
      </c>
      <c r="I280" s="49">
        <v>0</v>
      </c>
      <c r="J280" s="49">
        <v>0</v>
      </c>
      <c r="K280" s="49">
        <v>0</v>
      </c>
    </row>
    <row r="281" spans="3:11" s="9" customFormat="1" ht="18" customHeight="1">
      <c r="C281" s="233"/>
      <c r="D281" s="119"/>
      <c r="E281" s="104"/>
      <c r="F281" s="150"/>
      <c r="G281" s="150"/>
      <c r="H281" s="60" t="s">
        <v>249</v>
      </c>
      <c r="I281" s="49">
        <v>0</v>
      </c>
      <c r="J281" s="49">
        <v>0</v>
      </c>
      <c r="K281" s="49">
        <v>0</v>
      </c>
    </row>
    <row r="282" spans="3:11" s="9" customFormat="1" ht="15" customHeight="1">
      <c r="C282" s="130" t="s">
        <v>123</v>
      </c>
      <c r="D282" s="117" t="s">
        <v>696</v>
      </c>
      <c r="E282" s="102" t="s">
        <v>581</v>
      </c>
      <c r="F282" s="102"/>
      <c r="G282" s="102"/>
      <c r="H282" s="60" t="s">
        <v>357</v>
      </c>
      <c r="I282" s="49">
        <v>0</v>
      </c>
      <c r="J282" s="49">
        <v>0</v>
      </c>
      <c r="K282" s="49">
        <v>0</v>
      </c>
    </row>
    <row r="283" spans="3:11" s="9" customFormat="1">
      <c r="C283" s="131"/>
      <c r="D283" s="118"/>
      <c r="E283" s="103"/>
      <c r="F283" s="103"/>
      <c r="G283" s="103"/>
      <c r="H283" s="60" t="s">
        <v>344</v>
      </c>
      <c r="I283" s="49">
        <v>0</v>
      </c>
      <c r="J283" s="49">
        <v>0</v>
      </c>
      <c r="K283" s="49">
        <v>0</v>
      </c>
    </row>
    <row r="284" spans="3:11" s="9" customFormat="1">
      <c r="C284" s="131"/>
      <c r="D284" s="118"/>
      <c r="E284" s="103"/>
      <c r="F284" s="103"/>
      <c r="G284" s="103"/>
      <c r="H284" s="60" t="s">
        <v>359</v>
      </c>
      <c r="I284" s="49">
        <v>0</v>
      </c>
      <c r="J284" s="49">
        <v>0</v>
      </c>
      <c r="K284" s="49">
        <v>0</v>
      </c>
    </row>
    <row r="285" spans="3:11" s="9" customFormat="1">
      <c r="C285" s="131"/>
      <c r="D285" s="118"/>
      <c r="E285" s="103"/>
      <c r="F285" s="103"/>
      <c r="G285" s="103"/>
      <c r="H285" s="60" t="s">
        <v>360</v>
      </c>
      <c r="I285" s="49">
        <v>0</v>
      </c>
      <c r="J285" s="49">
        <v>0</v>
      </c>
      <c r="K285" s="49">
        <v>0</v>
      </c>
    </row>
    <row r="286" spans="3:11" s="9" customFormat="1">
      <c r="C286" s="131"/>
      <c r="D286" s="118"/>
      <c r="E286" s="103"/>
      <c r="F286" s="103"/>
      <c r="G286" s="103"/>
      <c r="H286" s="60"/>
      <c r="I286" s="49">
        <v>0</v>
      </c>
      <c r="J286" s="49">
        <v>0</v>
      </c>
      <c r="K286" s="49">
        <v>0</v>
      </c>
    </row>
    <row r="287" spans="3:11" s="9" customFormat="1">
      <c r="C287" s="132"/>
      <c r="D287" s="119"/>
      <c r="E287" s="104"/>
      <c r="F287" s="104"/>
      <c r="G287" s="104"/>
      <c r="H287" s="60" t="s">
        <v>249</v>
      </c>
      <c r="I287" s="49">
        <v>0</v>
      </c>
      <c r="J287" s="49">
        <v>0</v>
      </c>
      <c r="K287" s="49">
        <v>0</v>
      </c>
    </row>
    <row r="288" spans="3:11" s="9" customFormat="1">
      <c r="C288" s="233" t="s">
        <v>582</v>
      </c>
      <c r="D288" s="117" t="s">
        <v>669</v>
      </c>
      <c r="E288" s="102" t="s">
        <v>583</v>
      </c>
      <c r="F288" s="102"/>
      <c r="G288" s="102"/>
      <c r="H288" s="60" t="s">
        <v>357</v>
      </c>
      <c r="I288" s="49">
        <v>0</v>
      </c>
      <c r="J288" s="49">
        <v>0</v>
      </c>
      <c r="K288" s="49">
        <v>0</v>
      </c>
    </row>
    <row r="289" spans="3:11" s="9" customFormat="1">
      <c r="C289" s="233"/>
      <c r="D289" s="118"/>
      <c r="E289" s="103"/>
      <c r="F289" s="103"/>
      <c r="G289" s="103"/>
      <c r="H289" s="60" t="s">
        <v>344</v>
      </c>
      <c r="I289" s="49">
        <v>0</v>
      </c>
      <c r="J289" s="49">
        <v>0</v>
      </c>
      <c r="K289" s="49">
        <v>0</v>
      </c>
    </row>
    <row r="290" spans="3:11" s="9" customFormat="1">
      <c r="C290" s="233"/>
      <c r="D290" s="118"/>
      <c r="E290" s="103"/>
      <c r="F290" s="103"/>
      <c r="G290" s="103"/>
      <c r="H290" s="60" t="s">
        <v>359</v>
      </c>
      <c r="I290" s="49">
        <v>0</v>
      </c>
      <c r="J290" s="49">
        <v>0</v>
      </c>
      <c r="K290" s="49">
        <v>0</v>
      </c>
    </row>
    <row r="291" spans="3:11" s="9" customFormat="1">
      <c r="C291" s="233"/>
      <c r="D291" s="118"/>
      <c r="E291" s="103"/>
      <c r="F291" s="103"/>
      <c r="G291" s="103"/>
      <c r="H291" s="60" t="s">
        <v>360</v>
      </c>
      <c r="I291" s="49">
        <v>0</v>
      </c>
      <c r="J291" s="49">
        <v>0</v>
      </c>
      <c r="K291" s="49">
        <v>0</v>
      </c>
    </row>
    <row r="292" spans="3:11" s="9" customFormat="1">
      <c r="C292" s="233"/>
      <c r="D292" s="119"/>
      <c r="E292" s="104"/>
      <c r="F292" s="104"/>
      <c r="G292" s="104"/>
      <c r="H292" s="60" t="s">
        <v>249</v>
      </c>
      <c r="I292" s="49">
        <v>0</v>
      </c>
      <c r="J292" s="49">
        <v>0</v>
      </c>
      <c r="K292" s="49">
        <v>0</v>
      </c>
    </row>
    <row r="293" spans="3:11" s="9" customFormat="1">
      <c r="C293" s="130" t="s">
        <v>584</v>
      </c>
      <c r="D293" s="277" t="s">
        <v>670</v>
      </c>
      <c r="E293" s="102" t="s">
        <v>581</v>
      </c>
      <c r="F293" s="102"/>
      <c r="G293" s="102"/>
      <c r="H293" s="60" t="s">
        <v>357</v>
      </c>
      <c r="I293" s="49">
        <v>0</v>
      </c>
      <c r="J293" s="49">
        <v>0</v>
      </c>
      <c r="K293" s="49">
        <v>0</v>
      </c>
    </row>
    <row r="294" spans="3:11" s="9" customFormat="1">
      <c r="C294" s="131"/>
      <c r="D294" s="278"/>
      <c r="E294" s="103"/>
      <c r="F294" s="103"/>
      <c r="G294" s="103"/>
      <c r="H294" s="60" t="s">
        <v>344</v>
      </c>
      <c r="I294" s="49">
        <v>0</v>
      </c>
      <c r="J294" s="49">
        <v>0</v>
      </c>
      <c r="K294" s="49">
        <v>0</v>
      </c>
    </row>
    <row r="295" spans="3:11" s="9" customFormat="1" ht="17.25" customHeight="1">
      <c r="C295" s="131"/>
      <c r="D295" s="278"/>
      <c r="E295" s="103"/>
      <c r="F295" s="103"/>
      <c r="G295" s="103"/>
      <c r="H295" s="60" t="s">
        <v>359</v>
      </c>
      <c r="I295" s="49">
        <v>0</v>
      </c>
      <c r="J295" s="49">
        <v>0</v>
      </c>
      <c r="K295" s="49">
        <v>0</v>
      </c>
    </row>
    <row r="296" spans="3:11" s="9" customFormat="1">
      <c r="C296" s="131"/>
      <c r="D296" s="278"/>
      <c r="E296" s="103"/>
      <c r="F296" s="103"/>
      <c r="G296" s="103"/>
      <c r="H296" s="60" t="s">
        <v>360</v>
      </c>
      <c r="I296" s="49">
        <v>0</v>
      </c>
      <c r="J296" s="49">
        <v>0</v>
      </c>
      <c r="K296" s="49">
        <v>0</v>
      </c>
    </row>
    <row r="297" spans="3:11" s="9" customFormat="1" ht="18" customHeight="1">
      <c r="C297" s="131"/>
      <c r="D297" s="278"/>
      <c r="E297" s="103"/>
      <c r="F297" s="103"/>
      <c r="G297" s="103"/>
      <c r="H297" s="60" t="s">
        <v>249</v>
      </c>
      <c r="I297" s="49">
        <v>0</v>
      </c>
      <c r="J297" s="49">
        <v>0</v>
      </c>
      <c r="K297" s="49">
        <v>0</v>
      </c>
    </row>
    <row r="298" spans="3:11" s="9" customFormat="1" ht="16.5" customHeight="1">
      <c r="C298" s="131"/>
      <c r="D298" s="278"/>
      <c r="E298" s="103"/>
      <c r="F298" s="103"/>
      <c r="G298" s="103"/>
      <c r="H298" s="60" t="s">
        <v>359</v>
      </c>
      <c r="I298" s="49">
        <v>0</v>
      </c>
      <c r="J298" s="49">
        <v>0</v>
      </c>
      <c r="K298" s="49">
        <v>0</v>
      </c>
    </row>
    <row r="299" spans="3:11" s="9" customFormat="1" ht="16.5" customHeight="1">
      <c r="C299" s="132"/>
      <c r="D299" s="279"/>
      <c r="E299" s="104"/>
      <c r="F299" s="103"/>
      <c r="G299" s="103"/>
      <c r="H299" s="60" t="s">
        <v>360</v>
      </c>
      <c r="I299" s="49">
        <v>0</v>
      </c>
      <c r="J299" s="49">
        <v>0</v>
      </c>
      <c r="K299" s="49">
        <v>0</v>
      </c>
    </row>
    <row r="300" spans="3:11" s="9" customFormat="1">
      <c r="C300" s="130" t="s">
        <v>577</v>
      </c>
      <c r="D300" s="228" t="s">
        <v>697</v>
      </c>
      <c r="E300" s="102" t="s">
        <v>578</v>
      </c>
      <c r="F300" s="102">
        <v>2021</v>
      </c>
      <c r="G300" s="102">
        <v>2021</v>
      </c>
      <c r="H300" s="60" t="s">
        <v>357</v>
      </c>
      <c r="I300" s="49">
        <v>0</v>
      </c>
      <c r="J300" s="61">
        <v>1000</v>
      </c>
      <c r="K300" s="61">
        <f>SUM(K301:K304)</f>
        <v>0</v>
      </c>
    </row>
    <row r="301" spans="3:11" s="9" customFormat="1" ht="16.5" customHeight="1">
      <c r="C301" s="131"/>
      <c r="D301" s="229"/>
      <c r="E301" s="103"/>
      <c r="F301" s="103"/>
      <c r="G301" s="103"/>
      <c r="H301" s="60" t="s">
        <v>358</v>
      </c>
      <c r="I301" s="49">
        <v>0</v>
      </c>
      <c r="J301" s="61">
        <v>1000</v>
      </c>
      <c r="K301" s="61"/>
    </row>
    <row r="302" spans="3:11" s="9" customFormat="1" ht="16.5" customHeight="1">
      <c r="C302" s="131"/>
      <c r="D302" s="229"/>
      <c r="E302" s="103"/>
      <c r="F302" s="103"/>
      <c r="G302" s="103"/>
      <c r="H302" s="60" t="s">
        <v>359</v>
      </c>
      <c r="I302" s="49">
        <v>0</v>
      </c>
      <c r="J302" s="49">
        <v>0</v>
      </c>
      <c r="K302" s="49">
        <v>0</v>
      </c>
    </row>
    <row r="303" spans="3:11" s="9" customFormat="1" ht="16.5" customHeight="1">
      <c r="C303" s="131"/>
      <c r="D303" s="229"/>
      <c r="E303" s="103"/>
      <c r="F303" s="103"/>
      <c r="G303" s="103"/>
      <c r="H303" s="60" t="s">
        <v>360</v>
      </c>
      <c r="I303" s="49">
        <v>0</v>
      </c>
      <c r="J303" s="49">
        <v>0</v>
      </c>
      <c r="K303" s="49">
        <v>0</v>
      </c>
    </row>
    <row r="304" spans="3:11" s="9" customFormat="1" ht="18" customHeight="1">
      <c r="C304" s="132"/>
      <c r="D304" s="230"/>
      <c r="E304" s="104"/>
      <c r="F304" s="104"/>
      <c r="G304" s="104"/>
      <c r="H304" s="60" t="s">
        <v>249</v>
      </c>
      <c r="I304" s="49">
        <v>0</v>
      </c>
      <c r="J304" s="49">
        <v>0</v>
      </c>
      <c r="K304" s="49">
        <v>0</v>
      </c>
    </row>
    <row r="305" spans="3:11" s="9" customFormat="1" ht="15" customHeight="1">
      <c r="C305" s="130" t="s">
        <v>585</v>
      </c>
      <c r="D305" s="117" t="s">
        <v>695</v>
      </c>
      <c r="E305" s="102" t="s">
        <v>583</v>
      </c>
      <c r="F305" s="102">
        <v>2021</v>
      </c>
      <c r="G305" s="102">
        <v>2021</v>
      </c>
      <c r="H305" s="60" t="s">
        <v>357</v>
      </c>
      <c r="I305" s="49">
        <v>0</v>
      </c>
      <c r="J305" s="49">
        <v>1200</v>
      </c>
      <c r="K305" s="49"/>
    </row>
    <row r="306" spans="3:11" s="9" customFormat="1">
      <c r="C306" s="131"/>
      <c r="D306" s="118"/>
      <c r="E306" s="103"/>
      <c r="F306" s="103"/>
      <c r="G306" s="103"/>
      <c r="H306" s="60" t="s">
        <v>344</v>
      </c>
      <c r="I306" s="49">
        <v>0</v>
      </c>
      <c r="J306" s="49">
        <v>1200</v>
      </c>
      <c r="K306" s="49"/>
    </row>
    <row r="307" spans="3:11" s="9" customFormat="1">
      <c r="C307" s="131"/>
      <c r="D307" s="118"/>
      <c r="E307" s="103"/>
      <c r="F307" s="103"/>
      <c r="G307" s="103"/>
      <c r="H307" s="60" t="s">
        <v>359</v>
      </c>
      <c r="I307" s="49">
        <v>0</v>
      </c>
      <c r="J307" s="49">
        <v>0</v>
      </c>
      <c r="K307" s="49">
        <v>0</v>
      </c>
    </row>
    <row r="308" spans="3:11" s="9" customFormat="1">
      <c r="C308" s="131"/>
      <c r="D308" s="118"/>
      <c r="E308" s="103"/>
      <c r="F308" s="103"/>
      <c r="G308" s="103"/>
      <c r="H308" s="60" t="s">
        <v>360</v>
      </c>
      <c r="I308" s="49">
        <v>0</v>
      </c>
      <c r="J308" s="49">
        <v>0</v>
      </c>
      <c r="K308" s="49">
        <v>0</v>
      </c>
    </row>
    <row r="309" spans="3:11" s="9" customFormat="1">
      <c r="C309" s="132"/>
      <c r="D309" s="119"/>
      <c r="E309" s="104"/>
      <c r="F309" s="104"/>
      <c r="G309" s="104"/>
      <c r="H309" s="60" t="s">
        <v>249</v>
      </c>
      <c r="I309" s="49">
        <v>0</v>
      </c>
      <c r="J309" s="49">
        <v>0</v>
      </c>
      <c r="K309" s="49">
        <v>0</v>
      </c>
    </row>
    <row r="310" spans="3:11" s="9" customFormat="1" ht="15" customHeight="1">
      <c r="C310" s="233" t="s">
        <v>586</v>
      </c>
      <c r="D310" s="228" t="s">
        <v>671</v>
      </c>
      <c r="E310" s="102" t="s">
        <v>583</v>
      </c>
      <c r="F310" s="102">
        <v>2021</v>
      </c>
      <c r="G310" s="102">
        <v>2021</v>
      </c>
      <c r="H310" s="60" t="s">
        <v>357</v>
      </c>
      <c r="I310" s="49">
        <v>0</v>
      </c>
      <c r="J310" s="49">
        <v>1200</v>
      </c>
      <c r="K310" s="49"/>
    </row>
    <row r="311" spans="3:11" s="9" customFormat="1">
      <c r="C311" s="233"/>
      <c r="D311" s="229"/>
      <c r="E311" s="103"/>
      <c r="F311" s="103"/>
      <c r="G311" s="103"/>
      <c r="H311" s="60" t="s">
        <v>358</v>
      </c>
      <c r="I311" s="49">
        <v>0</v>
      </c>
      <c r="J311" s="49">
        <v>1200</v>
      </c>
      <c r="K311" s="49"/>
    </row>
    <row r="312" spans="3:11" s="9" customFormat="1">
      <c r="C312" s="233"/>
      <c r="D312" s="229"/>
      <c r="E312" s="103"/>
      <c r="F312" s="103"/>
      <c r="G312" s="103"/>
      <c r="H312" s="60" t="s">
        <v>359</v>
      </c>
      <c r="I312" s="49">
        <v>0</v>
      </c>
      <c r="J312" s="49">
        <v>0</v>
      </c>
      <c r="K312" s="49">
        <v>0</v>
      </c>
    </row>
    <row r="313" spans="3:11" s="9" customFormat="1">
      <c r="C313" s="233"/>
      <c r="D313" s="229"/>
      <c r="E313" s="103"/>
      <c r="F313" s="103"/>
      <c r="G313" s="103"/>
      <c r="H313" s="60" t="s">
        <v>360</v>
      </c>
      <c r="I313" s="49">
        <v>0</v>
      </c>
      <c r="J313" s="49">
        <v>0</v>
      </c>
      <c r="K313" s="49">
        <v>0</v>
      </c>
    </row>
    <row r="314" spans="3:11" s="9" customFormat="1">
      <c r="C314" s="233"/>
      <c r="D314" s="230"/>
      <c r="E314" s="104"/>
      <c r="F314" s="104"/>
      <c r="G314" s="104"/>
      <c r="H314" s="60" t="s">
        <v>249</v>
      </c>
      <c r="I314" s="49">
        <v>0</v>
      </c>
      <c r="J314" s="49">
        <v>0</v>
      </c>
      <c r="K314" s="49">
        <v>0</v>
      </c>
    </row>
    <row r="315" spans="3:11" s="9" customFormat="1" ht="15" customHeight="1">
      <c r="C315" s="123" t="s">
        <v>223</v>
      </c>
      <c r="D315" s="228" t="s">
        <v>672</v>
      </c>
      <c r="E315" s="102" t="s">
        <v>583</v>
      </c>
      <c r="F315" s="102">
        <v>2021</v>
      </c>
      <c r="G315" s="102">
        <v>2021</v>
      </c>
      <c r="H315" s="60" t="s">
        <v>357</v>
      </c>
      <c r="I315" s="49">
        <v>0</v>
      </c>
      <c r="J315" s="49">
        <v>1200</v>
      </c>
      <c r="K315" s="49">
        <f>K316+K317+K318+K319</f>
        <v>0</v>
      </c>
    </row>
    <row r="316" spans="3:11" s="9" customFormat="1" ht="17.25" customHeight="1">
      <c r="C316" s="124"/>
      <c r="D316" s="229"/>
      <c r="E316" s="103"/>
      <c r="F316" s="103"/>
      <c r="G316" s="103"/>
      <c r="H316" s="60" t="s">
        <v>358</v>
      </c>
      <c r="I316" s="49">
        <v>0</v>
      </c>
      <c r="J316" s="49">
        <v>1200</v>
      </c>
      <c r="K316" s="49">
        <v>0</v>
      </c>
    </row>
    <row r="317" spans="3:11" s="9" customFormat="1">
      <c r="C317" s="124"/>
      <c r="D317" s="229"/>
      <c r="E317" s="103"/>
      <c r="F317" s="103"/>
      <c r="G317" s="103"/>
      <c r="H317" s="60" t="s">
        <v>359</v>
      </c>
      <c r="I317" s="49">
        <v>0</v>
      </c>
      <c r="J317" s="49">
        <v>0</v>
      </c>
      <c r="K317" s="49">
        <v>0</v>
      </c>
    </row>
    <row r="318" spans="3:11" s="9" customFormat="1">
      <c r="C318" s="124"/>
      <c r="D318" s="229"/>
      <c r="E318" s="103"/>
      <c r="F318" s="103"/>
      <c r="G318" s="103"/>
      <c r="H318" s="60" t="s">
        <v>360</v>
      </c>
      <c r="I318" s="49">
        <v>0</v>
      </c>
      <c r="J318" s="49">
        <v>0</v>
      </c>
      <c r="K318" s="49">
        <v>0</v>
      </c>
    </row>
    <row r="319" spans="3:11" s="9" customFormat="1">
      <c r="C319" s="125"/>
      <c r="D319" s="230"/>
      <c r="E319" s="104"/>
      <c r="F319" s="104"/>
      <c r="G319" s="104"/>
      <c r="H319" s="60" t="s">
        <v>249</v>
      </c>
      <c r="I319" s="49">
        <v>0</v>
      </c>
      <c r="J319" s="49">
        <v>0</v>
      </c>
      <c r="K319" s="49">
        <v>0</v>
      </c>
    </row>
    <row r="320" spans="3:11" s="9" customFormat="1" ht="30" customHeight="1">
      <c r="C320" s="123" t="s">
        <v>224</v>
      </c>
      <c r="D320" s="228" t="s">
        <v>673</v>
      </c>
      <c r="E320" s="102" t="s">
        <v>583</v>
      </c>
      <c r="F320" s="102">
        <v>2021</v>
      </c>
      <c r="G320" s="102">
        <v>2021</v>
      </c>
      <c r="H320" s="60" t="s">
        <v>357</v>
      </c>
      <c r="I320" s="49">
        <v>0</v>
      </c>
      <c r="J320" s="49">
        <v>1700</v>
      </c>
      <c r="K320" s="49">
        <f>K321+K322+K323+K324</f>
        <v>0</v>
      </c>
    </row>
    <row r="321" spans="3:11" s="9" customFormat="1">
      <c r="C321" s="124"/>
      <c r="D321" s="229"/>
      <c r="E321" s="103"/>
      <c r="F321" s="103"/>
      <c r="G321" s="103"/>
      <c r="H321" s="60" t="s">
        <v>358</v>
      </c>
      <c r="I321" s="49">
        <v>0</v>
      </c>
      <c r="J321" s="49">
        <v>1700</v>
      </c>
      <c r="K321" s="49">
        <v>0</v>
      </c>
    </row>
    <row r="322" spans="3:11" s="9" customFormat="1">
      <c r="C322" s="124"/>
      <c r="D322" s="229"/>
      <c r="E322" s="103"/>
      <c r="F322" s="103"/>
      <c r="G322" s="103"/>
      <c r="H322" s="60" t="s">
        <v>359</v>
      </c>
      <c r="I322" s="49">
        <v>0</v>
      </c>
      <c r="J322" s="49">
        <v>0</v>
      </c>
      <c r="K322" s="49">
        <v>0</v>
      </c>
    </row>
    <row r="323" spans="3:11" s="9" customFormat="1">
      <c r="C323" s="124"/>
      <c r="D323" s="229"/>
      <c r="E323" s="103"/>
      <c r="F323" s="103"/>
      <c r="G323" s="103"/>
      <c r="H323" s="60" t="s">
        <v>360</v>
      </c>
      <c r="I323" s="49">
        <v>0</v>
      </c>
      <c r="J323" s="49">
        <v>0</v>
      </c>
      <c r="K323" s="49">
        <v>0</v>
      </c>
    </row>
    <row r="324" spans="3:11" s="9" customFormat="1">
      <c r="C324" s="124"/>
      <c r="D324" s="230"/>
      <c r="E324" s="104"/>
      <c r="F324" s="104"/>
      <c r="G324" s="104"/>
      <c r="H324" s="60" t="s">
        <v>249</v>
      </c>
      <c r="I324" s="49">
        <v>0</v>
      </c>
      <c r="J324" s="49">
        <v>0</v>
      </c>
      <c r="K324" s="49">
        <v>0</v>
      </c>
    </row>
    <row r="325" spans="3:11" s="9" customFormat="1" ht="18.75" customHeight="1">
      <c r="C325" s="123" t="s">
        <v>225</v>
      </c>
      <c r="D325" s="228" t="s">
        <v>674</v>
      </c>
      <c r="E325" s="117" t="s">
        <v>587</v>
      </c>
      <c r="F325" s="102">
        <v>2021</v>
      </c>
      <c r="G325" s="102">
        <v>2021</v>
      </c>
      <c r="H325" s="60" t="s">
        <v>357</v>
      </c>
      <c r="I325" s="49">
        <v>0</v>
      </c>
      <c r="J325" s="49">
        <v>400</v>
      </c>
      <c r="K325" s="49">
        <v>0</v>
      </c>
    </row>
    <row r="326" spans="3:11" s="9" customFormat="1">
      <c r="C326" s="124"/>
      <c r="D326" s="229"/>
      <c r="E326" s="118"/>
      <c r="F326" s="103"/>
      <c r="G326" s="103"/>
      <c r="H326" s="60" t="s">
        <v>358</v>
      </c>
      <c r="I326" s="49">
        <v>0</v>
      </c>
      <c r="J326" s="49">
        <v>400</v>
      </c>
      <c r="K326" s="49"/>
    </row>
    <row r="327" spans="3:11" s="9" customFormat="1" ht="18" customHeight="1">
      <c r="C327" s="124"/>
      <c r="D327" s="229"/>
      <c r="E327" s="118"/>
      <c r="F327" s="103"/>
      <c r="G327" s="103"/>
      <c r="H327" s="60" t="s">
        <v>359</v>
      </c>
      <c r="I327" s="49">
        <v>0</v>
      </c>
      <c r="J327" s="49"/>
      <c r="K327" s="49">
        <v>0</v>
      </c>
    </row>
    <row r="328" spans="3:11" s="9" customFormat="1" ht="18" customHeight="1">
      <c r="C328" s="124"/>
      <c r="D328" s="229"/>
      <c r="E328" s="118"/>
      <c r="F328" s="103"/>
      <c r="G328" s="103"/>
      <c r="H328" s="60" t="s">
        <v>360</v>
      </c>
      <c r="I328" s="49">
        <v>0</v>
      </c>
      <c r="J328" s="49">
        <v>0</v>
      </c>
      <c r="K328" s="49">
        <v>0</v>
      </c>
    </row>
    <row r="329" spans="3:11" s="9" customFormat="1" ht="17.25" customHeight="1">
      <c r="C329" s="125"/>
      <c r="D329" s="230"/>
      <c r="E329" s="119"/>
      <c r="F329" s="104"/>
      <c r="G329" s="104"/>
      <c r="H329" s="60" t="s">
        <v>249</v>
      </c>
      <c r="I329" s="49">
        <v>0</v>
      </c>
      <c r="J329" s="49">
        <v>0</v>
      </c>
      <c r="K329" s="49">
        <v>0</v>
      </c>
    </row>
    <row r="330" spans="3:11" s="9" customFormat="1" ht="15.75" customHeight="1">
      <c r="C330" s="123" t="s">
        <v>408</v>
      </c>
      <c r="D330" s="117" t="s">
        <v>675</v>
      </c>
      <c r="E330" s="117" t="s">
        <v>588</v>
      </c>
      <c r="F330" s="102">
        <v>2022</v>
      </c>
      <c r="G330" s="102">
        <v>2022</v>
      </c>
      <c r="H330" s="60" t="s">
        <v>357</v>
      </c>
      <c r="I330" s="49">
        <v>0</v>
      </c>
      <c r="J330" s="49">
        <v>0</v>
      </c>
      <c r="K330" s="49">
        <v>800</v>
      </c>
    </row>
    <row r="331" spans="3:11" s="9" customFormat="1" ht="19.5" customHeight="1">
      <c r="C331" s="124"/>
      <c r="D331" s="118"/>
      <c r="E331" s="118"/>
      <c r="F331" s="103"/>
      <c r="G331" s="103"/>
      <c r="H331" s="60" t="s">
        <v>358</v>
      </c>
      <c r="I331" s="49">
        <v>0</v>
      </c>
      <c r="J331" s="49">
        <v>0</v>
      </c>
      <c r="K331" s="49">
        <v>800</v>
      </c>
    </row>
    <row r="332" spans="3:11" s="9" customFormat="1" ht="21.75" customHeight="1">
      <c r="C332" s="124"/>
      <c r="D332" s="118"/>
      <c r="E332" s="118"/>
      <c r="F332" s="103"/>
      <c r="G332" s="103"/>
      <c r="H332" s="60" t="s">
        <v>359</v>
      </c>
      <c r="I332" s="49">
        <v>0</v>
      </c>
      <c r="J332" s="49">
        <v>0</v>
      </c>
      <c r="K332" s="49">
        <v>0</v>
      </c>
    </row>
    <row r="333" spans="3:11" s="9" customFormat="1" ht="21.75" customHeight="1">
      <c r="C333" s="124"/>
      <c r="D333" s="118"/>
      <c r="E333" s="118"/>
      <c r="F333" s="103"/>
      <c r="G333" s="103"/>
      <c r="H333" s="60" t="s">
        <v>360</v>
      </c>
      <c r="I333" s="49">
        <v>0</v>
      </c>
      <c r="J333" s="49">
        <v>0</v>
      </c>
      <c r="K333" s="49">
        <v>0</v>
      </c>
    </row>
    <row r="334" spans="3:11" s="9" customFormat="1" ht="19.5" customHeight="1">
      <c r="C334" s="125"/>
      <c r="D334" s="119"/>
      <c r="E334" s="119"/>
      <c r="F334" s="104"/>
      <c r="G334" s="104"/>
      <c r="H334" s="60" t="s">
        <v>249</v>
      </c>
      <c r="I334" s="49">
        <v>0</v>
      </c>
      <c r="J334" s="49">
        <v>0</v>
      </c>
      <c r="K334" s="49">
        <v>0</v>
      </c>
    </row>
    <row r="335" spans="3:11" s="9" customFormat="1" ht="15.75" customHeight="1">
      <c r="C335" s="123" t="s">
        <v>409</v>
      </c>
      <c r="D335" s="117" t="s">
        <v>676</v>
      </c>
      <c r="E335" s="102" t="s">
        <v>583</v>
      </c>
      <c r="F335" s="102">
        <v>2022</v>
      </c>
      <c r="G335" s="102">
        <v>2022</v>
      </c>
      <c r="H335" s="60" t="s">
        <v>357</v>
      </c>
      <c r="I335" s="49">
        <v>0</v>
      </c>
      <c r="J335" s="49">
        <v>0</v>
      </c>
      <c r="K335" s="49">
        <v>2000</v>
      </c>
    </row>
    <row r="336" spans="3:11" s="9" customFormat="1" ht="19.5" customHeight="1">
      <c r="C336" s="124"/>
      <c r="D336" s="118"/>
      <c r="E336" s="103"/>
      <c r="F336" s="103"/>
      <c r="G336" s="103"/>
      <c r="H336" s="60" t="s">
        <v>358</v>
      </c>
      <c r="I336" s="49">
        <v>0</v>
      </c>
      <c r="J336" s="49">
        <v>0</v>
      </c>
      <c r="K336" s="49">
        <v>2000</v>
      </c>
    </row>
    <row r="337" spans="1:11" s="9" customFormat="1" ht="19.5" customHeight="1">
      <c r="C337" s="124"/>
      <c r="D337" s="118"/>
      <c r="E337" s="103"/>
      <c r="F337" s="103"/>
      <c r="G337" s="103"/>
      <c r="H337" s="60" t="s">
        <v>359</v>
      </c>
      <c r="I337" s="49">
        <v>0</v>
      </c>
      <c r="J337" s="49">
        <v>0</v>
      </c>
      <c r="K337" s="49">
        <v>0</v>
      </c>
    </row>
    <row r="338" spans="1:11" s="9" customFormat="1" ht="18.75" customHeight="1">
      <c r="C338" s="124"/>
      <c r="D338" s="118"/>
      <c r="E338" s="103"/>
      <c r="F338" s="103"/>
      <c r="G338" s="103"/>
      <c r="H338" s="60" t="s">
        <v>360</v>
      </c>
      <c r="I338" s="49">
        <v>0</v>
      </c>
      <c r="J338" s="49">
        <v>0</v>
      </c>
      <c r="K338" s="49">
        <v>0</v>
      </c>
    </row>
    <row r="339" spans="1:11" s="9" customFormat="1" ht="18.75" customHeight="1">
      <c r="C339" s="125"/>
      <c r="D339" s="119"/>
      <c r="E339" s="104"/>
      <c r="F339" s="104"/>
      <c r="G339" s="104"/>
      <c r="H339" s="60" t="s">
        <v>249</v>
      </c>
      <c r="I339" s="49">
        <v>0</v>
      </c>
      <c r="J339" s="49">
        <v>0</v>
      </c>
      <c r="K339" s="49">
        <v>0</v>
      </c>
    </row>
    <row r="340" spans="1:11" s="9" customFormat="1" ht="18" customHeight="1">
      <c r="C340" s="123" t="s">
        <v>410</v>
      </c>
      <c r="D340" s="117" t="s">
        <v>677</v>
      </c>
      <c r="E340" s="102" t="s">
        <v>583</v>
      </c>
      <c r="F340" s="150">
        <v>2022</v>
      </c>
      <c r="G340" s="150">
        <v>2022</v>
      </c>
      <c r="H340" s="60" t="s">
        <v>357</v>
      </c>
      <c r="I340" s="49">
        <v>0</v>
      </c>
      <c r="J340" s="49">
        <v>0</v>
      </c>
      <c r="K340" s="49">
        <v>2000</v>
      </c>
    </row>
    <row r="341" spans="1:11" s="9" customFormat="1" ht="19.5" customHeight="1">
      <c r="C341" s="124"/>
      <c r="D341" s="118"/>
      <c r="E341" s="103"/>
      <c r="F341" s="150"/>
      <c r="G341" s="150"/>
      <c r="H341" s="60" t="s">
        <v>358</v>
      </c>
      <c r="I341" s="49">
        <v>0</v>
      </c>
      <c r="J341" s="49">
        <v>0</v>
      </c>
      <c r="K341" s="49">
        <v>2000</v>
      </c>
    </row>
    <row r="342" spans="1:11" s="9" customFormat="1">
      <c r="C342" s="124"/>
      <c r="D342" s="118"/>
      <c r="E342" s="103"/>
      <c r="F342" s="150"/>
      <c r="G342" s="150"/>
      <c r="H342" s="60" t="s">
        <v>359</v>
      </c>
      <c r="I342" s="49">
        <v>0</v>
      </c>
      <c r="J342" s="49">
        <v>0</v>
      </c>
      <c r="K342" s="49">
        <v>0</v>
      </c>
    </row>
    <row r="343" spans="1:11" s="9" customFormat="1">
      <c r="C343" s="124"/>
      <c r="D343" s="118"/>
      <c r="E343" s="103"/>
      <c r="F343" s="150"/>
      <c r="G343" s="150"/>
      <c r="H343" s="60" t="s">
        <v>360</v>
      </c>
      <c r="I343" s="49">
        <v>0</v>
      </c>
      <c r="J343" s="49">
        <v>0</v>
      </c>
      <c r="K343" s="49">
        <v>0</v>
      </c>
    </row>
    <row r="344" spans="1:11" s="9" customFormat="1" ht="22.5" customHeight="1">
      <c r="C344" s="125"/>
      <c r="D344" s="119"/>
      <c r="E344" s="104"/>
      <c r="F344" s="150"/>
      <c r="G344" s="150"/>
      <c r="H344" s="60" t="s">
        <v>249</v>
      </c>
      <c r="I344" s="49">
        <v>0</v>
      </c>
      <c r="J344" s="49">
        <v>0</v>
      </c>
      <c r="K344" s="49">
        <v>0</v>
      </c>
    </row>
    <row r="345" spans="1:11" s="9" customFormat="1" ht="18" customHeight="1">
      <c r="C345" s="126" t="s">
        <v>82</v>
      </c>
      <c r="D345" s="117" t="s">
        <v>644</v>
      </c>
      <c r="E345" s="117" t="s">
        <v>587</v>
      </c>
      <c r="F345" s="102">
        <v>2022</v>
      </c>
      <c r="G345" s="102">
        <v>2022</v>
      </c>
      <c r="H345" s="60" t="s">
        <v>357</v>
      </c>
      <c r="I345" s="49">
        <v>0</v>
      </c>
      <c r="J345" s="49">
        <v>0</v>
      </c>
      <c r="K345" s="49">
        <v>400</v>
      </c>
    </row>
    <row r="346" spans="1:11" s="9" customFormat="1">
      <c r="C346" s="126"/>
      <c r="D346" s="118"/>
      <c r="E346" s="118"/>
      <c r="F346" s="106"/>
      <c r="G346" s="103"/>
      <c r="H346" s="60" t="s">
        <v>358</v>
      </c>
      <c r="I346" s="49">
        <v>0</v>
      </c>
      <c r="J346" s="49">
        <v>0</v>
      </c>
      <c r="K346" s="49">
        <v>400</v>
      </c>
    </row>
    <row r="347" spans="1:11" s="9" customFormat="1">
      <c r="C347" s="126"/>
      <c r="D347" s="118"/>
      <c r="E347" s="118"/>
      <c r="F347" s="106"/>
      <c r="G347" s="103"/>
      <c r="H347" s="60" t="s">
        <v>359</v>
      </c>
      <c r="I347" s="49">
        <v>0</v>
      </c>
      <c r="J347" s="49">
        <v>0</v>
      </c>
      <c r="K347" s="49">
        <v>0</v>
      </c>
    </row>
    <row r="348" spans="1:11" s="9" customFormat="1">
      <c r="C348" s="126"/>
      <c r="D348" s="118"/>
      <c r="E348" s="118"/>
      <c r="F348" s="106"/>
      <c r="G348" s="103"/>
      <c r="H348" s="60" t="s">
        <v>360</v>
      </c>
      <c r="I348" s="49">
        <v>0</v>
      </c>
      <c r="J348" s="49">
        <v>0</v>
      </c>
      <c r="K348" s="49">
        <v>0</v>
      </c>
    </row>
    <row r="349" spans="1:11" s="9" customFormat="1">
      <c r="C349" s="126"/>
      <c r="D349" s="119"/>
      <c r="E349" s="119"/>
      <c r="F349" s="107"/>
      <c r="G349" s="104"/>
      <c r="H349" s="60" t="s">
        <v>249</v>
      </c>
      <c r="I349" s="49">
        <v>0</v>
      </c>
      <c r="J349" s="49">
        <v>0</v>
      </c>
      <c r="K349" s="49">
        <v>0</v>
      </c>
    </row>
    <row r="350" spans="1:11" s="6" customFormat="1" ht="18" customHeight="1">
      <c r="A350" s="9"/>
      <c r="B350" s="9"/>
      <c r="C350" s="126" t="s">
        <v>83</v>
      </c>
      <c r="D350" s="228" t="s">
        <v>678</v>
      </c>
      <c r="E350" s="102" t="s">
        <v>589</v>
      </c>
      <c r="F350" s="102">
        <v>2022</v>
      </c>
      <c r="G350" s="102">
        <v>2022</v>
      </c>
      <c r="H350" s="60" t="s">
        <v>357</v>
      </c>
      <c r="I350" s="49">
        <v>0</v>
      </c>
      <c r="J350" s="49">
        <v>0</v>
      </c>
      <c r="K350" s="65">
        <v>1500</v>
      </c>
    </row>
    <row r="351" spans="1:11" s="6" customFormat="1">
      <c r="A351" s="9"/>
      <c r="B351" s="9"/>
      <c r="C351" s="126"/>
      <c r="D351" s="229"/>
      <c r="E351" s="103"/>
      <c r="F351" s="103"/>
      <c r="G351" s="103"/>
      <c r="H351" s="60" t="s">
        <v>358</v>
      </c>
      <c r="I351" s="49">
        <v>0</v>
      </c>
      <c r="J351" s="49">
        <v>0</v>
      </c>
      <c r="K351" s="65">
        <v>1500</v>
      </c>
    </row>
    <row r="352" spans="1:11" s="6" customFormat="1">
      <c r="A352" s="9"/>
      <c r="B352" s="9"/>
      <c r="C352" s="126"/>
      <c r="D352" s="229"/>
      <c r="E352" s="103"/>
      <c r="F352" s="103"/>
      <c r="G352" s="103"/>
      <c r="H352" s="60" t="s">
        <v>359</v>
      </c>
      <c r="I352" s="49">
        <v>0</v>
      </c>
      <c r="J352" s="49">
        <v>0</v>
      </c>
      <c r="K352" s="61">
        <v>0</v>
      </c>
    </row>
    <row r="353" spans="1:11" s="6" customFormat="1">
      <c r="A353" s="9"/>
      <c r="B353" s="9"/>
      <c r="C353" s="126"/>
      <c r="D353" s="229"/>
      <c r="E353" s="103"/>
      <c r="F353" s="103"/>
      <c r="G353" s="103"/>
      <c r="H353" s="60" t="s">
        <v>360</v>
      </c>
      <c r="I353" s="61">
        <v>0</v>
      </c>
      <c r="J353" s="61">
        <v>0</v>
      </c>
      <c r="K353" s="61">
        <v>0</v>
      </c>
    </row>
    <row r="354" spans="1:11" s="6" customFormat="1">
      <c r="A354" s="9"/>
      <c r="B354" s="9"/>
      <c r="C354" s="126"/>
      <c r="D354" s="230"/>
      <c r="E354" s="104"/>
      <c r="F354" s="104"/>
      <c r="G354" s="104"/>
      <c r="H354" s="60" t="s">
        <v>249</v>
      </c>
      <c r="I354" s="61">
        <v>0</v>
      </c>
      <c r="J354" s="61">
        <v>0</v>
      </c>
      <c r="K354" s="61">
        <v>0</v>
      </c>
    </row>
    <row r="355" spans="1:11" s="9" customFormat="1" ht="15" customHeight="1">
      <c r="C355" s="123" t="s">
        <v>411</v>
      </c>
      <c r="D355" s="228" t="s">
        <v>412</v>
      </c>
      <c r="E355" s="102" t="s">
        <v>371</v>
      </c>
      <c r="F355" s="102">
        <v>2020</v>
      </c>
      <c r="G355" s="102">
        <v>2022</v>
      </c>
      <c r="H355" s="60" t="s">
        <v>357</v>
      </c>
      <c r="I355" s="64">
        <f>SUM(I356)</f>
        <v>7504.1</v>
      </c>
      <c r="J355" s="64">
        <f t="shared" ref="J355:K355" si="13">SUM(J356)</f>
        <v>11750</v>
      </c>
      <c r="K355" s="64">
        <f t="shared" si="13"/>
        <v>11750</v>
      </c>
    </row>
    <row r="356" spans="1:11" s="9" customFormat="1">
      <c r="C356" s="124"/>
      <c r="D356" s="229"/>
      <c r="E356" s="103"/>
      <c r="F356" s="103"/>
      <c r="G356" s="103"/>
      <c r="H356" s="60" t="s">
        <v>344</v>
      </c>
      <c r="I356" s="49">
        <f>I361+I366+I371+I376+I381+I386+I391+I396+I401+I406+I411+I416</f>
        <v>7504.1</v>
      </c>
      <c r="J356" s="49">
        <f>J361+J366+J371+J381+J386+J391+J396+J401+J406+J411+J416</f>
        <v>11750</v>
      </c>
      <c r="K356" s="49">
        <f>K361+K366+K371+K381+K386+K391+K396+K401+K406+K411+K416</f>
        <v>11750</v>
      </c>
    </row>
    <row r="357" spans="1:11" s="9" customFormat="1">
      <c r="C357" s="124"/>
      <c r="D357" s="229"/>
      <c r="E357" s="103"/>
      <c r="F357" s="103"/>
      <c r="G357" s="103"/>
      <c r="H357" s="60" t="s">
        <v>359</v>
      </c>
      <c r="I357" s="49">
        <v>0</v>
      </c>
      <c r="J357" s="49">
        <v>0</v>
      </c>
      <c r="K357" s="49">
        <v>0</v>
      </c>
    </row>
    <row r="358" spans="1:11" s="9" customFormat="1">
      <c r="C358" s="124"/>
      <c r="D358" s="229"/>
      <c r="E358" s="103"/>
      <c r="F358" s="103"/>
      <c r="G358" s="103"/>
      <c r="H358" s="60" t="s">
        <v>247</v>
      </c>
      <c r="I358" s="49">
        <v>0</v>
      </c>
      <c r="J358" s="49">
        <v>0</v>
      </c>
      <c r="K358" s="49">
        <v>0</v>
      </c>
    </row>
    <row r="359" spans="1:11" s="9" customFormat="1">
      <c r="C359" s="125"/>
      <c r="D359" s="230"/>
      <c r="E359" s="104"/>
      <c r="F359" s="104"/>
      <c r="G359" s="104"/>
      <c r="H359" s="60" t="s">
        <v>249</v>
      </c>
      <c r="I359" s="49">
        <v>0</v>
      </c>
      <c r="J359" s="49">
        <v>0</v>
      </c>
      <c r="K359" s="49">
        <v>0</v>
      </c>
    </row>
    <row r="360" spans="1:11" s="6" customFormat="1" ht="15" customHeight="1">
      <c r="A360" s="9"/>
      <c r="B360" s="9"/>
      <c r="C360" s="123" t="s">
        <v>413</v>
      </c>
      <c r="D360" s="228" t="s">
        <v>590</v>
      </c>
      <c r="E360" s="102" t="s">
        <v>664</v>
      </c>
      <c r="F360" s="102">
        <v>2020</v>
      </c>
      <c r="G360" s="102">
        <v>2020</v>
      </c>
      <c r="H360" s="60" t="s">
        <v>357</v>
      </c>
      <c r="I360" s="49">
        <v>1575</v>
      </c>
      <c r="J360" s="49">
        <v>0</v>
      </c>
      <c r="K360" s="49">
        <f>K361+K362+K363+K364</f>
        <v>0</v>
      </c>
    </row>
    <row r="361" spans="1:11" s="6" customFormat="1">
      <c r="A361" s="9"/>
      <c r="B361" s="9"/>
      <c r="C361" s="124"/>
      <c r="D361" s="229"/>
      <c r="E361" s="103"/>
      <c r="F361" s="103"/>
      <c r="G361" s="103"/>
      <c r="H361" s="60" t="s">
        <v>344</v>
      </c>
      <c r="I361" s="49">
        <v>1575</v>
      </c>
      <c r="J361" s="49">
        <v>0</v>
      </c>
      <c r="K361" s="49">
        <v>0</v>
      </c>
    </row>
    <row r="362" spans="1:11" s="6" customFormat="1">
      <c r="A362" s="9"/>
      <c r="B362" s="9"/>
      <c r="C362" s="124"/>
      <c r="D362" s="229"/>
      <c r="E362" s="103"/>
      <c r="F362" s="103"/>
      <c r="G362" s="103"/>
      <c r="H362" s="60" t="s">
        <v>359</v>
      </c>
      <c r="I362" s="49"/>
      <c r="J362" s="49">
        <v>0</v>
      </c>
      <c r="K362" s="49">
        <v>0</v>
      </c>
    </row>
    <row r="363" spans="1:11" s="6" customFormat="1">
      <c r="A363" s="9"/>
      <c r="B363" s="9"/>
      <c r="C363" s="124"/>
      <c r="D363" s="229"/>
      <c r="E363" s="103"/>
      <c r="F363" s="103"/>
      <c r="G363" s="103"/>
      <c r="H363" s="60" t="s">
        <v>247</v>
      </c>
      <c r="I363" s="49"/>
      <c r="J363" s="49">
        <v>0</v>
      </c>
      <c r="K363" s="49">
        <v>0</v>
      </c>
    </row>
    <row r="364" spans="1:11" s="6" customFormat="1">
      <c r="A364" s="9"/>
      <c r="B364" s="9"/>
      <c r="C364" s="125"/>
      <c r="D364" s="230"/>
      <c r="E364" s="104"/>
      <c r="F364" s="104"/>
      <c r="G364" s="104"/>
      <c r="H364" s="60" t="s">
        <v>249</v>
      </c>
      <c r="I364" s="49"/>
      <c r="J364" s="49">
        <v>0</v>
      </c>
      <c r="K364" s="49">
        <v>0</v>
      </c>
    </row>
    <row r="365" spans="1:11" s="6" customFormat="1" ht="15.75" customHeight="1">
      <c r="A365" s="9"/>
      <c r="B365" s="9"/>
      <c r="C365" s="123" t="s">
        <v>415</v>
      </c>
      <c r="D365" s="228" t="s">
        <v>591</v>
      </c>
      <c r="E365" s="102" t="s">
        <v>706</v>
      </c>
      <c r="F365" s="102"/>
      <c r="G365" s="102"/>
      <c r="H365" s="60" t="s">
        <v>357</v>
      </c>
      <c r="I365" s="49"/>
      <c r="J365" s="49">
        <v>0</v>
      </c>
      <c r="K365" s="49">
        <v>0</v>
      </c>
    </row>
    <row r="366" spans="1:11" s="6" customFormat="1" ht="13.5" customHeight="1">
      <c r="A366" s="9"/>
      <c r="B366" s="9"/>
      <c r="C366" s="124"/>
      <c r="D366" s="229"/>
      <c r="E366" s="103"/>
      <c r="F366" s="103"/>
      <c r="G366" s="103"/>
      <c r="H366" s="60" t="s">
        <v>344</v>
      </c>
      <c r="I366" s="49"/>
      <c r="J366" s="49">
        <v>0</v>
      </c>
      <c r="K366" s="49">
        <v>0</v>
      </c>
    </row>
    <row r="367" spans="1:11" s="6" customFormat="1">
      <c r="A367" s="9"/>
      <c r="B367" s="9"/>
      <c r="C367" s="124"/>
      <c r="D367" s="229"/>
      <c r="E367" s="103"/>
      <c r="F367" s="103"/>
      <c r="G367" s="103"/>
      <c r="H367" s="60" t="s">
        <v>359</v>
      </c>
      <c r="I367" s="49">
        <v>0</v>
      </c>
      <c r="J367" s="49">
        <v>0</v>
      </c>
      <c r="K367" s="49">
        <v>0</v>
      </c>
    </row>
    <row r="368" spans="1:11" s="6" customFormat="1">
      <c r="A368" s="9"/>
      <c r="B368" s="9"/>
      <c r="C368" s="124"/>
      <c r="D368" s="229"/>
      <c r="E368" s="103"/>
      <c r="F368" s="103"/>
      <c r="G368" s="103"/>
      <c r="H368" s="60" t="s">
        <v>247</v>
      </c>
      <c r="I368" s="49">
        <v>0</v>
      </c>
      <c r="J368" s="49">
        <v>0</v>
      </c>
      <c r="K368" s="49">
        <v>0</v>
      </c>
    </row>
    <row r="369" spans="1:11" s="6" customFormat="1" ht="14.25" customHeight="1">
      <c r="A369" s="9"/>
      <c r="B369" s="9"/>
      <c r="C369" s="125"/>
      <c r="D369" s="230"/>
      <c r="E369" s="104"/>
      <c r="F369" s="104"/>
      <c r="G369" s="104"/>
      <c r="H369" s="60" t="s">
        <v>249</v>
      </c>
      <c r="I369" s="49">
        <v>0</v>
      </c>
      <c r="J369" s="49">
        <v>0</v>
      </c>
      <c r="K369" s="49">
        <v>0</v>
      </c>
    </row>
    <row r="370" spans="1:11" s="9" customFormat="1" ht="25.5" customHeight="1">
      <c r="C370" s="123" t="s">
        <v>416</v>
      </c>
      <c r="D370" s="117" t="s">
        <v>592</v>
      </c>
      <c r="E370" s="102" t="s">
        <v>414</v>
      </c>
      <c r="F370" s="102">
        <v>2020</v>
      </c>
      <c r="G370" s="102">
        <v>2020</v>
      </c>
      <c r="H370" s="60" t="s">
        <v>357</v>
      </c>
      <c r="I370" s="49">
        <v>5929.1</v>
      </c>
      <c r="J370" s="49">
        <v>0</v>
      </c>
      <c r="K370" s="49">
        <v>0</v>
      </c>
    </row>
    <row r="371" spans="1:11" s="9" customFormat="1" ht="15" customHeight="1">
      <c r="C371" s="124"/>
      <c r="D371" s="118"/>
      <c r="E371" s="103"/>
      <c r="F371" s="103"/>
      <c r="G371" s="103"/>
      <c r="H371" s="60" t="s">
        <v>344</v>
      </c>
      <c r="I371" s="49">
        <v>5929.1</v>
      </c>
      <c r="J371" s="49">
        <v>0</v>
      </c>
      <c r="K371" s="49">
        <v>0</v>
      </c>
    </row>
    <row r="372" spans="1:11" s="9" customFormat="1">
      <c r="C372" s="124"/>
      <c r="D372" s="118"/>
      <c r="E372" s="103"/>
      <c r="F372" s="103"/>
      <c r="G372" s="103"/>
      <c r="H372" s="60" t="s">
        <v>359</v>
      </c>
      <c r="I372" s="49">
        <v>0</v>
      </c>
      <c r="J372" s="49">
        <v>0</v>
      </c>
      <c r="K372" s="49">
        <v>0</v>
      </c>
    </row>
    <row r="373" spans="1:11" s="9" customFormat="1">
      <c r="C373" s="124"/>
      <c r="D373" s="118"/>
      <c r="E373" s="103"/>
      <c r="F373" s="103"/>
      <c r="G373" s="103"/>
      <c r="H373" s="60" t="s">
        <v>593</v>
      </c>
      <c r="I373" s="49">
        <v>0</v>
      </c>
      <c r="J373" s="49">
        <v>0</v>
      </c>
      <c r="K373" s="49">
        <v>0</v>
      </c>
    </row>
    <row r="374" spans="1:11" s="9" customFormat="1">
      <c r="C374" s="125"/>
      <c r="D374" s="119"/>
      <c r="E374" s="104"/>
      <c r="F374" s="104"/>
      <c r="G374" s="104"/>
      <c r="H374" s="60" t="s">
        <v>249</v>
      </c>
      <c r="I374" s="49">
        <v>0</v>
      </c>
      <c r="J374" s="49">
        <v>0</v>
      </c>
      <c r="K374" s="49">
        <v>0</v>
      </c>
    </row>
    <row r="375" spans="1:11" s="25" customFormat="1" ht="15" customHeight="1">
      <c r="C375" s="123" t="s">
        <v>418</v>
      </c>
      <c r="D375" s="228" t="s">
        <v>831</v>
      </c>
      <c r="E375" s="102" t="s">
        <v>598</v>
      </c>
      <c r="F375" s="102"/>
      <c r="G375" s="102"/>
      <c r="H375" s="60" t="s">
        <v>357</v>
      </c>
      <c r="I375" s="49">
        <v>0</v>
      </c>
      <c r="J375" s="49">
        <v>0</v>
      </c>
      <c r="K375" s="49">
        <v>0</v>
      </c>
    </row>
    <row r="376" spans="1:11" s="25" customFormat="1">
      <c r="C376" s="124"/>
      <c r="D376" s="229"/>
      <c r="E376" s="103"/>
      <c r="F376" s="103"/>
      <c r="G376" s="103"/>
      <c r="H376" s="60" t="s">
        <v>358</v>
      </c>
      <c r="I376" s="49">
        <v>0</v>
      </c>
      <c r="J376" s="49">
        <v>0</v>
      </c>
      <c r="K376" s="49">
        <v>0</v>
      </c>
    </row>
    <row r="377" spans="1:11" s="6" customFormat="1">
      <c r="A377" s="9"/>
      <c r="B377" s="9"/>
      <c r="C377" s="124"/>
      <c r="D377" s="229"/>
      <c r="E377" s="103"/>
      <c r="F377" s="103"/>
      <c r="G377" s="103"/>
      <c r="H377" s="60" t="s">
        <v>359</v>
      </c>
      <c r="I377" s="49">
        <v>0</v>
      </c>
      <c r="J377" s="49">
        <v>0</v>
      </c>
      <c r="K377" s="49">
        <v>0</v>
      </c>
    </row>
    <row r="378" spans="1:11" s="6" customFormat="1" ht="18" customHeight="1">
      <c r="A378" s="9"/>
      <c r="B378" s="9"/>
      <c r="C378" s="124"/>
      <c r="D378" s="229"/>
      <c r="E378" s="103"/>
      <c r="F378" s="103"/>
      <c r="G378" s="103"/>
      <c r="H378" s="60" t="s">
        <v>360</v>
      </c>
      <c r="I378" s="49">
        <v>0</v>
      </c>
      <c r="J378" s="49">
        <v>0</v>
      </c>
      <c r="K378" s="49">
        <v>0</v>
      </c>
    </row>
    <row r="379" spans="1:11" s="6" customFormat="1">
      <c r="A379" s="9"/>
      <c r="B379" s="9"/>
      <c r="C379" s="125"/>
      <c r="D379" s="230"/>
      <c r="E379" s="104"/>
      <c r="F379" s="104"/>
      <c r="G379" s="104"/>
      <c r="H379" s="60" t="s">
        <v>249</v>
      </c>
      <c r="I379" s="49">
        <v>0</v>
      </c>
      <c r="J379" s="49">
        <v>0</v>
      </c>
      <c r="K379" s="49">
        <v>0</v>
      </c>
    </row>
    <row r="380" spans="1:11" s="13" customFormat="1" ht="15" customHeight="1">
      <c r="C380" s="123" t="s">
        <v>419</v>
      </c>
      <c r="D380" s="228" t="s">
        <v>815</v>
      </c>
      <c r="E380" s="102" t="s">
        <v>594</v>
      </c>
      <c r="F380" s="102">
        <v>2021</v>
      </c>
      <c r="G380" s="102">
        <v>2021</v>
      </c>
      <c r="H380" s="66" t="s">
        <v>357</v>
      </c>
      <c r="I380" s="64">
        <f>I381</f>
        <v>0</v>
      </c>
      <c r="J380" s="64">
        <v>850</v>
      </c>
      <c r="K380" s="64"/>
    </row>
    <row r="381" spans="1:11" s="13" customFormat="1" ht="15" customHeight="1">
      <c r="C381" s="124"/>
      <c r="D381" s="229"/>
      <c r="E381" s="103"/>
      <c r="F381" s="103"/>
      <c r="G381" s="103"/>
      <c r="H381" s="66" t="s">
        <v>595</v>
      </c>
      <c r="I381" s="49">
        <v>0</v>
      </c>
      <c r="J381" s="49">
        <v>850</v>
      </c>
      <c r="K381" s="49"/>
    </row>
    <row r="382" spans="1:11" s="13" customFormat="1">
      <c r="C382" s="124"/>
      <c r="D382" s="229"/>
      <c r="E382" s="103"/>
      <c r="F382" s="103"/>
      <c r="G382" s="103"/>
      <c r="H382" s="66" t="s">
        <v>359</v>
      </c>
      <c r="I382" s="49">
        <v>0</v>
      </c>
      <c r="J382" s="49">
        <v>0</v>
      </c>
      <c r="K382" s="49">
        <v>0</v>
      </c>
    </row>
    <row r="383" spans="1:11" s="13" customFormat="1">
      <c r="C383" s="124"/>
      <c r="D383" s="229"/>
      <c r="E383" s="103"/>
      <c r="F383" s="103"/>
      <c r="G383" s="103"/>
      <c r="H383" s="66" t="s">
        <v>247</v>
      </c>
      <c r="I383" s="49">
        <v>0</v>
      </c>
      <c r="J383" s="49">
        <v>0</v>
      </c>
      <c r="K383" s="49">
        <v>0</v>
      </c>
    </row>
    <row r="384" spans="1:11" s="13" customFormat="1" ht="14.25" customHeight="1">
      <c r="C384" s="125"/>
      <c r="D384" s="230"/>
      <c r="E384" s="104"/>
      <c r="F384" s="104"/>
      <c r="G384" s="104"/>
      <c r="H384" s="60" t="s">
        <v>249</v>
      </c>
      <c r="I384" s="49">
        <v>0</v>
      </c>
      <c r="J384" s="49">
        <v>0</v>
      </c>
      <c r="K384" s="49">
        <v>0</v>
      </c>
    </row>
    <row r="385" spans="3:11" s="13" customFormat="1" ht="15" customHeight="1">
      <c r="C385" s="123" t="s">
        <v>165</v>
      </c>
      <c r="D385" s="228" t="s">
        <v>814</v>
      </c>
      <c r="E385" s="102" t="s">
        <v>10</v>
      </c>
      <c r="F385" s="102">
        <v>2021</v>
      </c>
      <c r="G385" s="102">
        <v>2021</v>
      </c>
      <c r="H385" s="60" t="s">
        <v>357</v>
      </c>
      <c r="I385" s="49">
        <v>0</v>
      </c>
      <c r="J385" s="49">
        <v>400</v>
      </c>
      <c r="K385" s="49"/>
    </row>
    <row r="386" spans="3:11" s="13" customFormat="1" ht="15" customHeight="1">
      <c r="C386" s="124"/>
      <c r="D386" s="229"/>
      <c r="E386" s="103"/>
      <c r="F386" s="103"/>
      <c r="G386" s="103"/>
      <c r="H386" s="60" t="s">
        <v>344</v>
      </c>
      <c r="I386" s="49">
        <v>0</v>
      </c>
      <c r="J386" s="49">
        <v>400</v>
      </c>
      <c r="K386" s="49"/>
    </row>
    <row r="387" spans="3:11" s="13" customFormat="1" ht="15" customHeight="1">
      <c r="C387" s="124"/>
      <c r="D387" s="229"/>
      <c r="E387" s="103"/>
      <c r="F387" s="103"/>
      <c r="G387" s="103"/>
      <c r="H387" s="60" t="s">
        <v>359</v>
      </c>
      <c r="I387" s="49">
        <v>0</v>
      </c>
      <c r="J387" s="49">
        <v>0</v>
      </c>
      <c r="K387" s="49">
        <v>0</v>
      </c>
    </row>
    <row r="388" spans="3:11" s="13" customFormat="1" ht="15" customHeight="1">
      <c r="C388" s="124"/>
      <c r="D388" s="229"/>
      <c r="E388" s="103"/>
      <c r="F388" s="103"/>
      <c r="G388" s="103"/>
      <c r="H388" s="60" t="s">
        <v>247</v>
      </c>
      <c r="I388" s="49">
        <v>0</v>
      </c>
      <c r="J388" s="49">
        <v>0</v>
      </c>
      <c r="K388" s="49">
        <v>0</v>
      </c>
    </row>
    <row r="389" spans="3:11" s="13" customFormat="1" ht="15" customHeight="1">
      <c r="C389" s="125"/>
      <c r="D389" s="230"/>
      <c r="E389" s="104"/>
      <c r="F389" s="104"/>
      <c r="G389" s="104"/>
      <c r="H389" s="60" t="s">
        <v>249</v>
      </c>
      <c r="I389" s="49">
        <v>0</v>
      </c>
      <c r="J389" s="49">
        <v>0</v>
      </c>
      <c r="K389" s="49">
        <v>0</v>
      </c>
    </row>
    <row r="390" spans="3:11" s="13" customFormat="1" ht="15" customHeight="1">
      <c r="C390" s="123" t="s">
        <v>467</v>
      </c>
      <c r="D390" s="228" t="s">
        <v>813</v>
      </c>
      <c r="E390" s="102" t="s">
        <v>579</v>
      </c>
      <c r="F390" s="102">
        <v>2021</v>
      </c>
      <c r="G390" s="102">
        <v>2021</v>
      </c>
      <c r="H390" s="60" t="s">
        <v>357</v>
      </c>
      <c r="I390" s="49">
        <v>0</v>
      </c>
      <c r="J390" s="49">
        <v>2500</v>
      </c>
      <c r="K390" s="49">
        <v>0</v>
      </c>
    </row>
    <row r="391" spans="3:11" s="13" customFormat="1" ht="15" customHeight="1">
      <c r="C391" s="124"/>
      <c r="D391" s="229"/>
      <c r="E391" s="103"/>
      <c r="F391" s="103"/>
      <c r="G391" s="103"/>
      <c r="H391" s="60" t="s">
        <v>358</v>
      </c>
      <c r="I391" s="49">
        <v>0</v>
      </c>
      <c r="J391" s="49">
        <v>2500</v>
      </c>
      <c r="K391" s="49">
        <v>0</v>
      </c>
    </row>
    <row r="392" spans="3:11" s="13" customFormat="1" ht="15" customHeight="1">
      <c r="C392" s="124"/>
      <c r="D392" s="229"/>
      <c r="E392" s="103"/>
      <c r="F392" s="103"/>
      <c r="G392" s="103"/>
      <c r="H392" s="60" t="s">
        <v>359</v>
      </c>
      <c r="I392" s="49">
        <v>0</v>
      </c>
      <c r="J392" s="49">
        <v>0</v>
      </c>
      <c r="K392" s="49">
        <v>0</v>
      </c>
    </row>
    <row r="393" spans="3:11" s="13" customFormat="1" ht="15" customHeight="1">
      <c r="C393" s="124"/>
      <c r="D393" s="229"/>
      <c r="E393" s="103"/>
      <c r="F393" s="103"/>
      <c r="G393" s="103"/>
      <c r="H393" s="60" t="s">
        <v>247</v>
      </c>
      <c r="I393" s="49">
        <v>0</v>
      </c>
      <c r="J393" s="49">
        <v>0</v>
      </c>
      <c r="K393" s="49">
        <v>0</v>
      </c>
    </row>
    <row r="394" spans="3:11" s="13" customFormat="1" ht="15" customHeight="1">
      <c r="C394" s="125"/>
      <c r="D394" s="229"/>
      <c r="E394" s="103"/>
      <c r="F394" s="103"/>
      <c r="G394" s="103"/>
      <c r="H394" s="60" t="s">
        <v>249</v>
      </c>
      <c r="I394" s="49">
        <v>0</v>
      </c>
      <c r="J394" s="49">
        <v>0</v>
      </c>
      <c r="K394" s="49">
        <v>0</v>
      </c>
    </row>
    <row r="395" spans="3:11" s="13" customFormat="1" ht="15" customHeight="1">
      <c r="C395" s="123" t="s">
        <v>160</v>
      </c>
      <c r="D395" s="117" t="s">
        <v>812</v>
      </c>
      <c r="E395" s="117" t="s">
        <v>581</v>
      </c>
      <c r="F395" s="102">
        <v>2021</v>
      </c>
      <c r="G395" s="102">
        <v>2021</v>
      </c>
      <c r="H395" s="60" t="s">
        <v>357</v>
      </c>
      <c r="I395" s="49">
        <v>0</v>
      </c>
      <c r="J395" s="49">
        <v>8000</v>
      </c>
      <c r="K395" s="49">
        <v>0</v>
      </c>
    </row>
    <row r="396" spans="3:11" s="13" customFormat="1" ht="17.25" customHeight="1">
      <c r="C396" s="124"/>
      <c r="D396" s="118"/>
      <c r="E396" s="118"/>
      <c r="F396" s="103"/>
      <c r="G396" s="103"/>
      <c r="H396" s="60" t="s">
        <v>344</v>
      </c>
      <c r="I396" s="49">
        <v>0</v>
      </c>
      <c r="J396" s="49">
        <v>8000</v>
      </c>
      <c r="K396" s="49">
        <v>0</v>
      </c>
    </row>
    <row r="397" spans="3:11" s="13" customFormat="1" ht="15" customHeight="1">
      <c r="C397" s="124"/>
      <c r="D397" s="118"/>
      <c r="E397" s="118"/>
      <c r="F397" s="103"/>
      <c r="G397" s="103"/>
      <c r="H397" s="60" t="s">
        <v>359</v>
      </c>
      <c r="I397" s="49">
        <v>0</v>
      </c>
      <c r="J397" s="49">
        <v>0</v>
      </c>
      <c r="K397" s="49">
        <v>0</v>
      </c>
    </row>
    <row r="398" spans="3:11" s="13" customFormat="1" ht="15" customHeight="1">
      <c r="C398" s="124"/>
      <c r="D398" s="118"/>
      <c r="E398" s="118"/>
      <c r="F398" s="103"/>
      <c r="G398" s="103"/>
      <c r="H398" s="60" t="s">
        <v>247</v>
      </c>
      <c r="I398" s="49">
        <v>0</v>
      </c>
      <c r="J398" s="49">
        <v>0</v>
      </c>
      <c r="K398" s="49">
        <v>0</v>
      </c>
    </row>
    <row r="399" spans="3:11" s="13" customFormat="1" ht="16.5" customHeight="1">
      <c r="C399" s="125"/>
      <c r="D399" s="119"/>
      <c r="E399" s="119"/>
      <c r="F399" s="104"/>
      <c r="G399" s="104"/>
      <c r="H399" s="60" t="s">
        <v>249</v>
      </c>
      <c r="I399" s="49">
        <v>0</v>
      </c>
      <c r="J399" s="49">
        <v>0</v>
      </c>
      <c r="K399" s="49">
        <v>0</v>
      </c>
    </row>
    <row r="400" spans="3:11" s="13" customFormat="1" ht="16.5" customHeight="1">
      <c r="C400" s="123" t="s">
        <v>386</v>
      </c>
      <c r="D400" s="117" t="s">
        <v>811</v>
      </c>
      <c r="E400" s="102" t="s">
        <v>594</v>
      </c>
      <c r="F400" s="102">
        <v>2022</v>
      </c>
      <c r="G400" s="102">
        <v>2022</v>
      </c>
      <c r="H400" s="60" t="s">
        <v>357</v>
      </c>
      <c r="I400" s="49">
        <v>0</v>
      </c>
      <c r="J400" s="49">
        <v>0</v>
      </c>
      <c r="K400" s="49">
        <v>800</v>
      </c>
    </row>
    <row r="401" spans="3:11" s="13" customFormat="1" ht="16.5" customHeight="1">
      <c r="C401" s="124"/>
      <c r="D401" s="118"/>
      <c r="E401" s="103"/>
      <c r="F401" s="103"/>
      <c r="G401" s="103"/>
      <c r="H401" s="60" t="s">
        <v>344</v>
      </c>
      <c r="I401" s="49">
        <v>0</v>
      </c>
      <c r="J401" s="49">
        <v>0</v>
      </c>
      <c r="K401" s="49">
        <v>800</v>
      </c>
    </row>
    <row r="402" spans="3:11" s="13" customFormat="1" ht="16.5" customHeight="1">
      <c r="C402" s="124"/>
      <c r="D402" s="118"/>
      <c r="E402" s="103"/>
      <c r="F402" s="103"/>
      <c r="G402" s="103"/>
      <c r="H402" s="60" t="s">
        <v>359</v>
      </c>
      <c r="I402" s="49">
        <v>0</v>
      </c>
      <c r="J402" s="49">
        <v>0</v>
      </c>
      <c r="K402" s="49">
        <v>0</v>
      </c>
    </row>
    <row r="403" spans="3:11" s="13" customFormat="1" ht="16.5" customHeight="1">
      <c r="C403" s="124"/>
      <c r="D403" s="118"/>
      <c r="E403" s="103"/>
      <c r="F403" s="103"/>
      <c r="G403" s="103"/>
      <c r="H403" s="60" t="s">
        <v>247</v>
      </c>
      <c r="I403" s="49">
        <v>0</v>
      </c>
      <c r="J403" s="49">
        <v>0</v>
      </c>
      <c r="K403" s="49">
        <v>0</v>
      </c>
    </row>
    <row r="404" spans="3:11" s="13" customFormat="1" ht="16.5" customHeight="1">
      <c r="C404" s="125"/>
      <c r="D404" s="119"/>
      <c r="E404" s="104"/>
      <c r="F404" s="104"/>
      <c r="G404" s="104"/>
      <c r="H404" s="60" t="s">
        <v>249</v>
      </c>
      <c r="I404" s="49">
        <v>0</v>
      </c>
      <c r="J404" s="49">
        <v>0</v>
      </c>
      <c r="K404" s="49">
        <v>0</v>
      </c>
    </row>
    <row r="405" spans="3:11" s="13" customFormat="1" ht="16.5" customHeight="1">
      <c r="C405" s="123" t="s">
        <v>387</v>
      </c>
      <c r="D405" s="117" t="s">
        <v>810</v>
      </c>
      <c r="E405" s="102" t="s">
        <v>583</v>
      </c>
      <c r="F405" s="102">
        <v>2022</v>
      </c>
      <c r="G405" s="102">
        <v>2022</v>
      </c>
      <c r="H405" s="60" t="s">
        <v>357</v>
      </c>
      <c r="I405" s="49">
        <v>0</v>
      </c>
      <c r="J405" s="49">
        <v>0</v>
      </c>
      <c r="K405" s="49">
        <v>1500</v>
      </c>
    </row>
    <row r="406" spans="3:11" s="13" customFormat="1" ht="16.5" customHeight="1">
      <c r="C406" s="124"/>
      <c r="D406" s="118"/>
      <c r="E406" s="103"/>
      <c r="F406" s="103"/>
      <c r="G406" s="103"/>
      <c r="H406" s="60" t="s">
        <v>344</v>
      </c>
      <c r="I406" s="49">
        <v>0</v>
      </c>
      <c r="J406" s="49">
        <v>0</v>
      </c>
      <c r="K406" s="49">
        <v>1500</v>
      </c>
    </row>
    <row r="407" spans="3:11" s="13" customFormat="1" ht="16.5" customHeight="1">
      <c r="C407" s="124"/>
      <c r="D407" s="118"/>
      <c r="E407" s="103"/>
      <c r="F407" s="103"/>
      <c r="G407" s="103"/>
      <c r="H407" s="60" t="s">
        <v>359</v>
      </c>
      <c r="I407" s="49">
        <v>0</v>
      </c>
      <c r="J407" s="49">
        <v>0</v>
      </c>
      <c r="K407" s="49">
        <v>0</v>
      </c>
    </row>
    <row r="408" spans="3:11" s="13" customFormat="1" ht="16.5" customHeight="1">
      <c r="C408" s="124"/>
      <c r="D408" s="118"/>
      <c r="E408" s="103"/>
      <c r="F408" s="103"/>
      <c r="G408" s="103"/>
      <c r="H408" s="60" t="s">
        <v>247</v>
      </c>
      <c r="I408" s="49">
        <v>0</v>
      </c>
      <c r="J408" s="49">
        <v>0</v>
      </c>
      <c r="K408" s="49">
        <v>0</v>
      </c>
    </row>
    <row r="409" spans="3:11" s="13" customFormat="1" ht="16.5" customHeight="1">
      <c r="C409" s="125"/>
      <c r="D409" s="119"/>
      <c r="E409" s="104"/>
      <c r="F409" s="104"/>
      <c r="G409" s="104"/>
      <c r="H409" s="60" t="s">
        <v>249</v>
      </c>
      <c r="I409" s="49">
        <v>0</v>
      </c>
      <c r="J409" s="49">
        <v>0</v>
      </c>
      <c r="K409" s="49">
        <v>0</v>
      </c>
    </row>
    <row r="410" spans="3:11" s="13" customFormat="1" ht="16.5" customHeight="1">
      <c r="C410" s="123" t="s">
        <v>166</v>
      </c>
      <c r="D410" s="117" t="s">
        <v>809</v>
      </c>
      <c r="E410" s="102" t="s">
        <v>581</v>
      </c>
      <c r="F410" s="102">
        <v>2022</v>
      </c>
      <c r="G410" s="102">
        <v>2022</v>
      </c>
      <c r="H410" s="60" t="s">
        <v>357</v>
      </c>
      <c r="I410" s="49">
        <v>0</v>
      </c>
      <c r="J410" s="49">
        <v>0</v>
      </c>
      <c r="K410" s="49">
        <v>8000</v>
      </c>
    </row>
    <row r="411" spans="3:11" s="13" customFormat="1" ht="16.5" customHeight="1">
      <c r="C411" s="124"/>
      <c r="D411" s="118"/>
      <c r="E411" s="103"/>
      <c r="F411" s="103"/>
      <c r="G411" s="103"/>
      <c r="H411" s="60" t="s">
        <v>344</v>
      </c>
      <c r="I411" s="49">
        <v>0</v>
      </c>
      <c r="J411" s="49">
        <v>0</v>
      </c>
      <c r="K411" s="49">
        <v>8000</v>
      </c>
    </row>
    <row r="412" spans="3:11" s="13" customFormat="1" ht="16.5" customHeight="1">
      <c r="C412" s="124"/>
      <c r="D412" s="118"/>
      <c r="E412" s="103"/>
      <c r="F412" s="103"/>
      <c r="G412" s="103"/>
      <c r="H412" s="60" t="s">
        <v>359</v>
      </c>
      <c r="I412" s="49">
        <v>0</v>
      </c>
      <c r="J412" s="49">
        <v>0</v>
      </c>
      <c r="K412" s="49">
        <v>0</v>
      </c>
    </row>
    <row r="413" spans="3:11" s="13" customFormat="1" ht="16.5" customHeight="1">
      <c r="C413" s="124"/>
      <c r="D413" s="118"/>
      <c r="E413" s="103"/>
      <c r="F413" s="103"/>
      <c r="G413" s="103"/>
      <c r="H413" s="60" t="s">
        <v>247</v>
      </c>
      <c r="I413" s="49">
        <v>0</v>
      </c>
      <c r="J413" s="49">
        <v>0</v>
      </c>
      <c r="K413" s="49">
        <v>0</v>
      </c>
    </row>
    <row r="414" spans="3:11" s="13" customFormat="1" ht="16.5" customHeight="1">
      <c r="C414" s="125"/>
      <c r="D414" s="119"/>
      <c r="E414" s="104"/>
      <c r="F414" s="104"/>
      <c r="G414" s="104"/>
      <c r="H414" s="60" t="s">
        <v>249</v>
      </c>
      <c r="I414" s="49">
        <v>0</v>
      </c>
      <c r="J414" s="49">
        <v>0</v>
      </c>
      <c r="K414" s="49">
        <v>0</v>
      </c>
    </row>
    <row r="415" spans="3:11" s="13" customFormat="1" ht="16.5" customHeight="1">
      <c r="C415" s="123" t="s">
        <v>749</v>
      </c>
      <c r="D415" s="228" t="s">
        <v>808</v>
      </c>
      <c r="E415" s="102" t="s">
        <v>594</v>
      </c>
      <c r="F415" s="102">
        <v>2022</v>
      </c>
      <c r="G415" s="102">
        <v>2022</v>
      </c>
      <c r="H415" s="60" t="s">
        <v>357</v>
      </c>
      <c r="I415" s="49">
        <v>0</v>
      </c>
      <c r="J415" s="49">
        <f>J416+J417+J418+J419</f>
        <v>0</v>
      </c>
      <c r="K415" s="49">
        <v>1450</v>
      </c>
    </row>
    <row r="416" spans="3:11" s="13" customFormat="1" ht="16.5" customHeight="1">
      <c r="C416" s="124"/>
      <c r="D416" s="229"/>
      <c r="E416" s="103"/>
      <c r="F416" s="103"/>
      <c r="G416" s="103"/>
      <c r="H416" s="60" t="s">
        <v>344</v>
      </c>
      <c r="I416" s="49">
        <v>0</v>
      </c>
      <c r="J416" s="49">
        <v>0</v>
      </c>
      <c r="K416" s="49">
        <v>1450</v>
      </c>
    </row>
    <row r="417" spans="1:11" s="13" customFormat="1" ht="16.5" customHeight="1">
      <c r="C417" s="124"/>
      <c r="D417" s="229"/>
      <c r="E417" s="103"/>
      <c r="F417" s="103"/>
      <c r="G417" s="103"/>
      <c r="H417" s="60" t="s">
        <v>359</v>
      </c>
      <c r="I417" s="49">
        <v>0</v>
      </c>
      <c r="J417" s="49">
        <v>0</v>
      </c>
      <c r="K417" s="49">
        <v>0</v>
      </c>
    </row>
    <row r="418" spans="1:11" s="13" customFormat="1" ht="16.5" customHeight="1">
      <c r="C418" s="124"/>
      <c r="D418" s="229"/>
      <c r="E418" s="103"/>
      <c r="F418" s="103"/>
      <c r="G418" s="103"/>
      <c r="H418" s="60" t="s">
        <v>596</v>
      </c>
      <c r="I418" s="49">
        <v>0</v>
      </c>
      <c r="J418" s="49">
        <v>0</v>
      </c>
      <c r="K418" s="49">
        <v>0</v>
      </c>
    </row>
    <row r="419" spans="1:11" s="13" customFormat="1" ht="16.5" customHeight="1">
      <c r="C419" s="125"/>
      <c r="D419" s="230"/>
      <c r="E419" s="104"/>
      <c r="F419" s="104"/>
      <c r="G419" s="104"/>
      <c r="H419" s="60" t="s">
        <v>249</v>
      </c>
      <c r="I419" s="49">
        <v>0</v>
      </c>
      <c r="J419" s="49">
        <v>0</v>
      </c>
      <c r="K419" s="49">
        <v>0</v>
      </c>
    </row>
    <row r="420" spans="1:11" s="9" customFormat="1" ht="15" customHeight="1">
      <c r="C420" s="123" t="s">
        <v>390</v>
      </c>
      <c r="D420" s="228" t="s">
        <v>391</v>
      </c>
      <c r="E420" s="102" t="s">
        <v>369</v>
      </c>
      <c r="F420" s="102">
        <v>2020</v>
      </c>
      <c r="G420" s="102">
        <v>2022</v>
      </c>
      <c r="H420" s="60" t="s">
        <v>357</v>
      </c>
      <c r="I420" s="49">
        <f>I421</f>
        <v>22</v>
      </c>
      <c r="J420" s="49">
        <f t="shared" ref="J420:K420" si="14">J421</f>
        <v>750</v>
      </c>
      <c r="K420" s="49">
        <f t="shared" si="14"/>
        <v>750</v>
      </c>
    </row>
    <row r="421" spans="1:11" s="9" customFormat="1">
      <c r="C421" s="124"/>
      <c r="D421" s="229"/>
      <c r="E421" s="103"/>
      <c r="F421" s="103"/>
      <c r="G421" s="103"/>
      <c r="H421" s="60" t="s">
        <v>344</v>
      </c>
      <c r="I421" s="49">
        <f>I426+I431+I436+I441+I446+I451+I456+I461+I466</f>
        <v>22</v>
      </c>
      <c r="J421" s="49">
        <f t="shared" ref="J421:K421" si="15">J426+J431+J436+J441+J446+J451+J456+J461+J466</f>
        <v>750</v>
      </c>
      <c r="K421" s="49">
        <f t="shared" si="15"/>
        <v>750</v>
      </c>
    </row>
    <row r="422" spans="1:11" s="9" customFormat="1" ht="17.25" customHeight="1">
      <c r="C422" s="124"/>
      <c r="D422" s="229"/>
      <c r="E422" s="103"/>
      <c r="F422" s="103"/>
      <c r="G422" s="103"/>
      <c r="H422" s="60" t="s">
        <v>359</v>
      </c>
      <c r="I422" s="49">
        <v>0</v>
      </c>
      <c r="J422" s="49">
        <v>0</v>
      </c>
      <c r="K422" s="49"/>
    </row>
    <row r="423" spans="1:11" s="9" customFormat="1" ht="15" customHeight="1">
      <c r="C423" s="124"/>
      <c r="D423" s="229"/>
      <c r="E423" s="103"/>
      <c r="F423" s="103"/>
      <c r="G423" s="103"/>
      <c r="H423" s="60" t="s">
        <v>247</v>
      </c>
      <c r="I423" s="49">
        <v>0</v>
      </c>
      <c r="J423" s="49">
        <v>0</v>
      </c>
      <c r="K423" s="49">
        <v>0</v>
      </c>
    </row>
    <row r="424" spans="1:11" s="9" customFormat="1" ht="18.75" customHeight="1">
      <c r="C424" s="125"/>
      <c r="D424" s="230"/>
      <c r="E424" s="104"/>
      <c r="F424" s="104"/>
      <c r="G424" s="104"/>
      <c r="H424" s="60" t="s">
        <v>249</v>
      </c>
      <c r="I424" s="49">
        <v>0</v>
      </c>
      <c r="J424" s="49">
        <v>0</v>
      </c>
      <c r="K424" s="49">
        <v>0</v>
      </c>
    </row>
    <row r="425" spans="1:11" s="6" customFormat="1" ht="15" customHeight="1">
      <c r="A425" s="9"/>
      <c r="B425" s="9"/>
      <c r="C425" s="167" t="s">
        <v>392</v>
      </c>
      <c r="D425" s="170" t="s">
        <v>756</v>
      </c>
      <c r="E425" s="145" t="s">
        <v>757</v>
      </c>
      <c r="F425" s="145">
        <v>2021</v>
      </c>
      <c r="G425" s="145">
        <v>2022</v>
      </c>
      <c r="H425" s="39" t="s">
        <v>357</v>
      </c>
      <c r="I425" s="49">
        <v>0</v>
      </c>
      <c r="J425" s="37">
        <f>J426+J427+J428+J429</f>
        <v>60</v>
      </c>
      <c r="K425" s="37">
        <f>K426+K427+K428+K429</f>
        <v>66.7</v>
      </c>
    </row>
    <row r="426" spans="1:11" s="6" customFormat="1">
      <c r="A426" s="9"/>
      <c r="B426" s="9"/>
      <c r="C426" s="168"/>
      <c r="D426" s="171"/>
      <c r="E426" s="146"/>
      <c r="F426" s="146"/>
      <c r="G426" s="146"/>
      <c r="H426" s="39" t="s">
        <v>358</v>
      </c>
      <c r="I426" s="49">
        <v>0</v>
      </c>
      <c r="J426" s="37">
        <v>60</v>
      </c>
      <c r="K426" s="37">
        <v>66.7</v>
      </c>
    </row>
    <row r="427" spans="1:11" s="6" customFormat="1">
      <c r="A427" s="9"/>
      <c r="B427" s="9"/>
      <c r="C427" s="168"/>
      <c r="D427" s="171"/>
      <c r="E427" s="146"/>
      <c r="F427" s="146"/>
      <c r="G427" s="146"/>
      <c r="H427" s="39" t="s">
        <v>359</v>
      </c>
      <c r="I427" s="49">
        <v>0</v>
      </c>
      <c r="J427" s="37">
        <v>0</v>
      </c>
      <c r="K427" s="37">
        <v>0</v>
      </c>
    </row>
    <row r="428" spans="1:11" s="6" customFormat="1" ht="17.25" customHeight="1">
      <c r="A428" s="9"/>
      <c r="B428" s="9"/>
      <c r="C428" s="168"/>
      <c r="D428" s="171"/>
      <c r="E428" s="146"/>
      <c r="F428" s="146"/>
      <c r="G428" s="146"/>
      <c r="H428" s="39" t="s">
        <v>360</v>
      </c>
      <c r="I428" s="49">
        <v>0</v>
      </c>
      <c r="J428" s="37">
        <v>0</v>
      </c>
      <c r="K428" s="37">
        <v>0</v>
      </c>
    </row>
    <row r="429" spans="1:11" s="6" customFormat="1" ht="16.5" customHeight="1">
      <c r="A429" s="9"/>
      <c r="B429" s="9"/>
      <c r="C429" s="169"/>
      <c r="D429" s="172"/>
      <c r="E429" s="147"/>
      <c r="F429" s="147"/>
      <c r="G429" s="147"/>
      <c r="H429" s="39" t="s">
        <v>249</v>
      </c>
      <c r="I429" s="49">
        <v>0</v>
      </c>
      <c r="J429" s="37">
        <v>0</v>
      </c>
      <c r="K429" s="37">
        <v>0</v>
      </c>
    </row>
    <row r="430" spans="1:11" s="6" customFormat="1" ht="18" customHeight="1">
      <c r="A430" s="9"/>
      <c r="B430" s="9"/>
      <c r="C430" s="167" t="s">
        <v>393</v>
      </c>
      <c r="D430" s="170" t="s">
        <v>758</v>
      </c>
      <c r="E430" s="145" t="s">
        <v>759</v>
      </c>
      <c r="F430" s="145">
        <f>F425</f>
        <v>2021</v>
      </c>
      <c r="G430" s="145">
        <f>G425</f>
        <v>2022</v>
      </c>
      <c r="H430" s="39" t="s">
        <v>357</v>
      </c>
      <c r="I430" s="49">
        <v>0</v>
      </c>
      <c r="J430" s="37">
        <f>J431+J432+J433+J434</f>
        <v>100</v>
      </c>
      <c r="K430" s="67">
        <f>K431</f>
        <v>111.1</v>
      </c>
    </row>
    <row r="431" spans="1:11" s="6" customFormat="1" ht="18" customHeight="1">
      <c r="A431" s="9"/>
      <c r="B431" s="9"/>
      <c r="C431" s="168"/>
      <c r="D431" s="171"/>
      <c r="E431" s="146"/>
      <c r="F431" s="146"/>
      <c r="G431" s="146"/>
      <c r="H431" s="39" t="s">
        <v>358</v>
      </c>
      <c r="I431" s="49">
        <v>0</v>
      </c>
      <c r="J431" s="37">
        <v>100</v>
      </c>
      <c r="K431" s="37">
        <v>111.1</v>
      </c>
    </row>
    <row r="432" spans="1:11" s="6" customFormat="1" ht="18.75" customHeight="1">
      <c r="A432" s="9"/>
      <c r="B432" s="9"/>
      <c r="C432" s="168"/>
      <c r="D432" s="171"/>
      <c r="E432" s="146"/>
      <c r="F432" s="146"/>
      <c r="G432" s="146"/>
      <c r="H432" s="39" t="s">
        <v>359</v>
      </c>
      <c r="I432" s="49">
        <v>0</v>
      </c>
      <c r="J432" s="37">
        <v>0</v>
      </c>
      <c r="K432" s="37">
        <v>0</v>
      </c>
    </row>
    <row r="433" spans="1:11" s="6" customFormat="1" ht="16.5" customHeight="1">
      <c r="A433" s="9"/>
      <c r="B433" s="9"/>
      <c r="C433" s="168"/>
      <c r="D433" s="171"/>
      <c r="E433" s="146"/>
      <c r="F433" s="146"/>
      <c r="G433" s="146"/>
      <c r="H433" s="39" t="s">
        <v>360</v>
      </c>
      <c r="I433" s="49">
        <v>0</v>
      </c>
      <c r="J433" s="37">
        <v>0</v>
      </c>
      <c r="K433" s="37">
        <v>0</v>
      </c>
    </row>
    <row r="434" spans="1:11" s="6" customFormat="1" ht="19.5" customHeight="1">
      <c r="A434" s="9"/>
      <c r="B434" s="9"/>
      <c r="C434" s="169"/>
      <c r="D434" s="172"/>
      <c r="E434" s="147"/>
      <c r="F434" s="147"/>
      <c r="G434" s="147"/>
      <c r="H434" s="39" t="s">
        <v>249</v>
      </c>
      <c r="I434" s="49">
        <v>0</v>
      </c>
      <c r="J434" s="37">
        <v>0</v>
      </c>
      <c r="K434" s="37">
        <v>0</v>
      </c>
    </row>
    <row r="435" spans="1:11" s="6" customFormat="1" ht="18" customHeight="1">
      <c r="A435" s="9"/>
      <c r="B435" s="9"/>
      <c r="C435" s="167" t="s">
        <v>394</v>
      </c>
      <c r="D435" s="170" t="s">
        <v>760</v>
      </c>
      <c r="E435" s="102" t="s">
        <v>10</v>
      </c>
      <c r="F435" s="145">
        <f>F430</f>
        <v>2021</v>
      </c>
      <c r="G435" s="145">
        <f>G430</f>
        <v>2022</v>
      </c>
      <c r="H435" s="39" t="s">
        <v>357</v>
      </c>
      <c r="I435" s="49">
        <v>0</v>
      </c>
      <c r="J435" s="37">
        <f>J436+J437+J438+J439</f>
        <v>100</v>
      </c>
      <c r="K435" s="67">
        <f>K436</f>
        <v>111.1</v>
      </c>
    </row>
    <row r="436" spans="1:11" s="6" customFormat="1" ht="18" customHeight="1">
      <c r="A436" s="9"/>
      <c r="B436" s="9"/>
      <c r="C436" s="168"/>
      <c r="D436" s="171"/>
      <c r="E436" s="103"/>
      <c r="F436" s="146"/>
      <c r="G436" s="146"/>
      <c r="H436" s="39" t="s">
        <v>358</v>
      </c>
      <c r="I436" s="49">
        <v>0</v>
      </c>
      <c r="J436" s="37">
        <v>100</v>
      </c>
      <c r="K436" s="37">
        <v>111.1</v>
      </c>
    </row>
    <row r="437" spans="1:11" s="6" customFormat="1" ht="18.75" customHeight="1">
      <c r="A437" s="9"/>
      <c r="B437" s="9"/>
      <c r="C437" s="168"/>
      <c r="D437" s="171"/>
      <c r="E437" s="103"/>
      <c r="F437" s="146"/>
      <c r="G437" s="146"/>
      <c r="H437" s="39" t="s">
        <v>359</v>
      </c>
      <c r="I437" s="37">
        <v>0</v>
      </c>
      <c r="J437" s="37">
        <v>0</v>
      </c>
      <c r="K437" s="37">
        <v>0</v>
      </c>
    </row>
    <row r="438" spans="1:11" s="6" customFormat="1" ht="16.5" customHeight="1">
      <c r="A438" s="9"/>
      <c r="B438" s="9"/>
      <c r="C438" s="168"/>
      <c r="D438" s="171"/>
      <c r="E438" s="103"/>
      <c r="F438" s="146"/>
      <c r="G438" s="146"/>
      <c r="H438" s="39" t="s">
        <v>360</v>
      </c>
      <c r="I438" s="37">
        <v>0</v>
      </c>
      <c r="J438" s="37">
        <v>0</v>
      </c>
      <c r="K438" s="37">
        <v>0</v>
      </c>
    </row>
    <row r="439" spans="1:11" s="6" customFormat="1" ht="24.75" customHeight="1">
      <c r="A439" s="9"/>
      <c r="B439" s="9"/>
      <c r="C439" s="169"/>
      <c r="D439" s="172"/>
      <c r="E439" s="104"/>
      <c r="F439" s="147"/>
      <c r="G439" s="147"/>
      <c r="H439" s="39" t="s">
        <v>249</v>
      </c>
      <c r="I439" s="37">
        <v>0</v>
      </c>
      <c r="J439" s="37">
        <v>0</v>
      </c>
      <c r="K439" s="37">
        <v>0</v>
      </c>
    </row>
    <row r="440" spans="1:11" s="6" customFormat="1" ht="18" customHeight="1">
      <c r="A440" s="9"/>
      <c r="B440" s="9"/>
      <c r="C440" s="167" t="s">
        <v>64</v>
      </c>
      <c r="D440" s="170" t="s">
        <v>761</v>
      </c>
      <c r="E440" s="145" t="s">
        <v>762</v>
      </c>
      <c r="F440" s="145">
        <f>F435</f>
        <v>2021</v>
      </c>
      <c r="G440" s="145">
        <f>G435</f>
        <v>2022</v>
      </c>
      <c r="H440" s="39" t="s">
        <v>357</v>
      </c>
      <c r="I440" s="37">
        <v>0</v>
      </c>
      <c r="J440" s="37">
        <f>J441+J442+J443+J444</f>
        <v>50</v>
      </c>
      <c r="K440" s="67">
        <f>K441</f>
        <v>55.5</v>
      </c>
    </row>
    <row r="441" spans="1:11" s="6" customFormat="1" ht="18" customHeight="1">
      <c r="A441" s="9"/>
      <c r="B441" s="9"/>
      <c r="C441" s="168"/>
      <c r="D441" s="171"/>
      <c r="E441" s="146"/>
      <c r="F441" s="146"/>
      <c r="G441" s="146"/>
      <c r="H441" s="39" t="s">
        <v>358</v>
      </c>
      <c r="I441" s="37">
        <v>0</v>
      </c>
      <c r="J441" s="37">
        <v>50</v>
      </c>
      <c r="K441" s="37">
        <v>55.5</v>
      </c>
    </row>
    <row r="442" spans="1:11" s="6" customFormat="1" ht="18.75" customHeight="1">
      <c r="A442" s="9"/>
      <c r="B442" s="9"/>
      <c r="C442" s="168"/>
      <c r="D442" s="171"/>
      <c r="E442" s="146"/>
      <c r="F442" s="146"/>
      <c r="G442" s="146"/>
      <c r="H442" s="39" t="s">
        <v>359</v>
      </c>
      <c r="I442" s="37">
        <v>0</v>
      </c>
      <c r="J442" s="37">
        <v>0</v>
      </c>
      <c r="K442" s="37">
        <v>0</v>
      </c>
    </row>
    <row r="443" spans="1:11" s="6" customFormat="1" ht="16.5" customHeight="1">
      <c r="A443" s="9"/>
      <c r="B443" s="9"/>
      <c r="C443" s="168"/>
      <c r="D443" s="171"/>
      <c r="E443" s="146"/>
      <c r="F443" s="146"/>
      <c r="G443" s="146"/>
      <c r="H443" s="39" t="s">
        <v>360</v>
      </c>
      <c r="I443" s="37">
        <v>0</v>
      </c>
      <c r="J443" s="37">
        <v>0</v>
      </c>
      <c r="K443" s="37">
        <v>0</v>
      </c>
    </row>
    <row r="444" spans="1:11" s="6" customFormat="1" ht="19.5" customHeight="1">
      <c r="A444" s="9"/>
      <c r="B444" s="9"/>
      <c r="C444" s="169"/>
      <c r="D444" s="172"/>
      <c r="E444" s="147"/>
      <c r="F444" s="147"/>
      <c r="G444" s="147"/>
      <c r="H444" s="39" t="s">
        <v>249</v>
      </c>
      <c r="I444" s="37">
        <v>0</v>
      </c>
      <c r="J444" s="37">
        <v>0</v>
      </c>
      <c r="K444" s="37">
        <v>0</v>
      </c>
    </row>
    <row r="445" spans="1:11" s="6" customFormat="1" ht="18" customHeight="1">
      <c r="A445" s="9"/>
      <c r="B445" s="9"/>
      <c r="C445" s="167" t="s">
        <v>763</v>
      </c>
      <c r="D445" s="170" t="s">
        <v>764</v>
      </c>
      <c r="E445" s="145" t="s">
        <v>765</v>
      </c>
      <c r="F445" s="145">
        <f>F440</f>
        <v>2021</v>
      </c>
      <c r="G445" s="145">
        <f>G440</f>
        <v>2022</v>
      </c>
      <c r="H445" s="39" t="s">
        <v>357</v>
      </c>
      <c r="I445" s="37">
        <v>0</v>
      </c>
      <c r="J445" s="37">
        <f>J446+J447+J448+J449</f>
        <v>80</v>
      </c>
      <c r="K445" s="67">
        <f>K446</f>
        <v>88.9</v>
      </c>
    </row>
    <row r="446" spans="1:11" s="6" customFormat="1" ht="18" customHeight="1">
      <c r="A446" s="9"/>
      <c r="B446" s="9"/>
      <c r="C446" s="168"/>
      <c r="D446" s="171"/>
      <c r="E446" s="146"/>
      <c r="F446" s="146"/>
      <c r="G446" s="146"/>
      <c r="H446" s="39" t="s">
        <v>358</v>
      </c>
      <c r="I446" s="37">
        <v>0</v>
      </c>
      <c r="J446" s="37">
        <v>80</v>
      </c>
      <c r="K446" s="37">
        <v>88.9</v>
      </c>
    </row>
    <row r="447" spans="1:11" s="6" customFormat="1" ht="18.75" customHeight="1">
      <c r="A447" s="9"/>
      <c r="B447" s="9"/>
      <c r="C447" s="168"/>
      <c r="D447" s="171"/>
      <c r="E447" s="146"/>
      <c r="F447" s="146"/>
      <c r="G447" s="146"/>
      <c r="H447" s="39" t="s">
        <v>359</v>
      </c>
      <c r="I447" s="37">
        <v>0</v>
      </c>
      <c r="J447" s="37">
        <v>0</v>
      </c>
      <c r="K447" s="37">
        <v>0</v>
      </c>
    </row>
    <row r="448" spans="1:11" s="6" customFormat="1" ht="16.5" customHeight="1">
      <c r="A448" s="9"/>
      <c r="B448" s="9"/>
      <c r="C448" s="168"/>
      <c r="D448" s="171"/>
      <c r="E448" s="146"/>
      <c r="F448" s="146"/>
      <c r="G448" s="146"/>
      <c r="H448" s="39" t="s">
        <v>360</v>
      </c>
      <c r="I448" s="37">
        <v>0</v>
      </c>
      <c r="J448" s="37">
        <v>0</v>
      </c>
      <c r="K448" s="37">
        <v>0</v>
      </c>
    </row>
    <row r="449" spans="1:11" s="6" customFormat="1" ht="19.5" customHeight="1">
      <c r="A449" s="9"/>
      <c r="B449" s="9"/>
      <c r="C449" s="169"/>
      <c r="D449" s="172"/>
      <c r="E449" s="147"/>
      <c r="F449" s="147"/>
      <c r="G449" s="147"/>
      <c r="H449" s="39" t="s">
        <v>249</v>
      </c>
      <c r="I449" s="37">
        <v>0</v>
      </c>
      <c r="J449" s="37">
        <v>0</v>
      </c>
      <c r="K449" s="37">
        <v>0</v>
      </c>
    </row>
    <row r="450" spans="1:11" s="6" customFormat="1" ht="18" customHeight="1">
      <c r="A450" s="9"/>
      <c r="B450" s="9"/>
      <c r="C450" s="167" t="s">
        <v>766</v>
      </c>
      <c r="D450" s="170" t="s">
        <v>767</v>
      </c>
      <c r="E450" s="145" t="s">
        <v>768</v>
      </c>
      <c r="F450" s="145">
        <v>2020</v>
      </c>
      <c r="G450" s="145">
        <f>G445</f>
        <v>2022</v>
      </c>
      <c r="H450" s="39" t="s">
        <v>357</v>
      </c>
      <c r="I450" s="67">
        <v>22</v>
      </c>
      <c r="J450" s="37">
        <f>J451+J452+J453+J454</f>
        <v>60</v>
      </c>
      <c r="K450" s="67">
        <f>K451</f>
        <v>66.7</v>
      </c>
    </row>
    <row r="451" spans="1:11" s="6" customFormat="1" ht="18" customHeight="1">
      <c r="A451" s="9"/>
      <c r="B451" s="9"/>
      <c r="C451" s="168"/>
      <c r="D451" s="171"/>
      <c r="E451" s="146"/>
      <c r="F451" s="146"/>
      <c r="G451" s="146"/>
      <c r="H451" s="39" t="s">
        <v>358</v>
      </c>
      <c r="I451" s="37">
        <v>22</v>
      </c>
      <c r="J451" s="37">
        <v>60</v>
      </c>
      <c r="K451" s="37">
        <v>66.7</v>
      </c>
    </row>
    <row r="452" spans="1:11" s="6" customFormat="1" ht="18.75" customHeight="1">
      <c r="A452" s="9"/>
      <c r="B452" s="9"/>
      <c r="C452" s="168"/>
      <c r="D452" s="171"/>
      <c r="E452" s="146"/>
      <c r="F452" s="146"/>
      <c r="G452" s="146"/>
      <c r="H452" s="39" t="s">
        <v>359</v>
      </c>
      <c r="I452" s="37">
        <v>0</v>
      </c>
      <c r="J452" s="37">
        <v>0</v>
      </c>
      <c r="K452" s="37">
        <v>0</v>
      </c>
    </row>
    <row r="453" spans="1:11" s="6" customFormat="1" ht="16.5" customHeight="1">
      <c r="A453" s="9"/>
      <c r="B453" s="9"/>
      <c r="C453" s="168"/>
      <c r="D453" s="171"/>
      <c r="E453" s="146"/>
      <c r="F453" s="146"/>
      <c r="G453" s="146"/>
      <c r="H453" s="39" t="s">
        <v>360</v>
      </c>
      <c r="I453" s="37">
        <v>0</v>
      </c>
      <c r="J453" s="37">
        <v>0</v>
      </c>
      <c r="K453" s="37">
        <v>0</v>
      </c>
    </row>
    <row r="454" spans="1:11" s="6" customFormat="1" ht="19.5" customHeight="1">
      <c r="A454" s="9"/>
      <c r="B454" s="9"/>
      <c r="C454" s="169"/>
      <c r="D454" s="172"/>
      <c r="E454" s="147"/>
      <c r="F454" s="147"/>
      <c r="G454" s="147"/>
      <c r="H454" s="39" t="s">
        <v>249</v>
      </c>
      <c r="I454" s="37">
        <v>0</v>
      </c>
      <c r="J454" s="37">
        <v>0</v>
      </c>
      <c r="K454" s="37">
        <v>0</v>
      </c>
    </row>
    <row r="455" spans="1:11" s="9" customFormat="1" ht="18" customHeight="1">
      <c r="C455" s="123" t="s">
        <v>769</v>
      </c>
      <c r="D455" s="228" t="s">
        <v>774</v>
      </c>
      <c r="E455" s="102" t="s">
        <v>597</v>
      </c>
      <c r="F455" s="102"/>
      <c r="G455" s="102"/>
      <c r="H455" s="60" t="s">
        <v>357</v>
      </c>
      <c r="I455" s="37">
        <v>0</v>
      </c>
      <c r="J455" s="49">
        <f>J456+J457+J458+J459</f>
        <v>0</v>
      </c>
      <c r="K455" s="64"/>
    </row>
    <row r="456" spans="1:11" s="9" customFormat="1" ht="18" customHeight="1">
      <c r="C456" s="124"/>
      <c r="D456" s="229"/>
      <c r="E456" s="103"/>
      <c r="F456" s="103"/>
      <c r="G456" s="103"/>
      <c r="H456" s="60" t="s">
        <v>344</v>
      </c>
      <c r="I456" s="37">
        <v>0</v>
      </c>
      <c r="J456" s="49">
        <v>0</v>
      </c>
      <c r="K456" s="49"/>
    </row>
    <row r="457" spans="1:11" s="9" customFormat="1" ht="18.75" customHeight="1">
      <c r="C457" s="124"/>
      <c r="D457" s="229"/>
      <c r="E457" s="103"/>
      <c r="F457" s="103"/>
      <c r="G457" s="103"/>
      <c r="H457" s="60" t="s">
        <v>359</v>
      </c>
      <c r="I457" s="49">
        <v>0</v>
      </c>
      <c r="J457" s="49">
        <v>0</v>
      </c>
      <c r="K457" s="49">
        <v>0</v>
      </c>
    </row>
    <row r="458" spans="1:11" s="9" customFormat="1" ht="16.5" customHeight="1">
      <c r="C458" s="124"/>
      <c r="D458" s="229"/>
      <c r="E458" s="103"/>
      <c r="F458" s="103"/>
      <c r="G458" s="103"/>
      <c r="H458" s="60" t="s">
        <v>247</v>
      </c>
      <c r="I458" s="49">
        <v>0</v>
      </c>
      <c r="J458" s="49">
        <v>0</v>
      </c>
      <c r="K458" s="49">
        <v>0</v>
      </c>
    </row>
    <row r="459" spans="1:11" s="9" customFormat="1" ht="19.5" customHeight="1">
      <c r="C459" s="125"/>
      <c r="D459" s="230"/>
      <c r="E459" s="104"/>
      <c r="F459" s="104"/>
      <c r="G459" s="104"/>
      <c r="H459" s="60" t="s">
        <v>249</v>
      </c>
      <c r="I459" s="49">
        <v>0</v>
      </c>
      <c r="J459" s="49">
        <v>0</v>
      </c>
      <c r="K459" s="49">
        <v>0</v>
      </c>
    </row>
    <row r="460" spans="1:11" s="9" customFormat="1" ht="18" customHeight="1">
      <c r="C460" s="123" t="s">
        <v>770</v>
      </c>
      <c r="D460" s="228" t="s">
        <v>773</v>
      </c>
      <c r="E460" s="102" t="s">
        <v>594</v>
      </c>
      <c r="F460" s="102">
        <v>2021</v>
      </c>
      <c r="G460" s="102">
        <v>2021</v>
      </c>
      <c r="H460" s="60" t="s">
        <v>357</v>
      </c>
      <c r="I460" s="49">
        <v>0</v>
      </c>
      <c r="J460" s="49">
        <v>300</v>
      </c>
      <c r="K460" s="49"/>
    </row>
    <row r="461" spans="1:11" s="9" customFormat="1" ht="18" customHeight="1">
      <c r="C461" s="124"/>
      <c r="D461" s="229"/>
      <c r="E461" s="103"/>
      <c r="F461" s="103"/>
      <c r="G461" s="103"/>
      <c r="H461" s="60" t="s">
        <v>344</v>
      </c>
      <c r="I461" s="49">
        <v>0</v>
      </c>
      <c r="J461" s="49">
        <v>300</v>
      </c>
      <c r="K461" s="49"/>
    </row>
    <row r="462" spans="1:11" s="9" customFormat="1" ht="18.75" customHeight="1">
      <c r="C462" s="124"/>
      <c r="D462" s="229"/>
      <c r="E462" s="103"/>
      <c r="F462" s="103"/>
      <c r="G462" s="103"/>
      <c r="H462" s="60" t="s">
        <v>359</v>
      </c>
      <c r="I462" s="49">
        <v>0</v>
      </c>
      <c r="J462" s="49">
        <v>0</v>
      </c>
      <c r="K462" s="49">
        <v>0</v>
      </c>
    </row>
    <row r="463" spans="1:11" s="9" customFormat="1" ht="16.5" customHeight="1">
      <c r="C463" s="124"/>
      <c r="D463" s="229"/>
      <c r="E463" s="103"/>
      <c r="F463" s="103"/>
      <c r="G463" s="103"/>
      <c r="H463" s="60" t="s">
        <v>247</v>
      </c>
      <c r="I463" s="49">
        <v>0</v>
      </c>
      <c r="J463" s="49">
        <v>0</v>
      </c>
      <c r="K463" s="49">
        <v>0</v>
      </c>
    </row>
    <row r="464" spans="1:11" s="9" customFormat="1" ht="19.5" customHeight="1">
      <c r="C464" s="125"/>
      <c r="D464" s="230"/>
      <c r="E464" s="104"/>
      <c r="F464" s="104"/>
      <c r="G464" s="104"/>
      <c r="H464" s="60" t="s">
        <v>704</v>
      </c>
      <c r="I464" s="49">
        <v>0</v>
      </c>
      <c r="J464" s="49">
        <v>0</v>
      </c>
      <c r="K464" s="49">
        <v>0</v>
      </c>
    </row>
    <row r="465" spans="1:11" s="9" customFormat="1" ht="18" customHeight="1">
      <c r="C465" s="123" t="s">
        <v>771</v>
      </c>
      <c r="D465" s="117" t="s">
        <v>772</v>
      </c>
      <c r="E465" s="117" t="s">
        <v>597</v>
      </c>
      <c r="F465" s="102">
        <v>2022</v>
      </c>
      <c r="G465" s="102">
        <v>2022</v>
      </c>
      <c r="H465" s="60" t="s">
        <v>357</v>
      </c>
      <c r="I465" s="49">
        <v>0</v>
      </c>
      <c r="J465" s="49"/>
      <c r="K465" s="49">
        <v>250</v>
      </c>
    </row>
    <row r="466" spans="1:11" s="9" customFormat="1" ht="18" customHeight="1">
      <c r="C466" s="124"/>
      <c r="D466" s="118"/>
      <c r="E466" s="118"/>
      <c r="F466" s="103"/>
      <c r="G466" s="103"/>
      <c r="H466" s="60" t="s">
        <v>344</v>
      </c>
      <c r="I466" s="49">
        <v>0</v>
      </c>
      <c r="J466" s="49"/>
      <c r="K466" s="49">
        <v>250</v>
      </c>
    </row>
    <row r="467" spans="1:11" s="9" customFormat="1" ht="18.75" customHeight="1">
      <c r="C467" s="124"/>
      <c r="D467" s="118"/>
      <c r="E467" s="118"/>
      <c r="F467" s="103"/>
      <c r="G467" s="103"/>
      <c r="H467" s="60" t="s">
        <v>359</v>
      </c>
      <c r="I467" s="49">
        <v>0</v>
      </c>
      <c r="J467" s="49">
        <v>0</v>
      </c>
      <c r="K467" s="49">
        <v>0</v>
      </c>
    </row>
    <row r="468" spans="1:11" s="9" customFormat="1" ht="16.5" customHeight="1">
      <c r="C468" s="124"/>
      <c r="D468" s="118"/>
      <c r="E468" s="118"/>
      <c r="F468" s="103"/>
      <c r="G468" s="103"/>
      <c r="H468" s="60" t="s">
        <v>247</v>
      </c>
      <c r="I468" s="49">
        <v>0</v>
      </c>
      <c r="J468" s="49">
        <v>0</v>
      </c>
      <c r="K468" s="49">
        <v>0</v>
      </c>
    </row>
    <row r="469" spans="1:11" s="9" customFormat="1" ht="19.5" customHeight="1">
      <c r="C469" s="125"/>
      <c r="D469" s="119"/>
      <c r="E469" s="119"/>
      <c r="F469" s="104"/>
      <c r="G469" s="104"/>
      <c r="H469" s="60" t="s">
        <v>249</v>
      </c>
      <c r="I469" s="49">
        <v>0</v>
      </c>
      <c r="J469" s="49">
        <v>0</v>
      </c>
      <c r="K469" s="49">
        <v>0</v>
      </c>
    </row>
    <row r="470" spans="1:11" s="12" customFormat="1" ht="15" customHeight="1">
      <c r="A470" s="13"/>
      <c r="B470" s="13"/>
      <c r="C470" s="123" t="s">
        <v>395</v>
      </c>
      <c r="D470" s="228" t="s">
        <v>427</v>
      </c>
      <c r="E470" s="102" t="s">
        <v>396</v>
      </c>
      <c r="F470" s="102">
        <v>2020</v>
      </c>
      <c r="G470" s="102">
        <v>2022</v>
      </c>
      <c r="H470" s="60" t="s">
        <v>357</v>
      </c>
      <c r="I470" s="49">
        <f>SUM(I471)</f>
        <v>455.2</v>
      </c>
      <c r="J470" s="49">
        <f t="shared" ref="J470:K470" si="16">SUM(J471)</f>
        <v>3850</v>
      </c>
      <c r="K470" s="49">
        <f t="shared" si="16"/>
        <v>3850</v>
      </c>
    </row>
    <row r="471" spans="1:11" s="24" customFormat="1" ht="21.75" customHeight="1">
      <c r="C471" s="124"/>
      <c r="D471" s="229"/>
      <c r="E471" s="103"/>
      <c r="F471" s="103"/>
      <c r="G471" s="103"/>
      <c r="H471" s="60" t="s">
        <v>358</v>
      </c>
      <c r="I471" s="49">
        <f>I491+I496+I476+I481+I486+I501+I506+I511+I516+I521+I526+I531+I536+I541</f>
        <v>455.2</v>
      </c>
      <c r="J471" s="49">
        <v>3850</v>
      </c>
      <c r="K471" s="49">
        <v>3850</v>
      </c>
    </row>
    <row r="472" spans="1:11" s="24" customFormat="1">
      <c r="C472" s="124"/>
      <c r="D472" s="229"/>
      <c r="E472" s="103"/>
      <c r="F472" s="103"/>
      <c r="G472" s="103"/>
      <c r="H472" s="60" t="s">
        <v>359</v>
      </c>
      <c r="I472" s="49">
        <v>0</v>
      </c>
      <c r="J472" s="49">
        <v>0</v>
      </c>
      <c r="K472" s="49">
        <v>0</v>
      </c>
    </row>
    <row r="473" spans="1:11" s="25" customFormat="1" ht="18.75" customHeight="1">
      <c r="C473" s="124"/>
      <c r="D473" s="229"/>
      <c r="E473" s="103"/>
      <c r="F473" s="103"/>
      <c r="G473" s="103"/>
      <c r="H473" s="60" t="s">
        <v>360</v>
      </c>
      <c r="I473" s="49">
        <v>0</v>
      </c>
      <c r="J473" s="49">
        <v>0</v>
      </c>
      <c r="K473" s="49">
        <v>0</v>
      </c>
    </row>
    <row r="474" spans="1:11" s="25" customFormat="1" ht="16.5" customHeight="1">
      <c r="C474" s="125"/>
      <c r="D474" s="230"/>
      <c r="E474" s="104"/>
      <c r="F474" s="104"/>
      <c r="G474" s="104"/>
      <c r="H474" s="60" t="s">
        <v>249</v>
      </c>
      <c r="I474" s="49">
        <v>0</v>
      </c>
      <c r="J474" s="49">
        <v>0</v>
      </c>
      <c r="K474" s="49">
        <v>0</v>
      </c>
    </row>
    <row r="475" spans="1:11" s="9" customFormat="1" ht="15" customHeight="1">
      <c r="C475" s="123" t="s">
        <v>397</v>
      </c>
      <c r="D475" s="228" t="s">
        <v>752</v>
      </c>
      <c r="E475" s="117" t="s">
        <v>598</v>
      </c>
      <c r="F475" s="102">
        <v>2021</v>
      </c>
      <c r="G475" s="102">
        <v>2021</v>
      </c>
      <c r="H475" s="60" t="s">
        <v>357</v>
      </c>
      <c r="I475" s="49">
        <v>255.2</v>
      </c>
      <c r="J475" s="49">
        <v>0</v>
      </c>
      <c r="K475" s="49">
        <v>0</v>
      </c>
    </row>
    <row r="476" spans="1:11" s="9" customFormat="1">
      <c r="C476" s="124"/>
      <c r="D476" s="229"/>
      <c r="E476" s="118"/>
      <c r="F476" s="103"/>
      <c r="G476" s="103"/>
      <c r="H476" s="60" t="s">
        <v>358</v>
      </c>
      <c r="I476" s="49">
        <v>255.2</v>
      </c>
      <c r="J476" s="49">
        <v>0</v>
      </c>
      <c r="K476" s="49">
        <v>0</v>
      </c>
    </row>
    <row r="477" spans="1:11" s="9" customFormat="1">
      <c r="C477" s="124"/>
      <c r="D477" s="229"/>
      <c r="E477" s="118"/>
      <c r="F477" s="103"/>
      <c r="G477" s="103"/>
      <c r="H477" s="60" t="s">
        <v>359</v>
      </c>
      <c r="I477" s="49">
        <v>0</v>
      </c>
      <c r="J477" s="49">
        <v>0</v>
      </c>
      <c r="K477" s="49">
        <v>0</v>
      </c>
    </row>
    <row r="478" spans="1:11" s="9" customFormat="1" ht="18" customHeight="1">
      <c r="C478" s="124"/>
      <c r="D478" s="229"/>
      <c r="E478" s="118"/>
      <c r="F478" s="103"/>
      <c r="G478" s="103"/>
      <c r="H478" s="60" t="s">
        <v>360</v>
      </c>
      <c r="I478" s="49">
        <v>0</v>
      </c>
      <c r="J478" s="49">
        <v>0</v>
      </c>
      <c r="K478" s="49">
        <v>0</v>
      </c>
    </row>
    <row r="479" spans="1:11" s="9" customFormat="1">
      <c r="C479" s="125"/>
      <c r="D479" s="229"/>
      <c r="E479" s="118"/>
      <c r="F479" s="103"/>
      <c r="G479" s="103"/>
      <c r="H479" s="60" t="s">
        <v>249</v>
      </c>
      <c r="I479" s="49">
        <v>0</v>
      </c>
      <c r="J479" s="49">
        <v>0</v>
      </c>
      <c r="K479" s="49">
        <v>0</v>
      </c>
    </row>
    <row r="480" spans="1:11" s="9" customFormat="1" ht="15.75" customHeight="1">
      <c r="C480" s="123" t="s">
        <v>753</v>
      </c>
      <c r="D480" s="117" t="s">
        <v>751</v>
      </c>
      <c r="E480" s="117" t="s">
        <v>594</v>
      </c>
      <c r="F480" s="102"/>
      <c r="G480" s="102"/>
      <c r="H480" s="60" t="s">
        <v>357</v>
      </c>
      <c r="I480" s="49">
        <v>0</v>
      </c>
      <c r="J480" s="49">
        <v>0</v>
      </c>
      <c r="K480" s="49">
        <v>0</v>
      </c>
    </row>
    <row r="481" spans="3:11" s="9" customFormat="1" ht="18" customHeight="1">
      <c r="C481" s="124"/>
      <c r="D481" s="118"/>
      <c r="E481" s="118"/>
      <c r="F481" s="103"/>
      <c r="G481" s="103"/>
      <c r="H481" s="60" t="s">
        <v>344</v>
      </c>
      <c r="I481" s="49">
        <v>0</v>
      </c>
      <c r="J481" s="49">
        <v>0</v>
      </c>
      <c r="K481" s="49">
        <v>0</v>
      </c>
    </row>
    <row r="482" spans="3:11" s="9" customFormat="1" ht="18.75" customHeight="1">
      <c r="C482" s="124"/>
      <c r="D482" s="118"/>
      <c r="E482" s="118"/>
      <c r="F482" s="103"/>
      <c r="G482" s="103"/>
      <c r="H482" s="60" t="s">
        <v>359</v>
      </c>
      <c r="I482" s="49">
        <v>0</v>
      </c>
      <c r="J482" s="49">
        <v>0</v>
      </c>
      <c r="K482" s="49">
        <v>0</v>
      </c>
    </row>
    <row r="483" spans="3:11" s="9" customFormat="1" ht="16.5" customHeight="1">
      <c r="C483" s="124"/>
      <c r="D483" s="118"/>
      <c r="E483" s="118"/>
      <c r="F483" s="103"/>
      <c r="G483" s="103"/>
      <c r="H483" s="60" t="s">
        <v>247</v>
      </c>
      <c r="I483" s="49">
        <v>0</v>
      </c>
      <c r="J483" s="49">
        <v>0</v>
      </c>
      <c r="K483" s="49">
        <v>0</v>
      </c>
    </row>
    <row r="484" spans="3:11" s="9" customFormat="1" ht="19.5" customHeight="1">
      <c r="C484" s="125"/>
      <c r="D484" s="119"/>
      <c r="E484" s="119"/>
      <c r="F484" s="104"/>
      <c r="G484" s="104"/>
      <c r="H484" s="60" t="s">
        <v>249</v>
      </c>
      <c r="I484" s="49">
        <v>0</v>
      </c>
      <c r="J484" s="49">
        <v>0</v>
      </c>
      <c r="K484" s="49">
        <v>0</v>
      </c>
    </row>
    <row r="485" spans="3:11" s="9" customFormat="1" ht="15" customHeight="1">
      <c r="C485" s="123" t="s">
        <v>24</v>
      </c>
      <c r="D485" s="138" t="s">
        <v>826</v>
      </c>
      <c r="E485" s="102" t="s">
        <v>583</v>
      </c>
      <c r="F485" s="102"/>
      <c r="G485" s="102"/>
      <c r="H485" s="60" t="s">
        <v>357</v>
      </c>
      <c r="I485" s="49">
        <v>0</v>
      </c>
      <c r="J485" s="49">
        <v>0</v>
      </c>
      <c r="K485" s="49">
        <v>0</v>
      </c>
    </row>
    <row r="486" spans="3:11" s="9" customFormat="1" ht="30" customHeight="1">
      <c r="C486" s="124"/>
      <c r="D486" s="139"/>
      <c r="E486" s="103"/>
      <c r="F486" s="103"/>
      <c r="G486" s="103"/>
      <c r="H486" s="60" t="s">
        <v>344</v>
      </c>
      <c r="I486" s="49">
        <v>0</v>
      </c>
      <c r="J486" s="49">
        <v>0</v>
      </c>
      <c r="K486" s="49">
        <v>0</v>
      </c>
    </row>
    <row r="487" spans="3:11" s="9" customFormat="1" ht="24.75" customHeight="1">
      <c r="C487" s="124"/>
      <c r="D487" s="139"/>
      <c r="E487" s="103"/>
      <c r="F487" s="103"/>
      <c r="G487" s="103"/>
      <c r="H487" s="60" t="s">
        <v>359</v>
      </c>
      <c r="I487" s="49">
        <v>0</v>
      </c>
      <c r="J487" s="49">
        <v>0</v>
      </c>
      <c r="K487" s="49">
        <v>0</v>
      </c>
    </row>
    <row r="488" spans="3:11" s="9" customFormat="1" ht="18.75" customHeight="1">
      <c r="C488" s="124"/>
      <c r="D488" s="139"/>
      <c r="E488" s="103"/>
      <c r="F488" s="103"/>
      <c r="G488" s="103"/>
      <c r="H488" s="60" t="s">
        <v>247</v>
      </c>
      <c r="I488" s="49">
        <v>0</v>
      </c>
      <c r="J488" s="49">
        <v>0</v>
      </c>
      <c r="K488" s="49">
        <v>0</v>
      </c>
    </row>
    <row r="489" spans="3:11" s="9" customFormat="1" ht="19.5" customHeight="1">
      <c r="C489" s="125"/>
      <c r="D489" s="140"/>
      <c r="E489" s="104"/>
      <c r="F489" s="104"/>
      <c r="G489" s="104"/>
      <c r="H489" s="60" t="s">
        <v>249</v>
      </c>
      <c r="I489" s="49">
        <v>0</v>
      </c>
      <c r="J489" s="49">
        <v>0</v>
      </c>
      <c r="K489" s="49">
        <v>0</v>
      </c>
    </row>
    <row r="490" spans="3:11" s="25" customFormat="1" ht="15" customHeight="1">
      <c r="C490" s="123" t="s">
        <v>750</v>
      </c>
      <c r="D490" s="170" t="s">
        <v>755</v>
      </c>
      <c r="E490" s="102" t="s">
        <v>594</v>
      </c>
      <c r="F490" s="102"/>
      <c r="G490" s="102"/>
      <c r="H490" s="60" t="s">
        <v>357</v>
      </c>
      <c r="I490" s="49">
        <v>0</v>
      </c>
      <c r="J490" s="49">
        <v>0</v>
      </c>
      <c r="K490" s="49">
        <v>0</v>
      </c>
    </row>
    <row r="491" spans="3:11" s="25" customFormat="1">
      <c r="C491" s="124"/>
      <c r="D491" s="171"/>
      <c r="E491" s="103"/>
      <c r="F491" s="103"/>
      <c r="G491" s="103"/>
      <c r="H491" s="60" t="s">
        <v>358</v>
      </c>
      <c r="I491" s="49">
        <v>0</v>
      </c>
      <c r="J491" s="49">
        <v>0</v>
      </c>
      <c r="K491" s="49">
        <v>0</v>
      </c>
    </row>
    <row r="492" spans="3:11" s="25" customFormat="1">
      <c r="C492" s="124"/>
      <c r="D492" s="171"/>
      <c r="E492" s="103"/>
      <c r="F492" s="103"/>
      <c r="G492" s="103"/>
      <c r="H492" s="60" t="s">
        <v>359</v>
      </c>
      <c r="I492" s="49">
        <v>0</v>
      </c>
      <c r="J492" s="49">
        <v>0</v>
      </c>
      <c r="K492" s="49">
        <v>0</v>
      </c>
    </row>
    <row r="493" spans="3:11" s="25" customFormat="1" ht="18.75" customHeight="1">
      <c r="C493" s="124"/>
      <c r="D493" s="171"/>
      <c r="E493" s="103"/>
      <c r="F493" s="103"/>
      <c r="G493" s="103"/>
      <c r="H493" s="60" t="s">
        <v>360</v>
      </c>
      <c r="I493" s="49">
        <v>0</v>
      </c>
      <c r="J493" s="49">
        <v>0</v>
      </c>
      <c r="K493" s="49">
        <v>0</v>
      </c>
    </row>
    <row r="494" spans="3:11" s="25" customFormat="1" ht="19.5" customHeight="1">
      <c r="C494" s="125"/>
      <c r="D494" s="172"/>
      <c r="E494" s="104"/>
      <c r="F494" s="104"/>
      <c r="G494" s="104"/>
      <c r="H494" s="60" t="s">
        <v>249</v>
      </c>
      <c r="I494" s="49">
        <v>0</v>
      </c>
      <c r="J494" s="49">
        <v>0</v>
      </c>
      <c r="K494" s="49">
        <v>0</v>
      </c>
    </row>
    <row r="495" spans="3:11" s="25" customFormat="1" ht="15" customHeight="1">
      <c r="C495" s="123" t="s">
        <v>143</v>
      </c>
      <c r="D495" s="170" t="s">
        <v>754</v>
      </c>
      <c r="E495" s="117" t="s">
        <v>598</v>
      </c>
      <c r="F495" s="102"/>
      <c r="G495" s="102"/>
      <c r="H495" s="60" t="s">
        <v>357</v>
      </c>
      <c r="I495" s="49">
        <v>0</v>
      </c>
      <c r="J495" s="49">
        <v>0</v>
      </c>
      <c r="K495" s="49">
        <v>0</v>
      </c>
    </row>
    <row r="496" spans="3:11" s="25" customFormat="1">
      <c r="C496" s="124"/>
      <c r="D496" s="171"/>
      <c r="E496" s="118"/>
      <c r="F496" s="103"/>
      <c r="G496" s="103"/>
      <c r="H496" s="60" t="s">
        <v>358</v>
      </c>
      <c r="I496" s="49">
        <v>0</v>
      </c>
      <c r="J496" s="49">
        <v>0</v>
      </c>
      <c r="K496" s="49">
        <v>0</v>
      </c>
    </row>
    <row r="497" spans="1:11" s="6" customFormat="1">
      <c r="A497" s="9"/>
      <c r="B497" s="9"/>
      <c r="C497" s="124"/>
      <c r="D497" s="171"/>
      <c r="E497" s="118"/>
      <c r="F497" s="103"/>
      <c r="G497" s="103"/>
      <c r="H497" s="60" t="s">
        <v>359</v>
      </c>
      <c r="I497" s="49">
        <v>0</v>
      </c>
      <c r="J497" s="49">
        <v>0</v>
      </c>
      <c r="K497" s="49">
        <v>0</v>
      </c>
    </row>
    <row r="498" spans="1:11" s="6" customFormat="1" ht="18" customHeight="1">
      <c r="A498" s="9"/>
      <c r="B498" s="9"/>
      <c r="C498" s="124"/>
      <c r="D498" s="171"/>
      <c r="E498" s="118"/>
      <c r="F498" s="103"/>
      <c r="G498" s="103"/>
      <c r="H498" s="60" t="s">
        <v>360</v>
      </c>
      <c r="I498" s="49">
        <v>0</v>
      </c>
      <c r="J498" s="49">
        <v>0</v>
      </c>
      <c r="K498" s="49">
        <v>0</v>
      </c>
    </row>
    <row r="499" spans="1:11" s="6" customFormat="1">
      <c r="A499" s="9"/>
      <c r="B499" s="9"/>
      <c r="C499" s="125"/>
      <c r="D499" s="172"/>
      <c r="E499" s="119"/>
      <c r="F499" s="104"/>
      <c r="G499" s="104"/>
      <c r="H499" s="60" t="s">
        <v>249</v>
      </c>
      <c r="I499" s="49">
        <v>0</v>
      </c>
      <c r="J499" s="49">
        <v>0</v>
      </c>
      <c r="K499" s="49">
        <v>0</v>
      </c>
    </row>
    <row r="500" spans="1:11" s="9" customFormat="1" ht="15" customHeight="1">
      <c r="C500" s="123" t="s">
        <v>84</v>
      </c>
      <c r="D500" s="228" t="s">
        <v>599</v>
      </c>
      <c r="E500" s="117" t="s">
        <v>600</v>
      </c>
      <c r="F500" s="102">
        <v>2021</v>
      </c>
      <c r="G500" s="102">
        <v>2021</v>
      </c>
      <c r="H500" s="60" t="s">
        <v>357</v>
      </c>
      <c r="I500" s="49">
        <v>0</v>
      </c>
      <c r="J500" s="64">
        <v>550</v>
      </c>
      <c r="K500" s="64">
        <f>K501</f>
        <v>0</v>
      </c>
    </row>
    <row r="501" spans="1:11" s="9" customFormat="1">
      <c r="C501" s="124"/>
      <c r="D501" s="229"/>
      <c r="E501" s="118"/>
      <c r="F501" s="103"/>
      <c r="G501" s="103"/>
      <c r="H501" s="60" t="s">
        <v>344</v>
      </c>
      <c r="I501" s="49">
        <v>0</v>
      </c>
      <c r="J501" s="49">
        <v>550</v>
      </c>
      <c r="K501" s="49"/>
    </row>
    <row r="502" spans="1:11" s="9" customFormat="1">
      <c r="C502" s="124"/>
      <c r="D502" s="229"/>
      <c r="E502" s="118"/>
      <c r="F502" s="103"/>
      <c r="G502" s="103"/>
      <c r="H502" s="60" t="s">
        <v>359</v>
      </c>
      <c r="I502" s="49">
        <v>0</v>
      </c>
      <c r="J502" s="49">
        <v>0</v>
      </c>
      <c r="K502" s="49">
        <v>0</v>
      </c>
    </row>
    <row r="503" spans="1:11" s="9" customFormat="1" ht="18.75" customHeight="1">
      <c r="C503" s="124"/>
      <c r="D503" s="229"/>
      <c r="E503" s="118"/>
      <c r="F503" s="103"/>
      <c r="G503" s="103"/>
      <c r="H503" s="60" t="s">
        <v>247</v>
      </c>
      <c r="I503" s="49">
        <v>0</v>
      </c>
      <c r="J503" s="49">
        <v>0</v>
      </c>
      <c r="K503" s="49">
        <v>0</v>
      </c>
    </row>
    <row r="504" spans="1:11" s="9" customFormat="1" ht="19.5" customHeight="1">
      <c r="C504" s="125"/>
      <c r="D504" s="230"/>
      <c r="E504" s="119"/>
      <c r="F504" s="104"/>
      <c r="G504" s="104"/>
      <c r="H504" s="60" t="s">
        <v>249</v>
      </c>
      <c r="I504" s="49">
        <v>0</v>
      </c>
      <c r="J504" s="49">
        <v>0</v>
      </c>
      <c r="K504" s="49">
        <v>0</v>
      </c>
    </row>
    <row r="505" spans="1:11" s="9" customFormat="1" ht="15" customHeight="1">
      <c r="C505" s="123" t="s">
        <v>85</v>
      </c>
      <c r="D505" s="228" t="s">
        <v>700</v>
      </c>
      <c r="E505" s="102" t="s">
        <v>10</v>
      </c>
      <c r="F505" s="102">
        <v>2021</v>
      </c>
      <c r="G505" s="102">
        <v>2021</v>
      </c>
      <c r="H505" s="60" t="s">
        <v>357</v>
      </c>
      <c r="I505" s="49">
        <v>0</v>
      </c>
      <c r="J505" s="49">
        <v>400</v>
      </c>
      <c r="K505" s="49"/>
    </row>
    <row r="506" spans="1:11" s="9" customFormat="1">
      <c r="C506" s="124"/>
      <c r="D506" s="229"/>
      <c r="E506" s="103"/>
      <c r="F506" s="103"/>
      <c r="G506" s="103"/>
      <c r="H506" s="60" t="s">
        <v>344</v>
      </c>
      <c r="I506" s="49">
        <v>0</v>
      </c>
      <c r="J506" s="49">
        <v>400</v>
      </c>
      <c r="K506" s="49"/>
    </row>
    <row r="507" spans="1:11" s="9" customFormat="1">
      <c r="C507" s="124"/>
      <c r="D507" s="229"/>
      <c r="E507" s="103"/>
      <c r="F507" s="103"/>
      <c r="G507" s="103"/>
      <c r="H507" s="60" t="s">
        <v>359</v>
      </c>
      <c r="I507" s="49">
        <v>0</v>
      </c>
      <c r="J507" s="49"/>
      <c r="K507" s="49"/>
    </row>
    <row r="508" spans="1:11" s="9" customFormat="1" ht="18.75" customHeight="1">
      <c r="C508" s="124"/>
      <c r="D508" s="229"/>
      <c r="E508" s="103"/>
      <c r="F508" s="103"/>
      <c r="G508" s="103"/>
      <c r="H508" s="60" t="s">
        <v>247</v>
      </c>
      <c r="I508" s="49">
        <v>0</v>
      </c>
      <c r="J508" s="49">
        <f t="shared" ref="J508:J509" si="17">J513+J553+J558</f>
        <v>0</v>
      </c>
      <c r="K508" s="49">
        <v>0</v>
      </c>
    </row>
    <row r="509" spans="1:11" s="9" customFormat="1" ht="19.5" customHeight="1">
      <c r="C509" s="125"/>
      <c r="D509" s="230"/>
      <c r="E509" s="104"/>
      <c r="F509" s="104"/>
      <c r="G509" s="104"/>
      <c r="H509" s="60" t="s">
        <v>357</v>
      </c>
      <c r="I509" s="49">
        <v>0</v>
      </c>
      <c r="J509" s="49">
        <f t="shared" si="17"/>
        <v>0</v>
      </c>
      <c r="K509" s="49">
        <v>0</v>
      </c>
    </row>
    <row r="510" spans="1:11" s="9" customFormat="1" ht="15" customHeight="1">
      <c r="C510" s="123" t="s">
        <v>86</v>
      </c>
      <c r="D510" s="117" t="s">
        <v>601</v>
      </c>
      <c r="E510" s="102" t="s">
        <v>598</v>
      </c>
      <c r="F510" s="102" t="s">
        <v>78</v>
      </c>
      <c r="G510" s="102" t="s">
        <v>820</v>
      </c>
      <c r="H510" s="60" t="s">
        <v>357</v>
      </c>
      <c r="I510" s="49">
        <v>0</v>
      </c>
      <c r="J510" s="49">
        <v>300</v>
      </c>
      <c r="K510" s="49">
        <v>0</v>
      </c>
    </row>
    <row r="511" spans="1:11" s="9" customFormat="1">
      <c r="C511" s="124"/>
      <c r="D511" s="118"/>
      <c r="E511" s="103"/>
      <c r="F511" s="103"/>
      <c r="G511" s="103"/>
      <c r="H511" s="60" t="s">
        <v>358</v>
      </c>
      <c r="I511" s="49">
        <v>0</v>
      </c>
      <c r="J511" s="49">
        <v>300</v>
      </c>
      <c r="K511" s="49">
        <v>0</v>
      </c>
    </row>
    <row r="512" spans="1:11" s="9" customFormat="1">
      <c r="C512" s="124"/>
      <c r="D512" s="118"/>
      <c r="E512" s="103"/>
      <c r="F512" s="103"/>
      <c r="G512" s="103"/>
      <c r="H512" s="60" t="s">
        <v>359</v>
      </c>
      <c r="I512" s="49">
        <v>0</v>
      </c>
      <c r="J512" s="49"/>
      <c r="K512" s="49">
        <v>0</v>
      </c>
    </row>
    <row r="513" spans="3:11" s="9" customFormat="1" ht="18.75" customHeight="1">
      <c r="C513" s="124"/>
      <c r="D513" s="118"/>
      <c r="E513" s="103"/>
      <c r="F513" s="103"/>
      <c r="G513" s="103"/>
      <c r="H513" s="60" t="s">
        <v>247</v>
      </c>
      <c r="I513" s="49">
        <v>0</v>
      </c>
      <c r="J513" s="49">
        <v>0</v>
      </c>
      <c r="K513" s="49">
        <v>0</v>
      </c>
    </row>
    <row r="514" spans="3:11" s="9" customFormat="1" ht="19.5" customHeight="1">
      <c r="C514" s="125"/>
      <c r="D514" s="119"/>
      <c r="E514" s="104"/>
      <c r="F514" s="104"/>
      <c r="G514" s="104"/>
      <c r="H514" s="60" t="s">
        <v>249</v>
      </c>
      <c r="I514" s="49">
        <v>0</v>
      </c>
      <c r="J514" s="49">
        <v>0</v>
      </c>
      <c r="K514" s="49">
        <v>0</v>
      </c>
    </row>
    <row r="515" spans="3:11" s="9" customFormat="1" ht="19.5" customHeight="1">
      <c r="C515" s="123" t="s">
        <v>87</v>
      </c>
      <c r="D515" s="183" t="s">
        <v>602</v>
      </c>
      <c r="E515" s="183" t="s">
        <v>603</v>
      </c>
      <c r="F515" s="150">
        <v>2021</v>
      </c>
      <c r="G515" s="150">
        <v>2021</v>
      </c>
      <c r="H515" s="60" t="s">
        <v>357</v>
      </c>
      <c r="I515" s="49">
        <v>0</v>
      </c>
      <c r="J515" s="49">
        <v>2000</v>
      </c>
      <c r="K515" s="49">
        <v>0</v>
      </c>
    </row>
    <row r="516" spans="3:11" s="9" customFormat="1" ht="19.5" customHeight="1">
      <c r="C516" s="124"/>
      <c r="D516" s="183"/>
      <c r="E516" s="183"/>
      <c r="F516" s="150"/>
      <c r="G516" s="150"/>
      <c r="H516" s="60" t="s">
        <v>358</v>
      </c>
      <c r="I516" s="49">
        <v>0</v>
      </c>
      <c r="J516" s="49">
        <v>2000</v>
      </c>
      <c r="K516" s="49">
        <v>0</v>
      </c>
    </row>
    <row r="517" spans="3:11" s="9" customFormat="1" ht="19.5" customHeight="1">
      <c r="C517" s="124"/>
      <c r="D517" s="183"/>
      <c r="E517" s="183"/>
      <c r="F517" s="150"/>
      <c r="G517" s="150"/>
      <c r="H517" s="60" t="s">
        <v>359</v>
      </c>
      <c r="I517" s="49">
        <v>0</v>
      </c>
      <c r="J517" s="49">
        <v>0</v>
      </c>
      <c r="K517" s="49">
        <v>0</v>
      </c>
    </row>
    <row r="518" spans="3:11" s="9" customFormat="1" ht="19.5" customHeight="1">
      <c r="C518" s="124"/>
      <c r="D518" s="183"/>
      <c r="E518" s="183"/>
      <c r="F518" s="150"/>
      <c r="G518" s="150"/>
      <c r="H518" s="60" t="s">
        <v>247</v>
      </c>
      <c r="I518" s="49">
        <v>0</v>
      </c>
      <c r="J518" s="49">
        <v>0</v>
      </c>
      <c r="K518" s="49">
        <v>0</v>
      </c>
    </row>
    <row r="519" spans="3:11" s="9" customFormat="1" ht="19.5" customHeight="1">
      <c r="C519" s="125"/>
      <c r="D519" s="183"/>
      <c r="E519" s="183"/>
      <c r="F519" s="150"/>
      <c r="G519" s="150"/>
      <c r="H519" s="60" t="s">
        <v>249</v>
      </c>
      <c r="I519" s="49">
        <v>0</v>
      </c>
      <c r="J519" s="49">
        <v>0</v>
      </c>
      <c r="K519" s="49">
        <v>0</v>
      </c>
    </row>
    <row r="520" spans="3:11" s="9" customFormat="1" ht="15" customHeight="1">
      <c r="C520" s="123" t="s">
        <v>482</v>
      </c>
      <c r="D520" s="117" t="s">
        <v>604</v>
      </c>
      <c r="E520" s="117" t="s">
        <v>598</v>
      </c>
      <c r="F520" s="102">
        <v>2022</v>
      </c>
      <c r="G520" s="102">
        <v>2022</v>
      </c>
      <c r="H520" s="60" t="s">
        <v>357</v>
      </c>
      <c r="I520" s="49">
        <v>0</v>
      </c>
      <c r="J520" s="49">
        <v>0</v>
      </c>
      <c r="K520" s="49">
        <v>300</v>
      </c>
    </row>
    <row r="521" spans="3:11" s="9" customFormat="1">
      <c r="C521" s="124"/>
      <c r="D521" s="118"/>
      <c r="E521" s="118"/>
      <c r="F521" s="103"/>
      <c r="G521" s="103"/>
      <c r="H521" s="60" t="s">
        <v>358</v>
      </c>
      <c r="I521" s="49">
        <v>0</v>
      </c>
      <c r="J521" s="49">
        <v>0</v>
      </c>
      <c r="K521" s="49">
        <v>300</v>
      </c>
    </row>
    <row r="522" spans="3:11" s="9" customFormat="1">
      <c r="C522" s="124"/>
      <c r="D522" s="118"/>
      <c r="E522" s="118"/>
      <c r="F522" s="103"/>
      <c r="G522" s="103"/>
      <c r="H522" s="60" t="s">
        <v>359</v>
      </c>
      <c r="I522" s="49">
        <v>0</v>
      </c>
      <c r="J522" s="49">
        <v>0</v>
      </c>
      <c r="K522" s="49"/>
    </row>
    <row r="523" spans="3:11" s="9" customFormat="1" ht="18.75" customHeight="1">
      <c r="C523" s="124"/>
      <c r="D523" s="118"/>
      <c r="E523" s="118"/>
      <c r="F523" s="103"/>
      <c r="G523" s="103"/>
      <c r="H523" s="60" t="s">
        <v>247</v>
      </c>
      <c r="I523" s="49">
        <v>0</v>
      </c>
      <c r="J523" s="49">
        <v>0</v>
      </c>
      <c r="K523" s="49"/>
    </row>
    <row r="524" spans="3:11" s="9" customFormat="1" ht="19.5" customHeight="1">
      <c r="C524" s="125"/>
      <c r="D524" s="119"/>
      <c r="E524" s="119"/>
      <c r="F524" s="104"/>
      <c r="G524" s="104"/>
      <c r="H524" s="60" t="s">
        <v>249</v>
      </c>
      <c r="I524" s="49">
        <v>0</v>
      </c>
      <c r="J524" s="49">
        <v>0</v>
      </c>
      <c r="K524" s="49"/>
    </row>
    <row r="525" spans="3:11" s="9" customFormat="1" ht="15" customHeight="1">
      <c r="C525" s="123" t="s">
        <v>512</v>
      </c>
      <c r="D525" s="117" t="s">
        <v>705</v>
      </c>
      <c r="E525" s="117" t="s">
        <v>605</v>
      </c>
      <c r="F525" s="102">
        <v>2022</v>
      </c>
      <c r="G525" s="102">
        <v>2022</v>
      </c>
      <c r="H525" s="60" t="s">
        <v>357</v>
      </c>
      <c r="I525" s="49">
        <v>0</v>
      </c>
      <c r="J525" s="49">
        <v>0</v>
      </c>
      <c r="K525" s="49">
        <v>2000</v>
      </c>
    </row>
    <row r="526" spans="3:11" s="9" customFormat="1">
      <c r="C526" s="124"/>
      <c r="D526" s="118"/>
      <c r="E526" s="118"/>
      <c r="F526" s="103"/>
      <c r="G526" s="103"/>
      <c r="H526" s="60" t="s">
        <v>344</v>
      </c>
      <c r="I526" s="49">
        <v>0</v>
      </c>
      <c r="J526" s="49">
        <v>0</v>
      </c>
      <c r="K526" s="49">
        <v>2000</v>
      </c>
    </row>
    <row r="527" spans="3:11" s="9" customFormat="1">
      <c r="C527" s="124"/>
      <c r="D527" s="118"/>
      <c r="E527" s="118"/>
      <c r="F527" s="103"/>
      <c r="G527" s="103"/>
      <c r="H527" s="60" t="s">
        <v>359</v>
      </c>
      <c r="I527" s="49">
        <v>0</v>
      </c>
      <c r="J527" s="49">
        <v>0</v>
      </c>
      <c r="K527" s="49">
        <v>0</v>
      </c>
    </row>
    <row r="528" spans="3:11" s="9" customFormat="1" ht="18.75" customHeight="1">
      <c r="C528" s="124"/>
      <c r="D528" s="118"/>
      <c r="E528" s="118"/>
      <c r="F528" s="103"/>
      <c r="G528" s="103"/>
      <c r="H528" s="60" t="s">
        <v>247</v>
      </c>
      <c r="I528" s="49">
        <v>0</v>
      </c>
      <c r="J528" s="49">
        <v>0</v>
      </c>
      <c r="K528" s="49">
        <v>0</v>
      </c>
    </row>
    <row r="529" spans="3:11" s="9" customFormat="1" ht="19.5" customHeight="1">
      <c r="C529" s="125"/>
      <c r="D529" s="119"/>
      <c r="E529" s="119"/>
      <c r="F529" s="104"/>
      <c r="G529" s="104"/>
      <c r="H529" s="60" t="s">
        <v>249</v>
      </c>
      <c r="I529" s="49">
        <v>0</v>
      </c>
      <c r="J529" s="49">
        <v>0</v>
      </c>
      <c r="K529" s="49">
        <v>0</v>
      </c>
    </row>
    <row r="530" spans="3:11" s="9" customFormat="1" ht="19.5" customHeight="1">
      <c r="C530" s="123" t="s">
        <v>609</v>
      </c>
      <c r="D530" s="117" t="s">
        <v>606</v>
      </c>
      <c r="E530" s="117" t="s">
        <v>580</v>
      </c>
      <c r="F530" s="102">
        <v>2022</v>
      </c>
      <c r="G530" s="102">
        <v>2022</v>
      </c>
      <c r="H530" s="60" t="s">
        <v>357</v>
      </c>
      <c r="I530" s="49">
        <v>0</v>
      </c>
      <c r="J530" s="49">
        <v>0</v>
      </c>
      <c r="K530" s="49">
        <v>600</v>
      </c>
    </row>
    <row r="531" spans="3:11" s="9" customFormat="1" ht="19.5" customHeight="1">
      <c r="C531" s="124"/>
      <c r="D531" s="118"/>
      <c r="E531" s="118"/>
      <c r="F531" s="103"/>
      <c r="G531" s="103"/>
      <c r="H531" s="60" t="s">
        <v>344</v>
      </c>
      <c r="I531" s="49">
        <v>0</v>
      </c>
      <c r="J531" s="49">
        <v>0</v>
      </c>
      <c r="K531" s="49">
        <v>600</v>
      </c>
    </row>
    <row r="532" spans="3:11" s="9" customFormat="1" ht="19.5" customHeight="1">
      <c r="C532" s="124"/>
      <c r="D532" s="118"/>
      <c r="E532" s="118"/>
      <c r="F532" s="103"/>
      <c r="G532" s="103"/>
      <c r="H532" s="60" t="s">
        <v>359</v>
      </c>
      <c r="I532" s="49">
        <v>0</v>
      </c>
      <c r="J532" s="49">
        <v>0</v>
      </c>
      <c r="K532" s="49">
        <v>0</v>
      </c>
    </row>
    <row r="533" spans="3:11" s="9" customFormat="1" ht="19.5" customHeight="1">
      <c r="C533" s="124"/>
      <c r="D533" s="118"/>
      <c r="E533" s="118"/>
      <c r="F533" s="103"/>
      <c r="G533" s="103"/>
      <c r="H533" s="60" t="s">
        <v>247</v>
      </c>
      <c r="I533" s="49">
        <v>0</v>
      </c>
      <c r="J533" s="49">
        <v>0</v>
      </c>
      <c r="K533" s="49">
        <f t="shared" ref="K533" si="18">K538+K543+K548</f>
        <v>0</v>
      </c>
    </row>
    <row r="534" spans="3:11" s="9" customFormat="1" ht="19.5" customHeight="1">
      <c r="C534" s="125"/>
      <c r="D534" s="119"/>
      <c r="E534" s="119"/>
      <c r="F534" s="104"/>
      <c r="G534" s="104"/>
      <c r="H534" s="60" t="s">
        <v>249</v>
      </c>
      <c r="I534" s="49">
        <v>0</v>
      </c>
      <c r="J534" s="49">
        <v>0</v>
      </c>
      <c r="K534" s="49">
        <f t="shared" ref="K534" si="19">K539+K544+K549</f>
        <v>0</v>
      </c>
    </row>
    <row r="535" spans="3:11" s="9" customFormat="1" ht="19.5" customHeight="1">
      <c r="C535" s="123" t="s">
        <v>610</v>
      </c>
      <c r="D535" s="117" t="s">
        <v>701</v>
      </c>
      <c r="E535" s="117" t="s">
        <v>594</v>
      </c>
      <c r="F535" s="102">
        <v>2022</v>
      </c>
      <c r="G535" s="102">
        <v>2022</v>
      </c>
      <c r="H535" s="60" t="s">
        <v>357</v>
      </c>
      <c r="I535" s="49">
        <v>0</v>
      </c>
      <c r="J535" s="49">
        <v>0</v>
      </c>
      <c r="K535" s="49">
        <v>350</v>
      </c>
    </row>
    <row r="536" spans="3:11" s="9" customFormat="1" ht="19.5" customHeight="1">
      <c r="C536" s="124"/>
      <c r="D536" s="118"/>
      <c r="E536" s="118"/>
      <c r="F536" s="103"/>
      <c r="G536" s="103"/>
      <c r="H536" s="60" t="s">
        <v>344</v>
      </c>
      <c r="I536" s="49">
        <v>0</v>
      </c>
      <c r="J536" s="49">
        <v>0</v>
      </c>
      <c r="K536" s="49">
        <v>350</v>
      </c>
    </row>
    <row r="537" spans="3:11" s="9" customFormat="1" ht="19.5" customHeight="1">
      <c r="C537" s="124"/>
      <c r="D537" s="118"/>
      <c r="E537" s="118"/>
      <c r="F537" s="103"/>
      <c r="G537" s="103"/>
      <c r="H537" s="60" t="s">
        <v>359</v>
      </c>
      <c r="I537" s="49">
        <v>0</v>
      </c>
      <c r="J537" s="49">
        <v>0</v>
      </c>
      <c r="K537" s="49">
        <v>0</v>
      </c>
    </row>
    <row r="538" spans="3:11" s="9" customFormat="1" ht="19.5" customHeight="1">
      <c r="C538" s="124"/>
      <c r="D538" s="118"/>
      <c r="E538" s="118"/>
      <c r="F538" s="103"/>
      <c r="G538" s="103"/>
      <c r="H538" s="60" t="s">
        <v>247</v>
      </c>
      <c r="I538" s="49">
        <v>0</v>
      </c>
      <c r="J538" s="49">
        <v>0</v>
      </c>
      <c r="K538" s="49">
        <v>0</v>
      </c>
    </row>
    <row r="539" spans="3:11" s="9" customFormat="1" ht="19.5" customHeight="1">
      <c r="C539" s="125"/>
      <c r="D539" s="119"/>
      <c r="E539" s="119"/>
      <c r="F539" s="104"/>
      <c r="G539" s="104"/>
      <c r="H539" s="60" t="s">
        <v>249</v>
      </c>
      <c r="I539" s="49">
        <v>0</v>
      </c>
      <c r="J539" s="49">
        <v>0</v>
      </c>
      <c r="K539" s="49">
        <v>0</v>
      </c>
    </row>
    <row r="540" spans="3:11" s="9" customFormat="1" ht="19.5" customHeight="1">
      <c r="C540" s="123" t="s">
        <v>611</v>
      </c>
      <c r="D540" s="228" t="s">
        <v>607</v>
      </c>
      <c r="E540" s="117" t="s">
        <v>112</v>
      </c>
      <c r="F540" s="102">
        <v>2020</v>
      </c>
      <c r="G540" s="102">
        <v>2022</v>
      </c>
      <c r="H540" s="60" t="s">
        <v>357</v>
      </c>
      <c r="I540" s="49">
        <v>200</v>
      </c>
      <c r="J540" s="49">
        <v>600</v>
      </c>
      <c r="K540" s="49">
        <v>600</v>
      </c>
    </row>
    <row r="541" spans="3:11" s="9" customFormat="1" ht="19.5" customHeight="1">
      <c r="C541" s="124"/>
      <c r="D541" s="229"/>
      <c r="E541" s="118"/>
      <c r="F541" s="103"/>
      <c r="G541" s="103"/>
      <c r="H541" s="60" t="s">
        <v>344</v>
      </c>
      <c r="I541" s="49">
        <v>200</v>
      </c>
      <c r="J541" s="49">
        <v>600</v>
      </c>
      <c r="K541" s="49" t="s">
        <v>608</v>
      </c>
    </row>
    <row r="542" spans="3:11" s="9" customFormat="1" ht="19.5" customHeight="1">
      <c r="C542" s="124"/>
      <c r="D542" s="229"/>
      <c r="E542" s="118"/>
      <c r="F542" s="103"/>
      <c r="G542" s="103"/>
      <c r="H542" s="60" t="s">
        <v>359</v>
      </c>
      <c r="I542" s="49">
        <v>0</v>
      </c>
      <c r="J542" s="49">
        <v>0</v>
      </c>
      <c r="K542" s="49">
        <v>0</v>
      </c>
    </row>
    <row r="543" spans="3:11" s="9" customFormat="1" ht="19.5" customHeight="1">
      <c r="C543" s="124"/>
      <c r="D543" s="229"/>
      <c r="E543" s="118"/>
      <c r="F543" s="103"/>
      <c r="G543" s="103"/>
      <c r="H543" s="60" t="s">
        <v>247</v>
      </c>
      <c r="I543" s="49">
        <v>0</v>
      </c>
      <c r="J543" s="49">
        <v>0</v>
      </c>
      <c r="K543" s="49">
        <v>0</v>
      </c>
    </row>
    <row r="544" spans="3:11" s="9" customFormat="1" ht="19.5" customHeight="1">
      <c r="C544" s="125"/>
      <c r="D544" s="230"/>
      <c r="E544" s="119"/>
      <c r="F544" s="104"/>
      <c r="G544" s="104"/>
      <c r="H544" s="60" t="s">
        <v>249</v>
      </c>
      <c r="I544" s="49">
        <v>0</v>
      </c>
      <c r="J544" s="49">
        <v>0</v>
      </c>
      <c r="K544" s="49">
        <v>0</v>
      </c>
    </row>
    <row r="545" spans="1:11" s="12" customFormat="1" ht="15" customHeight="1">
      <c r="A545" s="13"/>
      <c r="B545" s="13"/>
      <c r="C545" s="123" t="s">
        <v>425</v>
      </c>
      <c r="D545" s="228" t="s">
        <v>426</v>
      </c>
      <c r="E545" s="102" t="s">
        <v>396</v>
      </c>
      <c r="F545" s="102">
        <v>2020</v>
      </c>
      <c r="G545" s="102">
        <v>2022</v>
      </c>
      <c r="H545" s="60" t="s">
        <v>357</v>
      </c>
      <c r="I545" s="49">
        <f>SUM(I547+I546)</f>
        <v>23265.5</v>
      </c>
      <c r="J545" s="49">
        <f t="shared" ref="J545:K545" si="20">SUM(J547+J546)</f>
        <v>24719.1</v>
      </c>
      <c r="K545" s="49">
        <f t="shared" si="20"/>
        <v>24719.1</v>
      </c>
    </row>
    <row r="546" spans="1:11" s="12" customFormat="1">
      <c r="A546" s="13"/>
      <c r="B546" s="13"/>
      <c r="C546" s="124"/>
      <c r="D546" s="229"/>
      <c r="E546" s="103"/>
      <c r="F546" s="103"/>
      <c r="G546" s="103"/>
      <c r="H546" s="60" t="s">
        <v>344</v>
      </c>
      <c r="I546" s="49">
        <f>I551+I556+I561</f>
        <v>2559.3000000000002</v>
      </c>
      <c r="J546" s="49">
        <f t="shared" ref="J546:K546" si="21">J551+J556+J561</f>
        <v>2719.1</v>
      </c>
      <c r="K546" s="49">
        <f t="shared" si="21"/>
        <v>2719.1</v>
      </c>
    </row>
    <row r="547" spans="1:11" s="12" customFormat="1">
      <c r="A547" s="13"/>
      <c r="B547" s="13"/>
      <c r="C547" s="124"/>
      <c r="D547" s="229"/>
      <c r="E547" s="103"/>
      <c r="F547" s="103"/>
      <c r="G547" s="103"/>
      <c r="H547" s="60" t="s">
        <v>359</v>
      </c>
      <c r="I547" s="49">
        <f>I552+I557+I562</f>
        <v>20706.2</v>
      </c>
      <c r="J547" s="49">
        <f t="shared" ref="J547:K547" si="22">J552+J557+J562</f>
        <v>22000</v>
      </c>
      <c r="K547" s="49">
        <f t="shared" si="22"/>
        <v>22000</v>
      </c>
    </row>
    <row r="548" spans="1:11" s="6" customFormat="1" ht="15" customHeight="1">
      <c r="A548" s="9"/>
      <c r="B548" s="9"/>
      <c r="C548" s="124"/>
      <c r="D548" s="229"/>
      <c r="E548" s="103"/>
      <c r="F548" s="103"/>
      <c r="G548" s="103"/>
      <c r="H548" s="60" t="s">
        <v>612</v>
      </c>
      <c r="I548" s="49">
        <v>0</v>
      </c>
      <c r="J548" s="49">
        <v>0</v>
      </c>
      <c r="K548" s="49">
        <v>0</v>
      </c>
    </row>
    <row r="549" spans="1:11" s="6" customFormat="1" ht="16.5" customHeight="1">
      <c r="A549" s="9"/>
      <c r="B549" s="9"/>
      <c r="C549" s="125"/>
      <c r="D549" s="230"/>
      <c r="E549" s="104"/>
      <c r="F549" s="104"/>
      <c r="G549" s="104"/>
      <c r="H549" s="60" t="s">
        <v>249</v>
      </c>
      <c r="I549" s="49">
        <v>0</v>
      </c>
      <c r="J549" s="49">
        <v>0</v>
      </c>
      <c r="K549" s="49">
        <v>0</v>
      </c>
    </row>
    <row r="550" spans="1:11" s="13" customFormat="1" ht="15" customHeight="1">
      <c r="C550" s="123" t="s">
        <v>428</v>
      </c>
      <c r="D550" s="228" t="s">
        <v>113</v>
      </c>
      <c r="E550" s="102" t="s">
        <v>511</v>
      </c>
      <c r="F550" s="102">
        <v>2020</v>
      </c>
      <c r="G550" s="102">
        <v>2022</v>
      </c>
      <c r="H550" s="60" t="s">
        <v>357</v>
      </c>
      <c r="I550" s="49">
        <f>I551+I552</f>
        <v>5294.4</v>
      </c>
      <c r="J550" s="49">
        <f>SUM(J551+J552)</f>
        <v>6179.7</v>
      </c>
      <c r="K550" s="49">
        <f>SUM(K551+K552)</f>
        <v>6179.7</v>
      </c>
    </row>
    <row r="551" spans="1:11" s="13" customFormat="1">
      <c r="C551" s="124"/>
      <c r="D551" s="229"/>
      <c r="E551" s="103"/>
      <c r="F551" s="103"/>
      <c r="G551" s="103"/>
      <c r="H551" s="60" t="s">
        <v>344</v>
      </c>
      <c r="I551" s="49">
        <v>582.4</v>
      </c>
      <c r="J551" s="49">
        <v>679.7</v>
      </c>
      <c r="K551" s="49">
        <v>679.7</v>
      </c>
    </row>
    <row r="552" spans="1:11" s="13" customFormat="1">
      <c r="C552" s="124"/>
      <c r="D552" s="229"/>
      <c r="E552" s="103"/>
      <c r="F552" s="103"/>
      <c r="G552" s="103"/>
      <c r="H552" s="60" t="s">
        <v>359</v>
      </c>
      <c r="I552" s="49">
        <v>4712</v>
      </c>
      <c r="J552" s="49">
        <v>5500</v>
      </c>
      <c r="K552" s="49">
        <v>5500</v>
      </c>
    </row>
    <row r="553" spans="1:11" s="9" customFormat="1" ht="15" customHeight="1">
      <c r="C553" s="124"/>
      <c r="D553" s="229"/>
      <c r="E553" s="103"/>
      <c r="F553" s="103"/>
      <c r="G553" s="103"/>
      <c r="H553" s="60" t="s">
        <v>56</v>
      </c>
      <c r="I553" s="49">
        <v>0</v>
      </c>
      <c r="J553" s="49"/>
      <c r="K553" s="49">
        <v>0</v>
      </c>
    </row>
    <row r="554" spans="1:11" s="9" customFormat="1" ht="16.5" customHeight="1">
      <c r="C554" s="125"/>
      <c r="D554" s="230"/>
      <c r="E554" s="104"/>
      <c r="F554" s="104"/>
      <c r="G554" s="104"/>
      <c r="H554" s="60" t="s">
        <v>249</v>
      </c>
      <c r="I554" s="49">
        <v>0</v>
      </c>
      <c r="J554" s="49">
        <v>0</v>
      </c>
      <c r="K554" s="49">
        <v>0</v>
      </c>
    </row>
    <row r="555" spans="1:11" s="13" customFormat="1" ht="15" customHeight="1">
      <c r="C555" s="123" t="s">
        <v>429</v>
      </c>
      <c r="D555" s="228" t="s">
        <v>114</v>
      </c>
      <c r="E555" s="102" t="s">
        <v>9</v>
      </c>
      <c r="F555" s="102">
        <v>2020</v>
      </c>
      <c r="G555" s="102">
        <v>2022</v>
      </c>
      <c r="H555" s="60" t="s">
        <v>357</v>
      </c>
      <c r="I555" s="49">
        <f>I556+I557</f>
        <v>6121.5999999999995</v>
      </c>
      <c r="J555" s="61">
        <f>J556+J557</f>
        <v>6179.8</v>
      </c>
      <c r="K555" s="61">
        <f>K556+K557</f>
        <v>6179.8</v>
      </c>
    </row>
    <row r="556" spans="1:11" s="13" customFormat="1">
      <c r="C556" s="124"/>
      <c r="D556" s="229"/>
      <c r="E556" s="103"/>
      <c r="F556" s="103"/>
      <c r="G556" s="103"/>
      <c r="H556" s="60" t="s">
        <v>344</v>
      </c>
      <c r="I556" s="49">
        <v>673.4</v>
      </c>
      <c r="J556" s="61">
        <v>679.8</v>
      </c>
      <c r="K556" s="61">
        <v>679.8</v>
      </c>
    </row>
    <row r="557" spans="1:11" s="13" customFormat="1">
      <c r="C557" s="124"/>
      <c r="D557" s="229"/>
      <c r="E557" s="103"/>
      <c r="F557" s="103"/>
      <c r="G557" s="103"/>
      <c r="H557" s="60" t="s">
        <v>359</v>
      </c>
      <c r="I557" s="49">
        <v>5448.2</v>
      </c>
      <c r="J557" s="61">
        <v>5500</v>
      </c>
      <c r="K557" s="61">
        <v>5500</v>
      </c>
    </row>
    <row r="558" spans="1:11" s="9" customFormat="1" ht="15" customHeight="1">
      <c r="C558" s="124"/>
      <c r="D558" s="229"/>
      <c r="E558" s="103"/>
      <c r="F558" s="103"/>
      <c r="G558" s="103"/>
      <c r="H558" s="60" t="s">
        <v>247</v>
      </c>
      <c r="I558" s="49"/>
      <c r="J558" s="61">
        <v>0</v>
      </c>
      <c r="K558" s="61">
        <v>0</v>
      </c>
    </row>
    <row r="559" spans="1:11" s="9" customFormat="1" ht="16.5" customHeight="1">
      <c r="C559" s="125"/>
      <c r="D559" s="230"/>
      <c r="E559" s="104"/>
      <c r="F559" s="104"/>
      <c r="G559" s="104"/>
      <c r="H559" s="60" t="s">
        <v>249</v>
      </c>
      <c r="I559" s="49">
        <v>0</v>
      </c>
      <c r="J559" s="61">
        <v>0</v>
      </c>
      <c r="K559" s="61">
        <v>0</v>
      </c>
    </row>
    <row r="560" spans="1:11" s="13" customFormat="1" ht="15" customHeight="1">
      <c r="C560" s="123" t="s">
        <v>430</v>
      </c>
      <c r="D560" s="170" t="s">
        <v>679</v>
      </c>
      <c r="E560" s="145" t="s">
        <v>329</v>
      </c>
      <c r="F560" s="102">
        <v>2020</v>
      </c>
      <c r="G560" s="102">
        <v>2022</v>
      </c>
      <c r="H560" s="68" t="s">
        <v>357</v>
      </c>
      <c r="I560" s="49">
        <f>I561+I562</f>
        <v>11849.5</v>
      </c>
      <c r="J560" s="49">
        <f t="shared" ref="J560" si="23">J561+J562</f>
        <v>12359.6</v>
      </c>
      <c r="K560" s="49">
        <f t="shared" ref="K560" si="24">K561+K562</f>
        <v>12359.6</v>
      </c>
    </row>
    <row r="561" spans="1:11" s="13" customFormat="1">
      <c r="C561" s="124"/>
      <c r="D561" s="171"/>
      <c r="E561" s="146"/>
      <c r="F561" s="103"/>
      <c r="G561" s="103"/>
      <c r="H561" s="68" t="s">
        <v>613</v>
      </c>
      <c r="I561" s="49">
        <v>1303.5</v>
      </c>
      <c r="J561" s="49">
        <v>1359.6</v>
      </c>
      <c r="K561" s="49">
        <v>1359.6</v>
      </c>
    </row>
    <row r="562" spans="1:11" s="13" customFormat="1">
      <c r="C562" s="124"/>
      <c r="D562" s="171"/>
      <c r="E562" s="146"/>
      <c r="F562" s="103"/>
      <c r="G562" s="103"/>
      <c r="H562" s="68" t="s">
        <v>359</v>
      </c>
      <c r="I562" s="49">
        <v>10546</v>
      </c>
      <c r="J562" s="49">
        <v>11000</v>
      </c>
      <c r="K562" s="49">
        <v>11000</v>
      </c>
    </row>
    <row r="563" spans="1:11" s="9" customFormat="1" ht="15" customHeight="1">
      <c r="C563" s="124"/>
      <c r="D563" s="171"/>
      <c r="E563" s="146"/>
      <c r="F563" s="103"/>
      <c r="G563" s="103"/>
      <c r="H563" s="68" t="s">
        <v>247</v>
      </c>
      <c r="I563" s="69"/>
      <c r="J563" s="69"/>
      <c r="K563" s="69"/>
    </row>
    <row r="564" spans="1:11" s="9" customFormat="1" ht="16.5" customHeight="1">
      <c r="C564" s="125"/>
      <c r="D564" s="172"/>
      <c r="E564" s="147"/>
      <c r="F564" s="104"/>
      <c r="G564" s="104"/>
      <c r="H564" s="60" t="s">
        <v>249</v>
      </c>
      <c r="I564" s="69"/>
      <c r="J564" s="69"/>
      <c r="K564" s="69"/>
    </row>
    <row r="565" spans="1:11" s="6" customFormat="1" ht="16.5" customHeight="1">
      <c r="A565" s="9"/>
      <c r="B565" s="9"/>
      <c r="C565" s="123" t="s">
        <v>468</v>
      </c>
      <c r="D565" s="228" t="s">
        <v>11</v>
      </c>
      <c r="E565" s="102" t="s">
        <v>246</v>
      </c>
      <c r="F565" s="102">
        <v>2020</v>
      </c>
      <c r="G565" s="102">
        <v>2022</v>
      </c>
      <c r="H565" s="60" t="s">
        <v>357</v>
      </c>
      <c r="I565" s="61">
        <f>SUM(I567+I566)</f>
        <v>29758.9</v>
      </c>
      <c r="J565" s="61">
        <f t="shared" ref="J565:K565" si="25">SUM(J567+J566)</f>
        <v>32696.6</v>
      </c>
      <c r="K565" s="61">
        <f t="shared" si="25"/>
        <v>32696.6</v>
      </c>
    </row>
    <row r="566" spans="1:11" s="6" customFormat="1" ht="16.5" customHeight="1">
      <c r="A566" s="9"/>
      <c r="B566" s="9"/>
      <c r="C566" s="124"/>
      <c r="D566" s="229"/>
      <c r="E566" s="103"/>
      <c r="F566" s="103"/>
      <c r="G566" s="103"/>
      <c r="H566" s="60" t="s">
        <v>358</v>
      </c>
      <c r="I566" s="61">
        <f t="shared" ref="I566:K567" si="26">SUM(I571+I576+I581)</f>
        <v>3273.5</v>
      </c>
      <c r="J566" s="61">
        <f t="shared" si="26"/>
        <v>3596.6</v>
      </c>
      <c r="K566" s="61">
        <f t="shared" si="26"/>
        <v>3596.6</v>
      </c>
    </row>
    <row r="567" spans="1:11" s="6" customFormat="1" ht="16.5" customHeight="1">
      <c r="A567" s="9"/>
      <c r="B567" s="9"/>
      <c r="C567" s="124"/>
      <c r="D567" s="229"/>
      <c r="E567" s="103"/>
      <c r="F567" s="103"/>
      <c r="G567" s="103"/>
      <c r="H567" s="60" t="s">
        <v>359</v>
      </c>
      <c r="I567" s="61">
        <f t="shared" si="26"/>
        <v>26485.4</v>
      </c>
      <c r="J567" s="61">
        <f t="shared" si="26"/>
        <v>29100</v>
      </c>
      <c r="K567" s="61">
        <f t="shared" si="26"/>
        <v>29100</v>
      </c>
    </row>
    <row r="568" spans="1:11" s="6" customFormat="1" ht="16.5" customHeight="1">
      <c r="A568" s="9"/>
      <c r="B568" s="9"/>
      <c r="C568" s="124"/>
      <c r="D568" s="229"/>
      <c r="E568" s="103"/>
      <c r="F568" s="103"/>
      <c r="G568" s="103"/>
      <c r="H568" s="60" t="s">
        <v>360</v>
      </c>
      <c r="I568" s="61">
        <f>I573+I578+I583</f>
        <v>0</v>
      </c>
      <c r="J568" s="61">
        <v>0</v>
      </c>
      <c r="K568" s="61">
        <v>0</v>
      </c>
    </row>
    <row r="569" spans="1:11" s="6" customFormat="1" ht="16.5" customHeight="1">
      <c r="A569" s="9"/>
      <c r="B569" s="9"/>
      <c r="C569" s="124"/>
      <c r="D569" s="229"/>
      <c r="E569" s="103"/>
      <c r="F569" s="104"/>
      <c r="G569" s="104"/>
      <c r="H569" s="60" t="s">
        <v>249</v>
      </c>
      <c r="I569" s="61">
        <f>I574+I579+I584</f>
        <v>0</v>
      </c>
      <c r="J569" s="61">
        <v>0</v>
      </c>
      <c r="K569" s="61">
        <v>0</v>
      </c>
    </row>
    <row r="570" spans="1:11" s="6" customFormat="1" ht="16.5" customHeight="1">
      <c r="A570" s="9"/>
      <c r="B570" s="9"/>
      <c r="C570" s="123" t="s">
        <v>469</v>
      </c>
      <c r="D570" s="228" t="s">
        <v>27</v>
      </c>
      <c r="E570" s="102" t="s">
        <v>10</v>
      </c>
      <c r="F570" s="102">
        <v>2020</v>
      </c>
      <c r="G570" s="102">
        <v>2022</v>
      </c>
      <c r="H570" s="60" t="s">
        <v>357</v>
      </c>
      <c r="I570" s="61">
        <f>I571+I572</f>
        <v>7333.7</v>
      </c>
      <c r="J570" s="61">
        <f>J571+J572</f>
        <v>10898.8</v>
      </c>
      <c r="K570" s="61">
        <f>K571+K572</f>
        <v>10898.8</v>
      </c>
    </row>
    <row r="571" spans="1:11" s="6" customFormat="1" ht="18" customHeight="1">
      <c r="A571" s="9"/>
      <c r="B571" s="9"/>
      <c r="C571" s="124"/>
      <c r="D571" s="229"/>
      <c r="E571" s="103"/>
      <c r="F571" s="103"/>
      <c r="G571" s="103"/>
      <c r="H571" s="60" t="s">
        <v>358</v>
      </c>
      <c r="I571" s="61">
        <v>806.7</v>
      </c>
      <c r="J571" s="61">
        <v>1198.8</v>
      </c>
      <c r="K571" s="61">
        <v>1198.8</v>
      </c>
    </row>
    <row r="572" spans="1:11" s="6" customFormat="1" ht="17.25" customHeight="1">
      <c r="A572" s="9"/>
      <c r="B572" s="9"/>
      <c r="C572" s="124"/>
      <c r="D572" s="229"/>
      <c r="E572" s="103"/>
      <c r="F572" s="103"/>
      <c r="G572" s="103"/>
      <c r="H572" s="60" t="s">
        <v>359</v>
      </c>
      <c r="I572" s="61">
        <v>6527</v>
      </c>
      <c r="J572" s="61">
        <v>9700</v>
      </c>
      <c r="K572" s="61">
        <v>9700</v>
      </c>
    </row>
    <row r="573" spans="1:11" s="6" customFormat="1" ht="16.5" customHeight="1">
      <c r="A573" s="9"/>
      <c r="B573" s="9"/>
      <c r="C573" s="124"/>
      <c r="D573" s="229"/>
      <c r="E573" s="103"/>
      <c r="F573" s="103"/>
      <c r="G573" s="103"/>
      <c r="H573" s="60" t="s">
        <v>360</v>
      </c>
      <c r="I573" s="61">
        <v>0</v>
      </c>
      <c r="J573" s="61">
        <v>0</v>
      </c>
      <c r="K573" s="61">
        <v>0</v>
      </c>
    </row>
    <row r="574" spans="1:11" s="6" customFormat="1" ht="16.5" customHeight="1">
      <c r="A574" s="9"/>
      <c r="B574" s="9"/>
      <c r="C574" s="125"/>
      <c r="D574" s="229"/>
      <c r="E574" s="104"/>
      <c r="F574" s="104"/>
      <c r="G574" s="104"/>
      <c r="H574" s="60" t="s">
        <v>249</v>
      </c>
      <c r="I574" s="61">
        <v>0</v>
      </c>
      <c r="J574" s="61">
        <v>0</v>
      </c>
      <c r="K574" s="61">
        <v>0</v>
      </c>
    </row>
    <row r="575" spans="1:11" s="6" customFormat="1" ht="15" customHeight="1">
      <c r="A575" s="9"/>
      <c r="B575" s="9"/>
      <c r="C575" s="123" t="s">
        <v>470</v>
      </c>
      <c r="D575" s="228" t="s">
        <v>28</v>
      </c>
      <c r="E575" s="102" t="s">
        <v>417</v>
      </c>
      <c r="F575" s="102">
        <v>2020</v>
      </c>
      <c r="G575" s="102">
        <v>2022</v>
      </c>
      <c r="H575" s="60" t="s">
        <v>357</v>
      </c>
      <c r="I575" s="61">
        <f>I576+I577</f>
        <v>18425.2</v>
      </c>
      <c r="J575" s="61">
        <f>J576+J577</f>
        <v>10898.9</v>
      </c>
      <c r="K575" s="61">
        <f>K576+K577</f>
        <v>10898.9</v>
      </c>
    </row>
    <row r="576" spans="1:11" s="6" customFormat="1" ht="16.5" customHeight="1">
      <c r="A576" s="9"/>
      <c r="B576" s="9"/>
      <c r="C576" s="124"/>
      <c r="D576" s="229"/>
      <c r="E576" s="103"/>
      <c r="F576" s="103"/>
      <c r="G576" s="103"/>
      <c r="H576" s="60" t="s">
        <v>358</v>
      </c>
      <c r="I576" s="61">
        <v>2026.8</v>
      </c>
      <c r="J576" s="61">
        <v>1198.9000000000001</v>
      </c>
      <c r="K576" s="61">
        <v>1198.9000000000001</v>
      </c>
    </row>
    <row r="577" spans="1:11" s="6" customFormat="1" ht="16.5" customHeight="1">
      <c r="A577" s="9"/>
      <c r="B577" s="9"/>
      <c r="C577" s="124"/>
      <c r="D577" s="229"/>
      <c r="E577" s="103"/>
      <c r="F577" s="103"/>
      <c r="G577" s="103"/>
      <c r="H577" s="60" t="s">
        <v>359</v>
      </c>
      <c r="I577" s="61">
        <v>16398.400000000001</v>
      </c>
      <c r="J577" s="61">
        <v>9700</v>
      </c>
      <c r="K577" s="61">
        <v>9700</v>
      </c>
    </row>
    <row r="578" spans="1:11" s="6" customFormat="1" ht="16.5" customHeight="1">
      <c r="A578" s="9"/>
      <c r="B578" s="9"/>
      <c r="C578" s="124"/>
      <c r="D578" s="229"/>
      <c r="E578" s="103"/>
      <c r="F578" s="103"/>
      <c r="G578" s="103"/>
      <c r="H578" s="60" t="s">
        <v>360</v>
      </c>
      <c r="I578" s="61">
        <v>0</v>
      </c>
      <c r="J578" s="61">
        <v>0</v>
      </c>
      <c r="K578" s="61">
        <v>0</v>
      </c>
    </row>
    <row r="579" spans="1:11" s="6" customFormat="1" ht="16.5" customHeight="1">
      <c r="A579" s="9"/>
      <c r="B579" s="9"/>
      <c r="C579" s="125"/>
      <c r="D579" s="230"/>
      <c r="E579" s="104"/>
      <c r="F579" s="104"/>
      <c r="G579" s="104"/>
      <c r="H579" s="60" t="s">
        <v>249</v>
      </c>
      <c r="I579" s="61">
        <v>0</v>
      </c>
      <c r="J579" s="61">
        <v>0</v>
      </c>
      <c r="K579" s="61">
        <v>0</v>
      </c>
    </row>
    <row r="580" spans="1:11" s="6" customFormat="1" ht="19.5" customHeight="1">
      <c r="A580" s="9"/>
      <c r="B580" s="9"/>
      <c r="C580" s="123" t="s">
        <v>471</v>
      </c>
      <c r="D580" s="228" t="s">
        <v>26</v>
      </c>
      <c r="E580" s="236" t="s">
        <v>730</v>
      </c>
      <c r="F580" s="102">
        <v>2020</v>
      </c>
      <c r="G580" s="102">
        <v>2022</v>
      </c>
      <c r="H580" s="60" t="s">
        <v>357</v>
      </c>
      <c r="I580" s="61">
        <f>I581+I582</f>
        <v>4000</v>
      </c>
      <c r="J580" s="61">
        <f>J581+J582</f>
        <v>10898.9</v>
      </c>
      <c r="K580" s="61">
        <f>K581+K582</f>
        <v>10898.9</v>
      </c>
    </row>
    <row r="581" spans="1:11" s="6" customFormat="1" ht="16.5" customHeight="1">
      <c r="A581" s="9"/>
      <c r="B581" s="9"/>
      <c r="C581" s="124"/>
      <c r="D581" s="229"/>
      <c r="E581" s="237"/>
      <c r="F581" s="103"/>
      <c r="G581" s="103"/>
      <c r="H581" s="60" t="s">
        <v>358</v>
      </c>
      <c r="I581" s="61">
        <v>440</v>
      </c>
      <c r="J581" s="61">
        <v>1198.9000000000001</v>
      </c>
      <c r="K581" s="61">
        <v>1198.9000000000001</v>
      </c>
    </row>
    <row r="582" spans="1:11" s="6" customFormat="1" ht="16.5" customHeight="1">
      <c r="A582" s="9"/>
      <c r="B582" s="9"/>
      <c r="C582" s="124"/>
      <c r="D582" s="229"/>
      <c r="E582" s="237"/>
      <c r="F582" s="103"/>
      <c r="G582" s="103"/>
      <c r="H582" s="60" t="s">
        <v>359</v>
      </c>
      <c r="I582" s="61">
        <v>3560</v>
      </c>
      <c r="J582" s="61">
        <v>9700</v>
      </c>
      <c r="K582" s="61">
        <v>9700</v>
      </c>
    </row>
    <row r="583" spans="1:11" s="6" customFormat="1" ht="16.5" customHeight="1">
      <c r="A583" s="9"/>
      <c r="B583" s="9"/>
      <c r="C583" s="124"/>
      <c r="D583" s="229"/>
      <c r="E583" s="237"/>
      <c r="F583" s="103"/>
      <c r="G583" s="103"/>
      <c r="H583" s="60" t="s">
        <v>360</v>
      </c>
      <c r="I583" s="61">
        <v>0</v>
      </c>
      <c r="J583" s="61">
        <v>0</v>
      </c>
      <c r="K583" s="61">
        <v>0</v>
      </c>
    </row>
    <row r="584" spans="1:11" s="6" customFormat="1" ht="16.5" customHeight="1">
      <c r="A584" s="9"/>
      <c r="B584" s="9"/>
      <c r="C584" s="125"/>
      <c r="D584" s="230"/>
      <c r="E584" s="238"/>
      <c r="F584" s="104"/>
      <c r="G584" s="104"/>
      <c r="H584" s="60" t="s">
        <v>249</v>
      </c>
      <c r="I584" s="61">
        <v>0</v>
      </c>
      <c r="J584" s="61">
        <v>0</v>
      </c>
      <c r="K584" s="61">
        <v>0</v>
      </c>
    </row>
    <row r="585" spans="1:11" s="3" customFormat="1" ht="20.25" customHeight="1">
      <c r="A585" s="2"/>
      <c r="B585" s="5"/>
      <c r="C585" s="220" t="s">
        <v>214</v>
      </c>
      <c r="D585" s="239" t="s">
        <v>398</v>
      </c>
      <c r="E585" s="105" t="s">
        <v>371</v>
      </c>
      <c r="F585" s="105">
        <v>2020</v>
      </c>
      <c r="G585" s="105">
        <v>2022</v>
      </c>
      <c r="H585" s="60" t="s">
        <v>357</v>
      </c>
      <c r="I585" s="69">
        <f>I586+I587+I588+I589</f>
        <v>156893.5</v>
      </c>
      <c r="J585" s="69">
        <f t="shared" ref="J585:K585" si="27">J586+J587+J588+J589</f>
        <v>169207.09999999998</v>
      </c>
      <c r="K585" s="69">
        <f t="shared" si="27"/>
        <v>178889</v>
      </c>
    </row>
    <row r="586" spans="1:11" s="3" customFormat="1" ht="18.75" customHeight="1">
      <c r="A586" s="2"/>
      <c r="B586" s="5"/>
      <c r="C586" s="221"/>
      <c r="D586" s="240"/>
      <c r="E586" s="106"/>
      <c r="F586" s="106"/>
      <c r="G586" s="106"/>
      <c r="H586" s="60" t="s">
        <v>344</v>
      </c>
      <c r="I586" s="69">
        <f>SUM(I591+I596+I626+I646+I661)</f>
        <v>125196</v>
      </c>
      <c r="J586" s="69">
        <f>SUM(J591+J596+J626+J646+J661)</f>
        <v>136336.79999999999</v>
      </c>
      <c r="K586" s="69">
        <f>SUM(K591+K596+K626+K646+K661)</f>
        <v>144802.5</v>
      </c>
    </row>
    <row r="587" spans="1:11" s="3" customFormat="1" ht="19.5" customHeight="1">
      <c r="A587" s="2"/>
      <c r="B587" s="5"/>
      <c r="C587" s="221"/>
      <c r="D587" s="240"/>
      <c r="E587" s="106"/>
      <c r="F587" s="106"/>
      <c r="G587" s="106"/>
      <c r="H587" s="60" t="s">
        <v>359</v>
      </c>
      <c r="I587" s="69">
        <f>SUM(I592+I597+I627+I647+I662)</f>
        <v>0</v>
      </c>
      <c r="J587" s="69">
        <f t="shared" ref="I587:K589" si="28">J592+J597+J627+J647+J662</f>
        <v>0</v>
      </c>
      <c r="K587" s="69">
        <f t="shared" si="28"/>
        <v>0</v>
      </c>
    </row>
    <row r="588" spans="1:11" s="3" customFormat="1" ht="18.75" customHeight="1">
      <c r="A588" s="2"/>
      <c r="B588" s="5"/>
      <c r="C588" s="221"/>
      <c r="D588" s="240"/>
      <c r="E588" s="106"/>
      <c r="F588" s="106"/>
      <c r="G588" s="106"/>
      <c r="H588" s="60" t="s">
        <v>247</v>
      </c>
      <c r="I588" s="69">
        <f t="shared" si="28"/>
        <v>0</v>
      </c>
      <c r="J588" s="69">
        <f t="shared" si="28"/>
        <v>0</v>
      </c>
      <c r="K588" s="69">
        <f t="shared" si="28"/>
        <v>0</v>
      </c>
    </row>
    <row r="589" spans="1:11" s="4" customFormat="1" ht="18.75" customHeight="1">
      <c r="A589" s="5"/>
      <c r="B589" s="5"/>
      <c r="C589" s="222"/>
      <c r="D589" s="241"/>
      <c r="E589" s="107"/>
      <c r="F589" s="107"/>
      <c r="G589" s="107"/>
      <c r="H589" s="60" t="s">
        <v>249</v>
      </c>
      <c r="I589" s="69">
        <f t="shared" si="28"/>
        <v>31697.5</v>
      </c>
      <c r="J589" s="69">
        <f t="shared" si="28"/>
        <v>32870.300000000003</v>
      </c>
      <c r="K589" s="69">
        <f t="shared" si="28"/>
        <v>34086.5</v>
      </c>
    </row>
    <row r="590" spans="1:11" s="8" customFormat="1" ht="20.25" customHeight="1">
      <c r="A590" s="7"/>
      <c r="B590" s="7"/>
      <c r="C590" s="123" t="s">
        <v>399</v>
      </c>
      <c r="D590" s="228" t="s">
        <v>130</v>
      </c>
      <c r="E590" s="102" t="s">
        <v>246</v>
      </c>
      <c r="F590" s="102">
        <v>2020</v>
      </c>
      <c r="G590" s="102">
        <v>2022</v>
      </c>
      <c r="H590" s="60" t="s">
        <v>357</v>
      </c>
      <c r="I590" s="49">
        <v>157109.5</v>
      </c>
      <c r="J590" s="70">
        <v>166757.1</v>
      </c>
      <c r="K590" s="49">
        <v>176439</v>
      </c>
    </row>
    <row r="591" spans="1:11" s="8" customFormat="1" ht="18" customHeight="1">
      <c r="A591" s="7"/>
      <c r="B591" s="7"/>
      <c r="C591" s="124"/>
      <c r="D591" s="229"/>
      <c r="E591" s="103"/>
      <c r="F591" s="103"/>
      <c r="G591" s="103"/>
      <c r="H591" s="60" t="s">
        <v>344</v>
      </c>
      <c r="I591" s="49">
        <v>124506</v>
      </c>
      <c r="J591" s="70">
        <v>133886.79999999999</v>
      </c>
      <c r="K591" s="49">
        <v>142352.5</v>
      </c>
    </row>
    <row r="592" spans="1:11" s="8" customFormat="1" ht="18" customHeight="1">
      <c r="A592" s="7"/>
      <c r="B592" s="7"/>
      <c r="C592" s="124"/>
      <c r="D592" s="229"/>
      <c r="E592" s="103"/>
      <c r="F592" s="103"/>
      <c r="G592" s="103"/>
      <c r="H592" s="60" t="s">
        <v>359</v>
      </c>
      <c r="I592" s="49">
        <v>0</v>
      </c>
      <c r="J592" s="49">
        <v>0</v>
      </c>
      <c r="K592" s="49">
        <v>0</v>
      </c>
    </row>
    <row r="593" spans="1:11" s="8" customFormat="1" ht="19.5" customHeight="1">
      <c r="A593" s="7"/>
      <c r="B593" s="7"/>
      <c r="C593" s="124"/>
      <c r="D593" s="229"/>
      <c r="E593" s="103"/>
      <c r="F593" s="103"/>
      <c r="G593" s="103"/>
      <c r="H593" s="60" t="s">
        <v>247</v>
      </c>
      <c r="I593" s="49">
        <v>0</v>
      </c>
      <c r="J593" s="49">
        <v>0</v>
      </c>
      <c r="K593" s="49">
        <v>0</v>
      </c>
    </row>
    <row r="594" spans="1:11" s="8" customFormat="1" ht="16.5" customHeight="1">
      <c r="A594" s="7"/>
      <c r="B594" s="7"/>
      <c r="C594" s="125"/>
      <c r="D594" s="230"/>
      <c r="E594" s="104"/>
      <c r="F594" s="104"/>
      <c r="G594" s="104"/>
      <c r="H594" s="68" t="s">
        <v>249</v>
      </c>
      <c r="I594" s="49">
        <v>31697.5</v>
      </c>
      <c r="J594" s="70">
        <v>32870.300000000003</v>
      </c>
      <c r="K594" s="49">
        <v>34086.5</v>
      </c>
    </row>
    <row r="595" spans="1:11" s="8" customFormat="1" ht="19.5" customHeight="1">
      <c r="A595" s="7"/>
      <c r="B595" s="7"/>
      <c r="C595" s="123" t="s">
        <v>400</v>
      </c>
      <c r="D595" s="228" t="s">
        <v>401</v>
      </c>
      <c r="E595" s="102" t="s">
        <v>371</v>
      </c>
      <c r="F595" s="102">
        <v>2021</v>
      </c>
      <c r="G595" s="102">
        <v>2022</v>
      </c>
      <c r="H595" s="68" t="s">
        <v>357</v>
      </c>
      <c r="I595" s="49">
        <f>SUM(I597+I596)</f>
        <v>0</v>
      </c>
      <c r="J595" s="70">
        <f>J610</f>
        <v>300</v>
      </c>
      <c r="K595" s="49">
        <v>300</v>
      </c>
    </row>
    <row r="596" spans="1:11" s="8" customFormat="1" ht="20.25" customHeight="1">
      <c r="A596" s="7"/>
      <c r="B596" s="7"/>
      <c r="C596" s="124"/>
      <c r="D596" s="229"/>
      <c r="E596" s="103"/>
      <c r="F596" s="103"/>
      <c r="G596" s="103"/>
      <c r="H596" s="68" t="s">
        <v>344</v>
      </c>
      <c r="I596" s="49">
        <v>0</v>
      </c>
      <c r="J596" s="70">
        <v>300</v>
      </c>
      <c r="K596" s="49">
        <v>300</v>
      </c>
    </row>
    <row r="597" spans="1:11" s="8" customFormat="1" ht="20.25" customHeight="1">
      <c r="A597" s="7"/>
      <c r="B597" s="7"/>
      <c r="C597" s="124"/>
      <c r="D597" s="229"/>
      <c r="E597" s="103"/>
      <c r="F597" s="103"/>
      <c r="G597" s="103"/>
      <c r="H597" s="68" t="s">
        <v>359</v>
      </c>
      <c r="I597" s="49">
        <v>0</v>
      </c>
      <c r="J597" s="49">
        <v>0</v>
      </c>
      <c r="K597" s="49">
        <v>0</v>
      </c>
    </row>
    <row r="598" spans="1:11" s="8" customFormat="1" ht="17.25" customHeight="1">
      <c r="A598" s="7"/>
      <c r="B598" s="7"/>
      <c r="C598" s="124"/>
      <c r="D598" s="229"/>
      <c r="E598" s="103"/>
      <c r="F598" s="103"/>
      <c r="G598" s="103"/>
      <c r="H598" s="68" t="s">
        <v>247</v>
      </c>
      <c r="I598" s="49">
        <v>0</v>
      </c>
      <c r="J598" s="49">
        <v>0</v>
      </c>
      <c r="K598" s="49">
        <v>0</v>
      </c>
    </row>
    <row r="599" spans="1:11" s="8" customFormat="1" ht="15" customHeight="1">
      <c r="A599" s="7"/>
      <c r="B599" s="7"/>
      <c r="C599" s="125"/>
      <c r="D599" s="230"/>
      <c r="E599" s="104"/>
      <c r="F599" s="104"/>
      <c r="G599" s="104"/>
      <c r="H599" s="60" t="s">
        <v>249</v>
      </c>
      <c r="I599" s="49">
        <v>0</v>
      </c>
      <c r="J599" s="49">
        <v>0</v>
      </c>
      <c r="K599" s="49">
        <v>0</v>
      </c>
    </row>
    <row r="600" spans="1:11" s="7" customFormat="1" ht="16.5" customHeight="1">
      <c r="C600" s="123" t="s">
        <v>402</v>
      </c>
      <c r="D600" s="117" t="s">
        <v>702</v>
      </c>
      <c r="E600" s="102" t="s">
        <v>403</v>
      </c>
      <c r="F600" s="102"/>
      <c r="G600" s="102"/>
      <c r="H600" s="68" t="s">
        <v>357</v>
      </c>
      <c r="I600" s="49">
        <v>0</v>
      </c>
      <c r="J600" s="49">
        <v>0</v>
      </c>
      <c r="K600" s="49">
        <f>K601+K602+K603+K604</f>
        <v>0</v>
      </c>
    </row>
    <row r="601" spans="1:11" s="7" customFormat="1" ht="17.25" customHeight="1">
      <c r="C601" s="124"/>
      <c r="D601" s="118"/>
      <c r="E601" s="103"/>
      <c r="F601" s="103"/>
      <c r="G601" s="103"/>
      <c r="H601" s="68" t="s">
        <v>344</v>
      </c>
      <c r="I601" s="49">
        <v>0</v>
      </c>
      <c r="J601" s="49">
        <v>0</v>
      </c>
      <c r="K601" s="49">
        <v>0</v>
      </c>
    </row>
    <row r="602" spans="1:11" s="7" customFormat="1" ht="17.25" customHeight="1">
      <c r="C602" s="124"/>
      <c r="D602" s="118"/>
      <c r="E602" s="103"/>
      <c r="F602" s="103"/>
      <c r="G602" s="103"/>
      <c r="H602" s="68" t="s">
        <v>359</v>
      </c>
      <c r="I602" s="49">
        <v>0</v>
      </c>
      <c r="J602" s="49">
        <v>0</v>
      </c>
      <c r="K602" s="49">
        <v>0</v>
      </c>
    </row>
    <row r="603" spans="1:11" s="7" customFormat="1" ht="20.25" customHeight="1">
      <c r="C603" s="124"/>
      <c r="D603" s="118"/>
      <c r="E603" s="103"/>
      <c r="F603" s="103"/>
      <c r="G603" s="103"/>
      <c r="H603" s="68" t="s">
        <v>247</v>
      </c>
      <c r="I603" s="49">
        <v>0</v>
      </c>
      <c r="J603" s="49">
        <v>0</v>
      </c>
      <c r="K603" s="49">
        <v>0</v>
      </c>
    </row>
    <row r="604" spans="1:11" s="7" customFormat="1" ht="14.25" customHeight="1">
      <c r="C604" s="125"/>
      <c r="D604" s="119"/>
      <c r="E604" s="104"/>
      <c r="F604" s="104"/>
      <c r="G604" s="104"/>
      <c r="H604" s="60" t="s">
        <v>249</v>
      </c>
      <c r="I604" s="49">
        <v>0</v>
      </c>
      <c r="J604" s="49">
        <v>0</v>
      </c>
      <c r="K604" s="49">
        <v>0</v>
      </c>
    </row>
    <row r="605" spans="1:11" s="7" customFormat="1" ht="18" customHeight="1">
      <c r="C605" s="123" t="s">
        <v>404</v>
      </c>
      <c r="D605" s="170" t="s">
        <v>827</v>
      </c>
      <c r="E605" s="145" t="s">
        <v>625</v>
      </c>
      <c r="F605" s="145"/>
      <c r="G605" s="145"/>
      <c r="H605" s="68" t="s">
        <v>357</v>
      </c>
      <c r="I605" s="49">
        <v>0</v>
      </c>
      <c r="J605" s="49">
        <v>0</v>
      </c>
      <c r="K605" s="49">
        <v>0</v>
      </c>
    </row>
    <row r="606" spans="1:11" s="7" customFormat="1" ht="18" customHeight="1">
      <c r="C606" s="124"/>
      <c r="D606" s="171"/>
      <c r="E606" s="146"/>
      <c r="F606" s="146"/>
      <c r="G606" s="146"/>
      <c r="H606" s="68" t="s">
        <v>344</v>
      </c>
      <c r="I606" s="49">
        <v>0</v>
      </c>
      <c r="J606" s="49">
        <v>0</v>
      </c>
      <c r="K606" s="49">
        <v>0</v>
      </c>
    </row>
    <row r="607" spans="1:11" s="7" customFormat="1" ht="15.75" customHeight="1">
      <c r="C607" s="124"/>
      <c r="D607" s="171"/>
      <c r="E607" s="146"/>
      <c r="F607" s="146"/>
      <c r="G607" s="146"/>
      <c r="H607" s="68" t="s">
        <v>359</v>
      </c>
      <c r="I607" s="49">
        <v>0</v>
      </c>
      <c r="J607" s="49">
        <v>0</v>
      </c>
      <c r="K607" s="49">
        <v>0</v>
      </c>
    </row>
    <row r="608" spans="1:11" s="7" customFormat="1" ht="16.5" customHeight="1">
      <c r="C608" s="124"/>
      <c r="D608" s="171"/>
      <c r="E608" s="146"/>
      <c r="F608" s="146"/>
      <c r="G608" s="146"/>
      <c r="H608" s="68" t="s">
        <v>247</v>
      </c>
      <c r="I608" s="49">
        <v>0</v>
      </c>
      <c r="J608" s="49">
        <v>0</v>
      </c>
      <c r="K608" s="49">
        <v>0</v>
      </c>
    </row>
    <row r="609" spans="3:11" s="7" customFormat="1" ht="15" customHeight="1">
      <c r="C609" s="125"/>
      <c r="D609" s="172"/>
      <c r="E609" s="147"/>
      <c r="F609" s="147"/>
      <c r="G609" s="147"/>
      <c r="H609" s="60" t="s">
        <v>249</v>
      </c>
      <c r="I609" s="49">
        <v>0</v>
      </c>
      <c r="J609" s="49">
        <v>0</v>
      </c>
      <c r="K609" s="49">
        <v>0</v>
      </c>
    </row>
    <row r="610" spans="3:11" s="7" customFormat="1" ht="20.25" customHeight="1">
      <c r="C610" s="123" t="s">
        <v>405</v>
      </c>
      <c r="D610" s="138" t="s">
        <v>614</v>
      </c>
      <c r="E610" s="145" t="s">
        <v>615</v>
      </c>
      <c r="F610" s="145">
        <v>2021</v>
      </c>
      <c r="G610" s="145">
        <v>2021</v>
      </c>
      <c r="H610" s="68" t="s">
        <v>357</v>
      </c>
      <c r="I610" s="49">
        <v>0</v>
      </c>
      <c r="J610" s="71">
        <v>300</v>
      </c>
      <c r="K610" s="49">
        <v>0</v>
      </c>
    </row>
    <row r="611" spans="3:11" s="7" customFormat="1" ht="21.75" customHeight="1">
      <c r="C611" s="124"/>
      <c r="D611" s="139"/>
      <c r="E611" s="146"/>
      <c r="F611" s="146"/>
      <c r="G611" s="146"/>
      <c r="H611" s="68" t="s">
        <v>344</v>
      </c>
      <c r="I611" s="49">
        <v>0</v>
      </c>
      <c r="J611" s="71">
        <v>300</v>
      </c>
      <c r="K611" s="49">
        <v>0</v>
      </c>
    </row>
    <row r="612" spans="3:11" s="7" customFormat="1" ht="21.75" customHeight="1">
      <c r="C612" s="124"/>
      <c r="D612" s="139"/>
      <c r="E612" s="146"/>
      <c r="F612" s="146"/>
      <c r="G612" s="146"/>
      <c r="H612" s="68" t="s">
        <v>359</v>
      </c>
      <c r="I612" s="49">
        <v>0</v>
      </c>
      <c r="J612" s="49">
        <v>0</v>
      </c>
      <c r="K612" s="49">
        <v>0</v>
      </c>
    </row>
    <row r="613" spans="3:11" s="7" customFormat="1" ht="21.75" customHeight="1">
      <c r="C613" s="124"/>
      <c r="D613" s="139"/>
      <c r="E613" s="146"/>
      <c r="F613" s="146"/>
      <c r="G613" s="146"/>
      <c r="H613" s="68" t="s">
        <v>247</v>
      </c>
      <c r="I613" s="49">
        <v>0</v>
      </c>
      <c r="J613" s="49">
        <v>0</v>
      </c>
      <c r="K613" s="49">
        <v>0</v>
      </c>
    </row>
    <row r="614" spans="3:11" s="7" customFormat="1" ht="18.75" customHeight="1">
      <c r="C614" s="125"/>
      <c r="D614" s="140"/>
      <c r="E614" s="147"/>
      <c r="F614" s="147"/>
      <c r="G614" s="147"/>
      <c r="H614" s="60" t="s">
        <v>249</v>
      </c>
      <c r="I614" s="49">
        <v>0</v>
      </c>
      <c r="J614" s="49">
        <v>0</v>
      </c>
      <c r="K614" s="49">
        <v>0</v>
      </c>
    </row>
    <row r="615" spans="3:11" s="7" customFormat="1" ht="18.75" customHeight="1">
      <c r="C615" s="130" t="s">
        <v>406</v>
      </c>
      <c r="D615" s="117" t="s">
        <v>616</v>
      </c>
      <c r="E615" s="102" t="s">
        <v>617</v>
      </c>
      <c r="F615" s="102">
        <v>2022</v>
      </c>
      <c r="G615" s="102">
        <v>2022</v>
      </c>
      <c r="H615" s="68" t="s">
        <v>357</v>
      </c>
      <c r="I615" s="49">
        <v>0</v>
      </c>
      <c r="J615" s="49">
        <v>0</v>
      </c>
      <c r="K615" s="72">
        <v>150</v>
      </c>
    </row>
    <row r="616" spans="3:11" s="7" customFormat="1" ht="18.75" customHeight="1">
      <c r="C616" s="131"/>
      <c r="D616" s="118"/>
      <c r="E616" s="103"/>
      <c r="F616" s="103"/>
      <c r="G616" s="103"/>
      <c r="H616" s="68" t="s">
        <v>344</v>
      </c>
      <c r="I616" s="49">
        <v>0</v>
      </c>
      <c r="J616" s="49">
        <v>0</v>
      </c>
      <c r="K616" s="73">
        <v>150</v>
      </c>
    </row>
    <row r="617" spans="3:11" s="7" customFormat="1" ht="18.75" customHeight="1">
      <c r="C617" s="131"/>
      <c r="D617" s="118"/>
      <c r="E617" s="103"/>
      <c r="F617" s="103"/>
      <c r="G617" s="103"/>
      <c r="H617" s="68" t="s">
        <v>359</v>
      </c>
      <c r="I617" s="49">
        <v>0</v>
      </c>
      <c r="J617" s="49">
        <v>0</v>
      </c>
      <c r="K617" s="49">
        <v>0</v>
      </c>
    </row>
    <row r="618" spans="3:11" s="7" customFormat="1" ht="18" customHeight="1">
      <c r="C618" s="131"/>
      <c r="D618" s="118"/>
      <c r="E618" s="103"/>
      <c r="F618" s="103"/>
      <c r="G618" s="103"/>
      <c r="H618" s="68" t="s">
        <v>247</v>
      </c>
      <c r="I618" s="49">
        <v>0</v>
      </c>
      <c r="J618" s="49">
        <v>0</v>
      </c>
      <c r="K618" s="49">
        <v>0</v>
      </c>
    </row>
    <row r="619" spans="3:11" s="7" customFormat="1" ht="17.25" customHeight="1">
      <c r="C619" s="132"/>
      <c r="D619" s="119"/>
      <c r="E619" s="104"/>
      <c r="F619" s="104"/>
      <c r="G619" s="104"/>
      <c r="H619" s="60" t="s">
        <v>249</v>
      </c>
      <c r="I619" s="49">
        <v>0</v>
      </c>
      <c r="J619" s="49">
        <v>0</v>
      </c>
      <c r="K619" s="49">
        <v>0</v>
      </c>
    </row>
    <row r="620" spans="3:11" s="7" customFormat="1" ht="17.25" customHeight="1">
      <c r="C620" s="130" t="s">
        <v>618</v>
      </c>
      <c r="D620" s="138" t="s">
        <v>828</v>
      </c>
      <c r="E620" s="102" t="s">
        <v>25</v>
      </c>
      <c r="F620" s="150">
        <v>2022</v>
      </c>
      <c r="G620" s="150">
        <v>2022</v>
      </c>
      <c r="H620" s="68" t="s">
        <v>357</v>
      </c>
      <c r="I620" s="49">
        <v>0</v>
      </c>
      <c r="J620" s="49">
        <v>0</v>
      </c>
      <c r="K620" s="71">
        <v>150</v>
      </c>
    </row>
    <row r="621" spans="3:11" s="7" customFormat="1" ht="17.25" customHeight="1">
      <c r="C621" s="131"/>
      <c r="D621" s="139"/>
      <c r="E621" s="103"/>
      <c r="F621" s="150"/>
      <c r="G621" s="150"/>
      <c r="H621" s="68" t="s">
        <v>344</v>
      </c>
      <c r="I621" s="49">
        <v>0</v>
      </c>
      <c r="J621" s="49">
        <v>0</v>
      </c>
      <c r="K621" s="71">
        <v>150</v>
      </c>
    </row>
    <row r="622" spans="3:11" s="7" customFormat="1" ht="17.25" customHeight="1">
      <c r="C622" s="131"/>
      <c r="D622" s="139"/>
      <c r="E622" s="103"/>
      <c r="F622" s="150"/>
      <c r="G622" s="150"/>
      <c r="H622" s="68" t="s">
        <v>359</v>
      </c>
      <c r="I622" s="49">
        <v>0</v>
      </c>
      <c r="J622" s="49">
        <v>0</v>
      </c>
      <c r="K622" s="49">
        <v>0</v>
      </c>
    </row>
    <row r="623" spans="3:11" s="7" customFormat="1" ht="17.25" customHeight="1">
      <c r="C623" s="131"/>
      <c r="D623" s="139"/>
      <c r="E623" s="103"/>
      <c r="F623" s="150"/>
      <c r="G623" s="150"/>
      <c r="H623" s="68" t="s">
        <v>247</v>
      </c>
      <c r="I623" s="49">
        <v>0</v>
      </c>
      <c r="J623" s="49">
        <v>0</v>
      </c>
      <c r="K623" s="49">
        <v>0</v>
      </c>
    </row>
    <row r="624" spans="3:11" s="7" customFormat="1" ht="17.25" customHeight="1">
      <c r="C624" s="132"/>
      <c r="D624" s="140"/>
      <c r="E624" s="104"/>
      <c r="F624" s="150"/>
      <c r="G624" s="150"/>
      <c r="H624" s="60" t="s">
        <v>249</v>
      </c>
      <c r="I624" s="49">
        <v>0</v>
      </c>
      <c r="J624" s="49">
        <v>0</v>
      </c>
      <c r="K624" s="49">
        <v>0</v>
      </c>
    </row>
    <row r="625" spans="1:11" s="8" customFormat="1" ht="15" customHeight="1">
      <c r="A625" s="7"/>
      <c r="B625" s="7"/>
      <c r="C625" s="130" t="s">
        <v>462</v>
      </c>
      <c r="D625" s="117" t="s">
        <v>835</v>
      </c>
      <c r="E625" s="102" t="s">
        <v>472</v>
      </c>
      <c r="F625" s="150">
        <v>2020</v>
      </c>
      <c r="G625" s="150">
        <v>2022</v>
      </c>
      <c r="H625" s="68" t="s">
        <v>357</v>
      </c>
      <c r="I625" s="49">
        <v>400</v>
      </c>
      <c r="J625" s="65">
        <v>700</v>
      </c>
      <c r="K625" s="49">
        <v>700</v>
      </c>
    </row>
    <row r="626" spans="1:11" s="8" customFormat="1">
      <c r="A626" s="7"/>
      <c r="B626" s="7"/>
      <c r="C626" s="131"/>
      <c r="D626" s="118"/>
      <c r="E626" s="103"/>
      <c r="F626" s="150"/>
      <c r="G626" s="150"/>
      <c r="H626" s="68" t="s">
        <v>344</v>
      </c>
      <c r="I626" s="49">
        <f>I631+I636+I641</f>
        <v>400</v>
      </c>
      <c r="J626" s="49">
        <f t="shared" ref="J626:K626" si="29">J631+J636+J641</f>
        <v>700</v>
      </c>
      <c r="K626" s="49">
        <f t="shared" si="29"/>
        <v>700</v>
      </c>
    </row>
    <row r="627" spans="1:11" s="8" customFormat="1">
      <c r="A627" s="7"/>
      <c r="B627" s="7"/>
      <c r="C627" s="131"/>
      <c r="D627" s="118"/>
      <c r="E627" s="103"/>
      <c r="F627" s="150"/>
      <c r="G627" s="150"/>
      <c r="H627" s="68" t="s">
        <v>359</v>
      </c>
      <c r="I627" s="49">
        <v>0</v>
      </c>
      <c r="J627" s="49">
        <v>0</v>
      </c>
      <c r="K627" s="49">
        <v>0</v>
      </c>
    </row>
    <row r="628" spans="1:11" s="8" customFormat="1">
      <c r="A628" s="7"/>
      <c r="B628" s="7"/>
      <c r="C628" s="131"/>
      <c r="D628" s="118"/>
      <c r="E628" s="103"/>
      <c r="F628" s="150"/>
      <c r="G628" s="150"/>
      <c r="H628" s="68" t="s">
        <v>247</v>
      </c>
      <c r="I628" s="49">
        <v>0</v>
      </c>
      <c r="J628" s="49">
        <v>0</v>
      </c>
      <c r="K628" s="49">
        <v>0</v>
      </c>
    </row>
    <row r="629" spans="1:11" s="8" customFormat="1" ht="15.75" customHeight="1">
      <c r="A629" s="7"/>
      <c r="B629" s="7"/>
      <c r="C629" s="132"/>
      <c r="D629" s="119"/>
      <c r="E629" s="104"/>
      <c r="F629" s="150"/>
      <c r="G629" s="150"/>
      <c r="H629" s="60" t="s">
        <v>249</v>
      </c>
      <c r="I629" s="49">
        <v>0</v>
      </c>
      <c r="J629" s="49">
        <v>0</v>
      </c>
      <c r="K629" s="49">
        <v>0</v>
      </c>
    </row>
    <row r="630" spans="1:11" s="7" customFormat="1" ht="17.25" customHeight="1">
      <c r="C630" s="130" t="s">
        <v>463</v>
      </c>
      <c r="D630" s="183" t="s">
        <v>619</v>
      </c>
      <c r="E630" s="102" t="s">
        <v>168</v>
      </c>
      <c r="F630" s="102">
        <v>2020</v>
      </c>
      <c r="G630" s="102">
        <v>2020</v>
      </c>
      <c r="H630" s="68" t="s">
        <v>357</v>
      </c>
      <c r="I630" s="49">
        <f>SUM(I631:I632)</f>
        <v>400</v>
      </c>
      <c r="J630" s="49">
        <v>0</v>
      </c>
      <c r="K630" s="49">
        <v>0</v>
      </c>
    </row>
    <row r="631" spans="1:11" s="7" customFormat="1">
      <c r="C631" s="131"/>
      <c r="D631" s="183"/>
      <c r="E631" s="103"/>
      <c r="F631" s="103"/>
      <c r="G631" s="103"/>
      <c r="H631" s="68" t="s">
        <v>344</v>
      </c>
      <c r="I631" s="49">
        <v>400</v>
      </c>
      <c r="J631" s="49">
        <v>0</v>
      </c>
      <c r="K631" s="49">
        <v>0</v>
      </c>
    </row>
    <row r="632" spans="1:11" s="7" customFormat="1">
      <c r="C632" s="131"/>
      <c r="D632" s="183"/>
      <c r="E632" s="103"/>
      <c r="F632" s="103"/>
      <c r="G632" s="103"/>
      <c r="H632" s="68" t="s">
        <v>359</v>
      </c>
      <c r="I632" s="49">
        <v>0</v>
      </c>
      <c r="J632" s="49">
        <v>0</v>
      </c>
      <c r="K632" s="49">
        <v>0</v>
      </c>
    </row>
    <row r="633" spans="1:11" s="7" customFormat="1">
      <c r="C633" s="131"/>
      <c r="D633" s="183"/>
      <c r="E633" s="103"/>
      <c r="F633" s="103"/>
      <c r="G633" s="103"/>
      <c r="H633" s="68" t="s">
        <v>247</v>
      </c>
      <c r="I633" s="49">
        <v>0</v>
      </c>
      <c r="J633" s="49">
        <v>0</v>
      </c>
      <c r="K633" s="49">
        <v>0</v>
      </c>
    </row>
    <row r="634" spans="1:11" s="7" customFormat="1" ht="15.75" customHeight="1">
      <c r="C634" s="132"/>
      <c r="D634" s="183"/>
      <c r="E634" s="104"/>
      <c r="F634" s="104"/>
      <c r="G634" s="104"/>
      <c r="H634" s="60" t="s">
        <v>249</v>
      </c>
      <c r="I634" s="49">
        <v>0</v>
      </c>
      <c r="J634" s="49">
        <v>0</v>
      </c>
      <c r="K634" s="49">
        <v>0</v>
      </c>
    </row>
    <row r="635" spans="1:11" s="7" customFormat="1" ht="15" customHeight="1">
      <c r="C635" s="130" t="s">
        <v>474</v>
      </c>
      <c r="D635" s="280" t="s">
        <v>620</v>
      </c>
      <c r="E635" s="102" t="s">
        <v>621</v>
      </c>
      <c r="F635" s="102">
        <v>2021</v>
      </c>
      <c r="G635" s="102">
        <v>2021</v>
      </c>
      <c r="H635" s="68" t="s">
        <v>357</v>
      </c>
      <c r="I635" s="49">
        <v>0</v>
      </c>
      <c r="J635" s="65">
        <v>700</v>
      </c>
      <c r="K635" s="49"/>
    </row>
    <row r="636" spans="1:11" s="7" customFormat="1">
      <c r="C636" s="131"/>
      <c r="D636" s="281"/>
      <c r="E636" s="103"/>
      <c r="F636" s="103"/>
      <c r="G636" s="103"/>
      <c r="H636" s="68" t="s">
        <v>344</v>
      </c>
      <c r="I636" s="49">
        <v>0</v>
      </c>
      <c r="J636" s="65">
        <v>700</v>
      </c>
      <c r="K636" s="49"/>
    </row>
    <row r="637" spans="1:11" s="7" customFormat="1">
      <c r="C637" s="131"/>
      <c r="D637" s="281"/>
      <c r="E637" s="103"/>
      <c r="F637" s="103"/>
      <c r="G637" s="103"/>
      <c r="H637" s="68" t="s">
        <v>359</v>
      </c>
      <c r="I637" s="49">
        <v>0</v>
      </c>
      <c r="J637" s="49">
        <v>0</v>
      </c>
      <c r="K637" s="49"/>
    </row>
    <row r="638" spans="1:11" s="7" customFormat="1">
      <c r="C638" s="131"/>
      <c r="D638" s="281"/>
      <c r="E638" s="103"/>
      <c r="F638" s="103"/>
      <c r="G638" s="103"/>
      <c r="H638" s="68" t="s">
        <v>247</v>
      </c>
      <c r="I638" s="49">
        <v>0</v>
      </c>
      <c r="J638" s="49">
        <v>0</v>
      </c>
      <c r="K638" s="49"/>
    </row>
    <row r="639" spans="1:11" s="7" customFormat="1">
      <c r="C639" s="132"/>
      <c r="D639" s="282"/>
      <c r="E639" s="104"/>
      <c r="F639" s="104"/>
      <c r="G639" s="104"/>
      <c r="H639" s="60" t="s">
        <v>249</v>
      </c>
      <c r="I639" s="49">
        <v>0</v>
      </c>
      <c r="J639" s="49">
        <v>0</v>
      </c>
      <c r="K639" s="49"/>
    </row>
    <row r="640" spans="1:11" s="7" customFormat="1" ht="18.75" customHeight="1">
      <c r="C640" s="130" t="s">
        <v>167</v>
      </c>
      <c r="D640" s="117" t="s">
        <v>622</v>
      </c>
      <c r="E640" s="102" t="s">
        <v>621</v>
      </c>
      <c r="F640" s="145">
        <v>2022</v>
      </c>
      <c r="G640" s="145">
        <v>2022</v>
      </c>
      <c r="H640" s="68" t="s">
        <v>357</v>
      </c>
      <c r="I640" s="49">
        <v>0</v>
      </c>
      <c r="J640" s="49">
        <v>0</v>
      </c>
      <c r="K640" s="49">
        <v>700</v>
      </c>
    </row>
    <row r="641" spans="2:11" s="7" customFormat="1">
      <c r="C641" s="131"/>
      <c r="D641" s="118"/>
      <c r="E641" s="103"/>
      <c r="F641" s="146"/>
      <c r="G641" s="146"/>
      <c r="H641" s="68" t="s">
        <v>344</v>
      </c>
      <c r="I641" s="49">
        <v>0</v>
      </c>
      <c r="J641" s="49">
        <v>0</v>
      </c>
      <c r="K641" s="49">
        <v>700</v>
      </c>
    </row>
    <row r="642" spans="2:11" s="7" customFormat="1">
      <c r="C642" s="131"/>
      <c r="D642" s="118"/>
      <c r="E642" s="103"/>
      <c r="F642" s="146"/>
      <c r="G642" s="146"/>
      <c r="H642" s="68" t="s">
        <v>359</v>
      </c>
      <c r="I642" s="49">
        <v>0</v>
      </c>
      <c r="J642" s="49">
        <v>0</v>
      </c>
      <c r="K642" s="49"/>
    </row>
    <row r="643" spans="2:11" s="7" customFormat="1">
      <c r="C643" s="131"/>
      <c r="D643" s="118"/>
      <c r="E643" s="103"/>
      <c r="F643" s="146"/>
      <c r="G643" s="146"/>
      <c r="H643" s="68" t="s">
        <v>247</v>
      </c>
      <c r="I643" s="49">
        <v>0</v>
      </c>
      <c r="J643" s="49">
        <v>0</v>
      </c>
      <c r="K643" s="49"/>
    </row>
    <row r="644" spans="2:11" s="7" customFormat="1" ht="15.75" customHeight="1">
      <c r="C644" s="132"/>
      <c r="D644" s="119"/>
      <c r="E644" s="104"/>
      <c r="F644" s="147"/>
      <c r="G644" s="147"/>
      <c r="H644" s="60" t="s">
        <v>249</v>
      </c>
      <c r="I644" s="49">
        <v>0</v>
      </c>
      <c r="J644" s="49">
        <v>0</v>
      </c>
      <c r="K644" s="49"/>
    </row>
    <row r="645" spans="2:11" s="7" customFormat="1" ht="22.5" customHeight="1">
      <c r="B645" s="14"/>
      <c r="C645" s="130" t="s">
        <v>407</v>
      </c>
      <c r="D645" s="228" t="s">
        <v>623</v>
      </c>
      <c r="E645" s="102" t="s">
        <v>371</v>
      </c>
      <c r="F645" s="102">
        <v>2020</v>
      </c>
      <c r="G645" s="102">
        <v>2022</v>
      </c>
      <c r="H645" s="68" t="s">
        <v>357</v>
      </c>
      <c r="I645" s="49">
        <f>I646</f>
        <v>0</v>
      </c>
      <c r="J645" s="49">
        <f t="shared" ref="J645:K645" si="30">J646</f>
        <v>500</v>
      </c>
      <c r="K645" s="49">
        <f t="shared" si="30"/>
        <v>500</v>
      </c>
    </row>
    <row r="646" spans="2:11" s="7" customFormat="1">
      <c r="C646" s="131"/>
      <c r="D646" s="229"/>
      <c r="E646" s="103"/>
      <c r="F646" s="103"/>
      <c r="G646" s="103"/>
      <c r="H646" s="68" t="s">
        <v>344</v>
      </c>
      <c r="I646" s="49">
        <f>I651+I656</f>
        <v>0</v>
      </c>
      <c r="J646" s="71">
        <f t="shared" ref="J646:K646" si="31">J651+J656</f>
        <v>500</v>
      </c>
      <c r="K646" s="71">
        <f t="shared" si="31"/>
        <v>500</v>
      </c>
    </row>
    <row r="647" spans="2:11" s="7" customFormat="1">
      <c r="C647" s="131"/>
      <c r="D647" s="229"/>
      <c r="E647" s="103"/>
      <c r="F647" s="103"/>
      <c r="G647" s="103"/>
      <c r="H647" s="68" t="s">
        <v>359</v>
      </c>
      <c r="I647" s="49">
        <f>I652+I657</f>
        <v>0</v>
      </c>
      <c r="J647" s="49">
        <f t="shared" ref="J647:K647" si="32">J652+J657+J662</f>
        <v>0</v>
      </c>
      <c r="K647" s="49">
        <f t="shared" si="32"/>
        <v>0</v>
      </c>
    </row>
    <row r="648" spans="2:11" s="7" customFormat="1">
      <c r="C648" s="131"/>
      <c r="D648" s="229"/>
      <c r="E648" s="103"/>
      <c r="F648" s="103"/>
      <c r="G648" s="103"/>
      <c r="H648" s="68" t="s">
        <v>247</v>
      </c>
      <c r="I648" s="49">
        <f t="shared" ref="I648:K648" si="33">I653+I658+I663</f>
        <v>0</v>
      </c>
      <c r="J648" s="49">
        <f t="shared" si="33"/>
        <v>0</v>
      </c>
      <c r="K648" s="49">
        <f t="shared" si="33"/>
        <v>0</v>
      </c>
    </row>
    <row r="649" spans="2:11" s="7" customFormat="1" ht="17.25" customHeight="1">
      <c r="C649" s="132"/>
      <c r="D649" s="230"/>
      <c r="E649" s="104"/>
      <c r="F649" s="104"/>
      <c r="G649" s="104"/>
      <c r="H649" s="60" t="s">
        <v>249</v>
      </c>
      <c r="I649" s="49">
        <f t="shared" ref="I649:K649" si="34">I654+I659+I664</f>
        <v>0</v>
      </c>
      <c r="J649" s="49">
        <f t="shared" si="34"/>
        <v>0</v>
      </c>
      <c r="K649" s="49">
        <f t="shared" si="34"/>
        <v>0</v>
      </c>
    </row>
    <row r="650" spans="2:11" s="7" customFormat="1" ht="19.5" customHeight="1">
      <c r="C650" s="130" t="s">
        <v>305</v>
      </c>
      <c r="D650" s="117" t="s">
        <v>306</v>
      </c>
      <c r="E650" s="117" t="s">
        <v>624</v>
      </c>
      <c r="F650" s="102">
        <v>2021</v>
      </c>
      <c r="G650" s="102">
        <v>2022</v>
      </c>
      <c r="H650" s="68" t="s">
        <v>357</v>
      </c>
      <c r="I650" s="49">
        <f>SUM(I651:I652)</f>
        <v>0</v>
      </c>
      <c r="J650" s="49">
        <f t="shared" ref="J650" si="35">J651</f>
        <v>300</v>
      </c>
      <c r="K650" s="49">
        <f t="shared" ref="K650" si="36">K651</f>
        <v>290</v>
      </c>
    </row>
    <row r="651" spans="2:11" s="7" customFormat="1" ht="18" customHeight="1">
      <c r="C651" s="131"/>
      <c r="D651" s="118"/>
      <c r="E651" s="118"/>
      <c r="F651" s="103"/>
      <c r="G651" s="103"/>
      <c r="H651" s="68" t="s">
        <v>344</v>
      </c>
      <c r="I651" s="49">
        <v>0</v>
      </c>
      <c r="J651" s="65">
        <v>300</v>
      </c>
      <c r="K651" s="74">
        <v>290</v>
      </c>
    </row>
    <row r="652" spans="2:11" s="7" customFormat="1">
      <c r="C652" s="131"/>
      <c r="D652" s="118"/>
      <c r="E652" s="118"/>
      <c r="F652" s="103"/>
      <c r="G652" s="103"/>
      <c r="H652" s="68" t="s">
        <v>359</v>
      </c>
      <c r="I652" s="49">
        <v>0</v>
      </c>
      <c r="J652" s="49">
        <f t="shared" ref="J652:K652" si="37">J657+J662+J667</f>
        <v>0</v>
      </c>
      <c r="K652" s="49">
        <f t="shared" si="37"/>
        <v>0</v>
      </c>
    </row>
    <row r="653" spans="2:11" s="7" customFormat="1">
      <c r="C653" s="131"/>
      <c r="D653" s="118"/>
      <c r="E653" s="118"/>
      <c r="F653" s="103"/>
      <c r="G653" s="103"/>
      <c r="H653" s="68" t="s">
        <v>247</v>
      </c>
      <c r="I653" s="49">
        <f t="shared" ref="I653" si="38">I658+I663+I668</f>
        <v>0</v>
      </c>
      <c r="J653" s="49">
        <f t="shared" ref="J653:K653" si="39">J658+J663+J668</f>
        <v>0</v>
      </c>
      <c r="K653" s="49">
        <f t="shared" si="39"/>
        <v>0</v>
      </c>
    </row>
    <row r="654" spans="2:11" s="7" customFormat="1" ht="18" customHeight="1">
      <c r="C654" s="132"/>
      <c r="D654" s="119"/>
      <c r="E654" s="119"/>
      <c r="F654" s="104"/>
      <c r="G654" s="104"/>
      <c r="H654" s="60" t="s">
        <v>249</v>
      </c>
      <c r="I654" s="49">
        <f t="shared" ref="I654" si="40">I659+I664+I669</f>
        <v>0</v>
      </c>
      <c r="J654" s="49">
        <f t="shared" ref="J654:K654" si="41">J659+J664+J669</f>
        <v>0</v>
      </c>
      <c r="K654" s="49">
        <f t="shared" si="41"/>
        <v>0</v>
      </c>
    </row>
    <row r="655" spans="2:11" s="7" customFormat="1" ht="15" customHeight="1">
      <c r="C655" s="130" t="s">
        <v>88</v>
      </c>
      <c r="D655" s="117" t="s">
        <v>89</v>
      </c>
      <c r="E655" s="117" t="s">
        <v>625</v>
      </c>
      <c r="F655" s="102">
        <v>2021</v>
      </c>
      <c r="G655" s="102">
        <v>2022</v>
      </c>
      <c r="H655" s="68" t="s">
        <v>357</v>
      </c>
      <c r="I655" s="49">
        <f>SUM(I656:I657)</f>
        <v>0</v>
      </c>
      <c r="J655" s="49">
        <f t="shared" ref="J655:K655" si="42">J656</f>
        <v>200</v>
      </c>
      <c r="K655" s="49">
        <f t="shared" si="42"/>
        <v>210</v>
      </c>
    </row>
    <row r="656" spans="2:11" s="7" customFormat="1" ht="21.75" customHeight="1">
      <c r="C656" s="131"/>
      <c r="D656" s="118"/>
      <c r="E656" s="118"/>
      <c r="F656" s="103"/>
      <c r="G656" s="103"/>
      <c r="H656" s="68" t="s">
        <v>344</v>
      </c>
      <c r="I656" s="49">
        <v>0</v>
      </c>
      <c r="J656" s="65">
        <v>200</v>
      </c>
      <c r="K656" s="74">
        <v>210</v>
      </c>
    </row>
    <row r="657" spans="1:11" s="7" customFormat="1" ht="18.75" customHeight="1">
      <c r="C657" s="131"/>
      <c r="D657" s="118"/>
      <c r="E657" s="118"/>
      <c r="F657" s="103"/>
      <c r="G657" s="103"/>
      <c r="H657" s="68" t="s">
        <v>359</v>
      </c>
      <c r="I657" s="49">
        <v>0</v>
      </c>
      <c r="J657" s="49">
        <f t="shared" ref="J657:K657" si="43">J662+J667+J672</f>
        <v>0</v>
      </c>
      <c r="K657" s="49">
        <f t="shared" si="43"/>
        <v>0</v>
      </c>
    </row>
    <row r="658" spans="1:11" s="7" customFormat="1" ht="18" customHeight="1">
      <c r="C658" s="131"/>
      <c r="D658" s="118"/>
      <c r="E658" s="118"/>
      <c r="F658" s="103"/>
      <c r="G658" s="103"/>
      <c r="H658" s="68" t="s">
        <v>247</v>
      </c>
      <c r="I658" s="49">
        <v>0</v>
      </c>
      <c r="J658" s="49">
        <f t="shared" ref="J658:K658" si="44">J663+J668+J673</f>
        <v>0</v>
      </c>
      <c r="K658" s="49">
        <f t="shared" si="44"/>
        <v>0</v>
      </c>
    </row>
    <row r="659" spans="1:11" s="7" customFormat="1" ht="18" customHeight="1">
      <c r="C659" s="132"/>
      <c r="D659" s="119"/>
      <c r="E659" s="119"/>
      <c r="F659" s="104"/>
      <c r="G659" s="104"/>
      <c r="H659" s="60" t="s">
        <v>249</v>
      </c>
      <c r="I659" s="49">
        <v>0</v>
      </c>
      <c r="J659" s="49">
        <f t="shared" ref="J659:K659" si="45">J664+J669+J674</f>
        <v>0</v>
      </c>
      <c r="K659" s="49">
        <f t="shared" si="45"/>
        <v>0</v>
      </c>
    </row>
    <row r="660" spans="1:11" s="7" customFormat="1" ht="18" customHeight="1">
      <c r="A660" s="15"/>
      <c r="C660" s="130" t="s">
        <v>307</v>
      </c>
      <c r="D660" s="228" t="s">
        <v>308</v>
      </c>
      <c r="E660" s="102" t="s">
        <v>283</v>
      </c>
      <c r="F660" s="102">
        <v>2020</v>
      </c>
      <c r="G660" s="102">
        <v>2022</v>
      </c>
      <c r="H660" s="60" t="s">
        <v>357</v>
      </c>
      <c r="I660" s="49">
        <f>I661</f>
        <v>290</v>
      </c>
      <c r="J660" s="49">
        <f t="shared" ref="J660:K660" si="46">J661</f>
        <v>950</v>
      </c>
      <c r="K660" s="49">
        <f t="shared" si="46"/>
        <v>950</v>
      </c>
    </row>
    <row r="661" spans="1:11" s="7" customFormat="1" ht="20.25" customHeight="1">
      <c r="C661" s="131"/>
      <c r="D661" s="229"/>
      <c r="E661" s="103"/>
      <c r="F661" s="103"/>
      <c r="G661" s="103"/>
      <c r="H661" s="60" t="s">
        <v>344</v>
      </c>
      <c r="I661" s="49">
        <f>I666+I671+I676+I681+I686</f>
        <v>290</v>
      </c>
      <c r="J661" s="49">
        <f t="shared" ref="J661:K661" si="47">J666+J671+J676+J681+J686</f>
        <v>950</v>
      </c>
      <c r="K661" s="49">
        <f t="shared" si="47"/>
        <v>950</v>
      </c>
    </row>
    <row r="662" spans="1:11" s="7" customFormat="1" ht="20.25" customHeight="1">
      <c r="C662" s="131"/>
      <c r="D662" s="229"/>
      <c r="E662" s="103"/>
      <c r="F662" s="103"/>
      <c r="G662" s="103"/>
      <c r="H662" s="60" t="s">
        <v>359</v>
      </c>
      <c r="I662" s="49">
        <f t="shared" ref="I662:K664" si="48">I667+I672+I677</f>
        <v>0</v>
      </c>
      <c r="J662" s="49">
        <f t="shared" si="48"/>
        <v>0</v>
      </c>
      <c r="K662" s="49">
        <f t="shared" si="48"/>
        <v>0</v>
      </c>
    </row>
    <row r="663" spans="1:11" s="7" customFormat="1" ht="15.75" customHeight="1">
      <c r="C663" s="131"/>
      <c r="D663" s="229"/>
      <c r="E663" s="103"/>
      <c r="F663" s="103"/>
      <c r="G663" s="103"/>
      <c r="H663" s="60" t="s">
        <v>247</v>
      </c>
      <c r="I663" s="49">
        <f t="shared" si="48"/>
        <v>0</v>
      </c>
      <c r="J663" s="49">
        <f t="shared" si="48"/>
        <v>0</v>
      </c>
      <c r="K663" s="49">
        <f t="shared" si="48"/>
        <v>0</v>
      </c>
    </row>
    <row r="664" spans="1:11" s="7" customFormat="1" ht="15.75" customHeight="1">
      <c r="C664" s="132"/>
      <c r="D664" s="230"/>
      <c r="E664" s="104"/>
      <c r="F664" s="104"/>
      <c r="G664" s="104"/>
      <c r="H664" s="60" t="s">
        <v>249</v>
      </c>
      <c r="I664" s="49">
        <f t="shared" si="48"/>
        <v>0</v>
      </c>
      <c r="J664" s="49">
        <f t="shared" si="48"/>
        <v>0</v>
      </c>
      <c r="K664" s="49">
        <f t="shared" si="48"/>
        <v>0</v>
      </c>
    </row>
    <row r="665" spans="1:11" s="7" customFormat="1" ht="15.75" customHeight="1">
      <c r="C665" s="130" t="s">
        <v>309</v>
      </c>
      <c r="D665" s="228" t="s">
        <v>626</v>
      </c>
      <c r="E665" s="102" t="s">
        <v>627</v>
      </c>
      <c r="F665" s="102">
        <v>2020</v>
      </c>
      <c r="G665" s="102">
        <v>2020</v>
      </c>
      <c r="H665" s="60" t="s">
        <v>357</v>
      </c>
      <c r="I665" s="49">
        <f>I666</f>
        <v>90</v>
      </c>
      <c r="J665" s="49">
        <f t="shared" ref="J665:K666" si="49">J666</f>
        <v>0</v>
      </c>
      <c r="K665" s="49">
        <f t="shared" si="49"/>
        <v>0</v>
      </c>
    </row>
    <row r="666" spans="1:11" s="7" customFormat="1" ht="18" customHeight="1">
      <c r="C666" s="131"/>
      <c r="D666" s="229"/>
      <c r="E666" s="103"/>
      <c r="F666" s="103"/>
      <c r="G666" s="103"/>
      <c r="H666" s="60" t="s">
        <v>344</v>
      </c>
      <c r="I666" s="49">
        <v>90</v>
      </c>
      <c r="J666" s="49">
        <f t="shared" si="49"/>
        <v>0</v>
      </c>
      <c r="K666" s="49">
        <v>0</v>
      </c>
    </row>
    <row r="667" spans="1:11" s="7" customFormat="1" ht="18" customHeight="1">
      <c r="C667" s="131"/>
      <c r="D667" s="229"/>
      <c r="E667" s="103"/>
      <c r="F667" s="103"/>
      <c r="G667" s="103"/>
      <c r="H667" s="60" t="s">
        <v>359</v>
      </c>
      <c r="I667" s="49">
        <v>0</v>
      </c>
      <c r="J667" s="49">
        <v>0</v>
      </c>
      <c r="K667" s="49">
        <v>0</v>
      </c>
    </row>
    <row r="668" spans="1:11" s="7" customFormat="1" ht="18" customHeight="1">
      <c r="C668" s="131"/>
      <c r="D668" s="229"/>
      <c r="E668" s="103"/>
      <c r="F668" s="103"/>
      <c r="G668" s="103"/>
      <c r="H668" s="60" t="s">
        <v>247</v>
      </c>
      <c r="I668" s="49">
        <v>0</v>
      </c>
      <c r="J668" s="49">
        <v>0</v>
      </c>
      <c r="K668" s="49">
        <v>0</v>
      </c>
    </row>
    <row r="669" spans="1:11" s="7" customFormat="1" ht="17.25" customHeight="1">
      <c r="C669" s="132"/>
      <c r="D669" s="230"/>
      <c r="E669" s="104"/>
      <c r="F669" s="104"/>
      <c r="G669" s="104"/>
      <c r="H669" s="60" t="s">
        <v>249</v>
      </c>
      <c r="I669" s="49">
        <v>0</v>
      </c>
      <c r="J669" s="49">
        <v>0</v>
      </c>
      <c r="K669" s="49">
        <v>0</v>
      </c>
    </row>
    <row r="670" spans="1:11" s="7" customFormat="1" ht="15.75" customHeight="1">
      <c r="C670" s="130" t="s">
        <v>310</v>
      </c>
      <c r="D670" s="117" t="s">
        <v>703</v>
      </c>
      <c r="E670" s="102" t="s">
        <v>621</v>
      </c>
      <c r="F670" s="145"/>
      <c r="G670" s="145"/>
      <c r="H670" s="60" t="s">
        <v>357</v>
      </c>
      <c r="I670" s="49">
        <v>0</v>
      </c>
      <c r="J670" s="49">
        <v>0</v>
      </c>
      <c r="K670" s="49">
        <v>0</v>
      </c>
    </row>
    <row r="671" spans="1:11" s="7" customFormat="1" ht="18" customHeight="1">
      <c r="C671" s="131"/>
      <c r="D671" s="118"/>
      <c r="E671" s="103"/>
      <c r="F671" s="146"/>
      <c r="G671" s="146"/>
      <c r="H671" s="60" t="s">
        <v>358</v>
      </c>
      <c r="I671" s="49">
        <v>0</v>
      </c>
      <c r="J671" s="49">
        <v>0</v>
      </c>
      <c r="K671" s="49">
        <v>0</v>
      </c>
    </row>
    <row r="672" spans="1:11" s="7" customFormat="1" ht="18" customHeight="1">
      <c r="C672" s="131"/>
      <c r="D672" s="118"/>
      <c r="E672" s="103"/>
      <c r="F672" s="146"/>
      <c r="G672" s="146"/>
      <c r="H672" s="60" t="s">
        <v>359</v>
      </c>
      <c r="I672" s="49">
        <v>0</v>
      </c>
      <c r="J672" s="49">
        <v>0</v>
      </c>
      <c r="K672" s="49">
        <v>0</v>
      </c>
    </row>
    <row r="673" spans="3:11" s="7" customFormat="1" ht="17.25" customHeight="1">
      <c r="C673" s="131"/>
      <c r="D673" s="118"/>
      <c r="E673" s="103"/>
      <c r="F673" s="146"/>
      <c r="G673" s="146"/>
      <c r="H673" s="60" t="s">
        <v>360</v>
      </c>
      <c r="I673" s="49">
        <v>0</v>
      </c>
      <c r="J673" s="49">
        <v>0</v>
      </c>
      <c r="K673" s="49">
        <v>0</v>
      </c>
    </row>
    <row r="674" spans="3:11" s="7" customFormat="1" ht="17.25" customHeight="1">
      <c r="C674" s="132"/>
      <c r="D674" s="119"/>
      <c r="E674" s="104"/>
      <c r="F674" s="147"/>
      <c r="G674" s="45"/>
      <c r="H674" s="60" t="s">
        <v>249</v>
      </c>
      <c r="I674" s="49">
        <v>0</v>
      </c>
      <c r="J674" s="49">
        <v>0</v>
      </c>
      <c r="K674" s="49">
        <v>0</v>
      </c>
    </row>
    <row r="675" spans="3:11" s="7" customFormat="1" ht="16.5" customHeight="1">
      <c r="C675" s="130" t="s">
        <v>311</v>
      </c>
      <c r="D675" s="117" t="s">
        <v>698</v>
      </c>
      <c r="E675" s="102" t="s">
        <v>628</v>
      </c>
      <c r="F675" s="102">
        <v>2021</v>
      </c>
      <c r="G675" s="102">
        <v>2021</v>
      </c>
      <c r="H675" s="60" t="s">
        <v>357</v>
      </c>
      <c r="I675" s="49">
        <v>0</v>
      </c>
      <c r="J675" s="65">
        <v>950</v>
      </c>
      <c r="K675" s="49">
        <v>0</v>
      </c>
    </row>
    <row r="676" spans="3:11" s="7" customFormat="1">
      <c r="C676" s="131"/>
      <c r="D676" s="118"/>
      <c r="E676" s="103"/>
      <c r="F676" s="103"/>
      <c r="G676" s="103"/>
      <c r="H676" s="60" t="s">
        <v>358</v>
      </c>
      <c r="I676" s="49">
        <v>0</v>
      </c>
      <c r="J676" s="65">
        <v>950</v>
      </c>
      <c r="K676" s="49">
        <v>0</v>
      </c>
    </row>
    <row r="677" spans="3:11" s="7" customFormat="1">
      <c r="C677" s="131"/>
      <c r="D677" s="118"/>
      <c r="E677" s="103"/>
      <c r="F677" s="103"/>
      <c r="G677" s="103"/>
      <c r="H677" s="60" t="s">
        <v>359</v>
      </c>
      <c r="I677" s="49">
        <v>0</v>
      </c>
      <c r="J677" s="49">
        <v>0</v>
      </c>
      <c r="K677" s="49">
        <v>0</v>
      </c>
    </row>
    <row r="678" spans="3:11" s="7" customFormat="1">
      <c r="C678" s="131"/>
      <c r="D678" s="118"/>
      <c r="E678" s="103"/>
      <c r="F678" s="103"/>
      <c r="G678" s="103"/>
      <c r="H678" s="60" t="s">
        <v>360</v>
      </c>
      <c r="I678" s="49">
        <v>0</v>
      </c>
      <c r="J678" s="49">
        <v>0</v>
      </c>
      <c r="K678" s="49">
        <v>0</v>
      </c>
    </row>
    <row r="679" spans="3:11" s="7" customFormat="1" ht="17.25" customHeight="1">
      <c r="C679" s="132"/>
      <c r="D679" s="119"/>
      <c r="E679" s="104"/>
      <c r="F679" s="104"/>
      <c r="G679" s="104"/>
      <c r="H679" s="60" t="s">
        <v>249</v>
      </c>
      <c r="I679" s="49">
        <v>0</v>
      </c>
      <c r="J679" s="49">
        <v>0</v>
      </c>
      <c r="K679" s="49">
        <v>0</v>
      </c>
    </row>
    <row r="680" spans="3:11" s="7" customFormat="1" ht="22.5" customHeight="1">
      <c r="C680" s="130" t="s">
        <v>312</v>
      </c>
      <c r="D680" s="117" t="s">
        <v>629</v>
      </c>
      <c r="E680" s="102" t="s">
        <v>628</v>
      </c>
      <c r="F680" s="145">
        <v>2022</v>
      </c>
      <c r="G680" s="145">
        <v>2022</v>
      </c>
      <c r="H680" s="68" t="s">
        <v>357</v>
      </c>
      <c r="I680" s="49">
        <v>0</v>
      </c>
      <c r="J680" s="49">
        <v>0</v>
      </c>
      <c r="K680" s="49">
        <v>950</v>
      </c>
    </row>
    <row r="681" spans="3:11" s="7" customFormat="1" ht="15.75" customHeight="1">
      <c r="C681" s="131"/>
      <c r="D681" s="118"/>
      <c r="E681" s="103"/>
      <c r="F681" s="146"/>
      <c r="G681" s="146"/>
      <c r="H681" s="68" t="s">
        <v>344</v>
      </c>
      <c r="I681" s="49">
        <v>0</v>
      </c>
      <c r="J681" s="49">
        <v>0</v>
      </c>
      <c r="K681" s="49">
        <v>950</v>
      </c>
    </row>
    <row r="682" spans="3:11" s="7" customFormat="1" ht="15.75" customHeight="1">
      <c r="C682" s="131"/>
      <c r="D682" s="118"/>
      <c r="E682" s="103"/>
      <c r="F682" s="146"/>
      <c r="G682" s="146"/>
      <c r="H682" s="68" t="s">
        <v>359</v>
      </c>
      <c r="I682" s="49">
        <v>0</v>
      </c>
      <c r="J682" s="49">
        <v>0</v>
      </c>
      <c r="K682" s="49">
        <v>0</v>
      </c>
    </row>
    <row r="683" spans="3:11" s="7" customFormat="1" ht="15.75" customHeight="1">
      <c r="C683" s="131"/>
      <c r="D683" s="118"/>
      <c r="E683" s="103"/>
      <c r="F683" s="146"/>
      <c r="G683" s="146"/>
      <c r="H683" s="68" t="s">
        <v>247</v>
      </c>
      <c r="I683" s="49">
        <v>0</v>
      </c>
      <c r="J683" s="49">
        <v>0</v>
      </c>
      <c r="K683" s="49">
        <v>0</v>
      </c>
    </row>
    <row r="684" spans="3:11" s="7" customFormat="1" ht="19.5" customHeight="1">
      <c r="C684" s="132"/>
      <c r="D684" s="119"/>
      <c r="E684" s="38"/>
      <c r="F684" s="147"/>
      <c r="G684" s="147"/>
      <c r="H684" s="60" t="s">
        <v>249</v>
      </c>
      <c r="I684" s="49">
        <v>0</v>
      </c>
      <c r="J684" s="49">
        <v>0</v>
      </c>
      <c r="K684" s="49">
        <v>0</v>
      </c>
    </row>
    <row r="685" spans="3:11" s="7" customFormat="1" ht="19.5" customHeight="1">
      <c r="C685" s="130" t="s">
        <v>836</v>
      </c>
      <c r="D685" s="117" t="s">
        <v>837</v>
      </c>
      <c r="E685" s="117" t="s">
        <v>112</v>
      </c>
      <c r="F685" s="102">
        <v>2020</v>
      </c>
      <c r="G685" s="102">
        <v>2020</v>
      </c>
      <c r="H685" s="68" t="s">
        <v>357</v>
      </c>
      <c r="I685" s="49">
        <f>SUM(I686)</f>
        <v>200</v>
      </c>
      <c r="J685" s="49">
        <v>0</v>
      </c>
      <c r="K685" s="49">
        <v>0</v>
      </c>
    </row>
    <row r="686" spans="3:11" s="7" customFormat="1" ht="19.5" customHeight="1">
      <c r="C686" s="131"/>
      <c r="D686" s="118"/>
      <c r="E686" s="118"/>
      <c r="F686" s="103"/>
      <c r="G686" s="103"/>
      <c r="H686" s="68" t="s">
        <v>344</v>
      </c>
      <c r="I686" s="49">
        <v>200</v>
      </c>
      <c r="J686" s="49">
        <v>0</v>
      </c>
      <c r="K686" s="49">
        <v>0</v>
      </c>
    </row>
    <row r="687" spans="3:11" s="7" customFormat="1" ht="19.5" customHeight="1">
      <c r="C687" s="131"/>
      <c r="D687" s="118"/>
      <c r="E687" s="118"/>
      <c r="F687" s="103"/>
      <c r="G687" s="103"/>
      <c r="H687" s="68" t="s">
        <v>359</v>
      </c>
      <c r="I687" s="49">
        <v>0</v>
      </c>
      <c r="J687" s="49">
        <v>0</v>
      </c>
      <c r="K687" s="49">
        <v>0</v>
      </c>
    </row>
    <row r="688" spans="3:11" s="7" customFormat="1" ht="19.5" customHeight="1">
      <c r="C688" s="131"/>
      <c r="D688" s="118"/>
      <c r="E688" s="118"/>
      <c r="F688" s="103"/>
      <c r="G688" s="103"/>
      <c r="H688" s="68" t="s">
        <v>247</v>
      </c>
      <c r="I688" s="49">
        <v>0</v>
      </c>
      <c r="J688" s="49">
        <v>0</v>
      </c>
      <c r="K688" s="49">
        <v>0</v>
      </c>
    </row>
    <row r="689" spans="3:11" s="7" customFormat="1" ht="19.5" customHeight="1">
      <c r="C689" s="132"/>
      <c r="D689" s="119"/>
      <c r="E689" s="119"/>
      <c r="F689" s="104"/>
      <c r="G689" s="104"/>
      <c r="H689" s="60" t="s">
        <v>249</v>
      </c>
      <c r="I689" s="49">
        <v>0</v>
      </c>
      <c r="J689" s="49">
        <v>0</v>
      </c>
      <c r="K689" s="49">
        <v>0</v>
      </c>
    </row>
    <row r="690" spans="3:11" s="5" customFormat="1" ht="17.25" customHeight="1">
      <c r="C690" s="198" t="s">
        <v>313</v>
      </c>
      <c r="D690" s="235" t="s">
        <v>213</v>
      </c>
      <c r="E690" s="173" t="s">
        <v>325</v>
      </c>
      <c r="F690" s="173">
        <v>2020</v>
      </c>
      <c r="G690" s="173">
        <v>2022</v>
      </c>
      <c r="H690" s="59" t="s">
        <v>357</v>
      </c>
      <c r="I690" s="47">
        <f>I691+I692+I693+I694</f>
        <v>582871.19999999995</v>
      </c>
      <c r="J690" s="47">
        <f>SUM(J691:J694)</f>
        <v>629206</v>
      </c>
      <c r="K690" s="47">
        <f>K691+K692+K693+K694</f>
        <v>634832.5</v>
      </c>
    </row>
    <row r="691" spans="3:11" s="5" customFormat="1" ht="16.5" customHeight="1">
      <c r="C691" s="198"/>
      <c r="D691" s="235"/>
      <c r="E691" s="173"/>
      <c r="F691" s="173"/>
      <c r="G691" s="173"/>
      <c r="H691" s="59" t="s">
        <v>358</v>
      </c>
      <c r="I691" s="47">
        <f>I696+I701+I721+I821+I846</f>
        <v>101202.9</v>
      </c>
      <c r="J691" s="47">
        <f>SUM(J696,J701,J721,J821)</f>
        <v>109319.2</v>
      </c>
      <c r="K691" s="47">
        <f>K696+K701+K721+K821+K846</f>
        <v>114945.7</v>
      </c>
    </row>
    <row r="692" spans="3:11" s="5" customFormat="1" ht="15.75" customHeight="1">
      <c r="C692" s="198"/>
      <c r="D692" s="235"/>
      <c r="E692" s="173"/>
      <c r="F692" s="173"/>
      <c r="G692" s="173"/>
      <c r="H692" s="59" t="s">
        <v>359</v>
      </c>
      <c r="I692" s="47">
        <f>I697+I702+I722+I822+I847</f>
        <v>5386.2</v>
      </c>
      <c r="J692" s="47">
        <f>J697+J702+J722+J822+J847</f>
        <v>0</v>
      </c>
      <c r="K692" s="47">
        <f>K697+K702+K722+K822+K847</f>
        <v>0</v>
      </c>
    </row>
    <row r="693" spans="3:11" s="5" customFormat="1" ht="17.25" customHeight="1">
      <c r="C693" s="198"/>
      <c r="D693" s="235"/>
      <c r="E693" s="173"/>
      <c r="F693" s="173"/>
      <c r="G693" s="173"/>
      <c r="H693" s="59" t="s">
        <v>360</v>
      </c>
      <c r="I693" s="47">
        <f>I698+I703+I723+I823+I848</f>
        <v>476038.9</v>
      </c>
      <c r="J693" s="47">
        <f>J698+J703+J723+J823+J848</f>
        <v>519200.5</v>
      </c>
      <c r="K693" s="47">
        <f>K698+K703+K723+K823+K848</f>
        <v>519200.5</v>
      </c>
    </row>
    <row r="694" spans="3:11" s="5" customFormat="1" ht="17.25" customHeight="1">
      <c r="C694" s="198"/>
      <c r="D694" s="235"/>
      <c r="E694" s="173"/>
      <c r="F694" s="173"/>
      <c r="G694" s="173"/>
      <c r="H694" s="59" t="s">
        <v>249</v>
      </c>
      <c r="I694" s="47">
        <f>I699+I704+I724+I824+I849</f>
        <v>243.2</v>
      </c>
      <c r="J694" s="47">
        <f>J699+J704+J724+J824+J849</f>
        <v>686.3</v>
      </c>
      <c r="K694" s="47">
        <f>K699+K704+K724+K824+K849</f>
        <v>686.3</v>
      </c>
    </row>
    <row r="695" spans="3:11" s="7" customFormat="1" ht="23.25" customHeight="1">
      <c r="C695" s="130" t="s">
        <v>256</v>
      </c>
      <c r="D695" s="228" t="s">
        <v>144</v>
      </c>
      <c r="E695" s="102" t="s">
        <v>371</v>
      </c>
      <c r="F695" s="102">
        <v>2020</v>
      </c>
      <c r="G695" s="102">
        <v>2022</v>
      </c>
      <c r="H695" s="60" t="s">
        <v>357</v>
      </c>
      <c r="I695" s="61">
        <f>I696+I697+I698+I699</f>
        <v>574677.29999999993</v>
      </c>
      <c r="J695" s="61">
        <f>J696+J697+J698+J699</f>
        <v>625356</v>
      </c>
      <c r="K695" s="61">
        <f>K696+K697+K698+K699</f>
        <v>630982.5</v>
      </c>
    </row>
    <row r="696" spans="3:11" s="7" customFormat="1" ht="18" customHeight="1">
      <c r="C696" s="131"/>
      <c r="D696" s="229"/>
      <c r="E696" s="103"/>
      <c r="F696" s="103"/>
      <c r="G696" s="103"/>
      <c r="H696" s="60" t="s">
        <v>358</v>
      </c>
      <c r="I696" s="61">
        <v>98395.199999999997</v>
      </c>
      <c r="J696" s="61">
        <v>105469.2</v>
      </c>
      <c r="K696" s="61">
        <v>111095.7</v>
      </c>
    </row>
    <row r="697" spans="3:11" s="7" customFormat="1">
      <c r="C697" s="131"/>
      <c r="D697" s="229"/>
      <c r="E697" s="103"/>
      <c r="F697" s="103"/>
      <c r="G697" s="103"/>
      <c r="H697" s="60" t="s">
        <v>359</v>
      </c>
      <c r="I697" s="61">
        <v>0</v>
      </c>
      <c r="J697" s="61">
        <v>0</v>
      </c>
      <c r="K697" s="61">
        <v>0</v>
      </c>
    </row>
    <row r="698" spans="3:11" s="7" customFormat="1">
      <c r="C698" s="131"/>
      <c r="D698" s="229"/>
      <c r="E698" s="103"/>
      <c r="F698" s="103"/>
      <c r="G698" s="103"/>
      <c r="H698" s="60" t="s">
        <v>360</v>
      </c>
      <c r="I698" s="61">
        <v>476038.9</v>
      </c>
      <c r="J698" s="61">
        <v>519200.5</v>
      </c>
      <c r="K698" s="61">
        <v>519200.5</v>
      </c>
    </row>
    <row r="699" spans="3:11" s="7" customFormat="1">
      <c r="C699" s="132"/>
      <c r="D699" s="230"/>
      <c r="E699" s="104"/>
      <c r="F699" s="104"/>
      <c r="G699" s="104"/>
      <c r="H699" s="60" t="s">
        <v>249</v>
      </c>
      <c r="I699" s="61">
        <v>243.2</v>
      </c>
      <c r="J699" s="61">
        <v>686.3</v>
      </c>
      <c r="K699" s="61">
        <v>686.3</v>
      </c>
    </row>
    <row r="700" spans="3:11" s="7" customFormat="1" ht="18" customHeight="1">
      <c r="C700" s="123" t="s">
        <v>257</v>
      </c>
      <c r="D700" s="138" t="s">
        <v>290</v>
      </c>
      <c r="E700" s="145" t="s">
        <v>435</v>
      </c>
      <c r="F700" s="145">
        <v>2020</v>
      </c>
      <c r="G700" s="145">
        <v>2022</v>
      </c>
      <c r="H700" s="39" t="s">
        <v>357</v>
      </c>
      <c r="I700" s="37">
        <f>I705+I710+I715</f>
        <v>900</v>
      </c>
      <c r="J700" s="37">
        <f t="shared" ref="J700:K700" si="50">J705+J710+J715</f>
        <v>1000</v>
      </c>
      <c r="K700" s="37">
        <f t="shared" si="50"/>
        <v>1000</v>
      </c>
    </row>
    <row r="701" spans="3:11" s="7" customFormat="1" ht="15" customHeight="1">
      <c r="C701" s="124"/>
      <c r="D701" s="139"/>
      <c r="E701" s="146"/>
      <c r="F701" s="146"/>
      <c r="G701" s="146"/>
      <c r="H701" s="39" t="s">
        <v>358</v>
      </c>
      <c r="I701" s="37">
        <f>I706+I711+I716</f>
        <v>900</v>
      </c>
      <c r="J701" s="37">
        <f t="shared" ref="J701:K701" si="51">J706+J711+J716</f>
        <v>1000</v>
      </c>
      <c r="K701" s="37">
        <f t="shared" si="51"/>
        <v>1000</v>
      </c>
    </row>
    <row r="702" spans="3:11" s="7" customFormat="1">
      <c r="C702" s="124"/>
      <c r="D702" s="139"/>
      <c r="E702" s="146"/>
      <c r="F702" s="146"/>
      <c r="G702" s="146"/>
      <c r="H702" s="39" t="s">
        <v>359</v>
      </c>
      <c r="I702" s="37">
        <f t="shared" ref="I702:K702" si="52">I707+I712+I717</f>
        <v>0</v>
      </c>
      <c r="J702" s="37">
        <f t="shared" si="52"/>
        <v>0</v>
      </c>
      <c r="K702" s="37">
        <f t="shared" si="52"/>
        <v>0</v>
      </c>
    </row>
    <row r="703" spans="3:11" s="7" customFormat="1">
      <c r="C703" s="124"/>
      <c r="D703" s="139"/>
      <c r="E703" s="146"/>
      <c r="F703" s="146"/>
      <c r="G703" s="146"/>
      <c r="H703" s="39" t="s">
        <v>360</v>
      </c>
      <c r="I703" s="37">
        <f t="shared" ref="I703:K703" si="53">I708+I713+I718</f>
        <v>0</v>
      </c>
      <c r="J703" s="37">
        <f t="shared" si="53"/>
        <v>0</v>
      </c>
      <c r="K703" s="37">
        <f t="shared" si="53"/>
        <v>0</v>
      </c>
    </row>
    <row r="704" spans="3:11" s="7" customFormat="1">
      <c r="C704" s="125"/>
      <c r="D704" s="140"/>
      <c r="E704" s="147"/>
      <c r="F704" s="147"/>
      <c r="G704" s="147"/>
      <c r="H704" s="39" t="s">
        <v>249</v>
      </c>
      <c r="I704" s="37">
        <f t="shared" ref="I704:K704" si="54">I709+I714+I719</f>
        <v>0</v>
      </c>
      <c r="J704" s="37">
        <f t="shared" si="54"/>
        <v>0</v>
      </c>
      <c r="K704" s="37">
        <f t="shared" si="54"/>
        <v>0</v>
      </c>
    </row>
    <row r="705" spans="3:11" s="7" customFormat="1" ht="15" customHeight="1">
      <c r="C705" s="123" t="s">
        <v>258</v>
      </c>
      <c r="D705" s="204" t="s">
        <v>136</v>
      </c>
      <c r="E705" s="161" t="s">
        <v>481</v>
      </c>
      <c r="F705" s="145">
        <v>2020</v>
      </c>
      <c r="G705" s="145">
        <v>2022</v>
      </c>
      <c r="H705" s="39" t="s">
        <v>357</v>
      </c>
      <c r="I705" s="37">
        <f>I706+I707+I708+I709</f>
        <v>315</v>
      </c>
      <c r="J705" s="37">
        <f>J706+J707+J708+J709</f>
        <v>350</v>
      </c>
      <c r="K705" s="37">
        <f>K706+K707+K708+K709</f>
        <v>350</v>
      </c>
    </row>
    <row r="706" spans="3:11" s="7" customFormat="1">
      <c r="C706" s="124"/>
      <c r="D706" s="204"/>
      <c r="E706" s="161"/>
      <c r="F706" s="146"/>
      <c r="G706" s="146"/>
      <c r="H706" s="39" t="s">
        <v>358</v>
      </c>
      <c r="I706" s="37">
        <v>315</v>
      </c>
      <c r="J706" s="37">
        <v>350</v>
      </c>
      <c r="K706" s="37">
        <v>350</v>
      </c>
    </row>
    <row r="707" spans="3:11" s="7" customFormat="1">
      <c r="C707" s="124"/>
      <c r="D707" s="204"/>
      <c r="E707" s="161"/>
      <c r="F707" s="146"/>
      <c r="G707" s="146"/>
      <c r="H707" s="39" t="s">
        <v>359</v>
      </c>
      <c r="I707" s="37">
        <v>0</v>
      </c>
      <c r="J707" s="37">
        <v>0</v>
      </c>
      <c r="K707" s="37">
        <v>0</v>
      </c>
    </row>
    <row r="708" spans="3:11" s="7" customFormat="1">
      <c r="C708" s="124"/>
      <c r="D708" s="204"/>
      <c r="E708" s="161"/>
      <c r="F708" s="146"/>
      <c r="G708" s="146"/>
      <c r="H708" s="39" t="s">
        <v>360</v>
      </c>
      <c r="I708" s="37">
        <v>0</v>
      </c>
      <c r="J708" s="37">
        <v>0</v>
      </c>
      <c r="K708" s="37">
        <v>0</v>
      </c>
    </row>
    <row r="709" spans="3:11" s="7" customFormat="1">
      <c r="C709" s="125"/>
      <c r="D709" s="204"/>
      <c r="E709" s="161"/>
      <c r="F709" s="147"/>
      <c r="G709" s="147"/>
      <c r="H709" s="39" t="s">
        <v>249</v>
      </c>
      <c r="I709" s="37">
        <v>0</v>
      </c>
      <c r="J709" s="37">
        <v>0</v>
      </c>
      <c r="K709" s="37">
        <v>0</v>
      </c>
    </row>
    <row r="710" spans="3:11" s="7" customFormat="1" ht="15" customHeight="1">
      <c r="C710" s="123" t="s">
        <v>259</v>
      </c>
      <c r="D710" s="204" t="s">
        <v>137</v>
      </c>
      <c r="E710" s="161" t="s">
        <v>380</v>
      </c>
      <c r="F710" s="145">
        <v>2020</v>
      </c>
      <c r="G710" s="145">
        <v>2022</v>
      </c>
      <c r="H710" s="39" t="s">
        <v>357</v>
      </c>
      <c r="I710" s="37">
        <f>I711+I712+I713+I714</f>
        <v>270</v>
      </c>
      <c r="J710" s="37">
        <f>J711+J712+J713+J714</f>
        <v>300</v>
      </c>
      <c r="K710" s="37">
        <f>K711+K712+K713+K714</f>
        <v>300</v>
      </c>
    </row>
    <row r="711" spans="3:11" s="7" customFormat="1" ht="15.75" customHeight="1">
      <c r="C711" s="124"/>
      <c r="D711" s="204"/>
      <c r="E711" s="161"/>
      <c r="F711" s="146"/>
      <c r="G711" s="146"/>
      <c r="H711" s="39" t="s">
        <v>358</v>
      </c>
      <c r="I711" s="37">
        <v>270</v>
      </c>
      <c r="J711" s="37">
        <v>300</v>
      </c>
      <c r="K711" s="37">
        <v>300</v>
      </c>
    </row>
    <row r="712" spans="3:11" s="7" customFormat="1">
      <c r="C712" s="124"/>
      <c r="D712" s="204"/>
      <c r="E712" s="161"/>
      <c r="F712" s="146"/>
      <c r="G712" s="146"/>
      <c r="H712" s="39" t="s">
        <v>359</v>
      </c>
      <c r="I712" s="37">
        <v>0</v>
      </c>
      <c r="J712" s="37">
        <v>0</v>
      </c>
      <c r="K712" s="37">
        <v>0</v>
      </c>
    </row>
    <row r="713" spans="3:11" s="7" customFormat="1">
      <c r="C713" s="124"/>
      <c r="D713" s="204"/>
      <c r="E713" s="161"/>
      <c r="F713" s="146"/>
      <c r="G713" s="146"/>
      <c r="H713" s="39" t="s">
        <v>360</v>
      </c>
      <c r="I713" s="37">
        <v>0</v>
      </c>
      <c r="J713" s="37">
        <v>0</v>
      </c>
      <c r="K713" s="37">
        <v>0</v>
      </c>
    </row>
    <row r="714" spans="3:11" s="7" customFormat="1" ht="18.75" customHeight="1">
      <c r="C714" s="125"/>
      <c r="D714" s="204"/>
      <c r="E714" s="161"/>
      <c r="F714" s="147"/>
      <c r="G714" s="147"/>
      <c r="H714" s="39" t="s">
        <v>249</v>
      </c>
      <c r="I714" s="37">
        <v>0</v>
      </c>
      <c r="J714" s="37">
        <v>0</v>
      </c>
      <c r="K714" s="37">
        <v>0</v>
      </c>
    </row>
    <row r="715" spans="3:11" s="7" customFormat="1" ht="15" customHeight="1">
      <c r="C715" s="126" t="s">
        <v>260</v>
      </c>
      <c r="D715" s="138" t="s">
        <v>491</v>
      </c>
      <c r="E715" s="145" t="s">
        <v>241</v>
      </c>
      <c r="F715" s="145">
        <v>2020</v>
      </c>
      <c r="G715" s="145">
        <v>2022</v>
      </c>
      <c r="H715" s="39" t="s">
        <v>357</v>
      </c>
      <c r="I715" s="37">
        <f>I716+I717+I718+I719</f>
        <v>315</v>
      </c>
      <c r="J715" s="37">
        <f>J716+J717+J718+J719</f>
        <v>350</v>
      </c>
      <c r="K715" s="37">
        <f>K716+K717+K718+K719</f>
        <v>350</v>
      </c>
    </row>
    <row r="716" spans="3:11" s="7" customFormat="1" ht="15" customHeight="1">
      <c r="C716" s="126"/>
      <c r="D716" s="139"/>
      <c r="E716" s="146"/>
      <c r="F716" s="146"/>
      <c r="G716" s="146"/>
      <c r="H716" s="39" t="s">
        <v>358</v>
      </c>
      <c r="I716" s="37">
        <v>315</v>
      </c>
      <c r="J716" s="37">
        <v>350</v>
      </c>
      <c r="K716" s="37">
        <v>350</v>
      </c>
    </row>
    <row r="717" spans="3:11" s="7" customFormat="1">
      <c r="C717" s="126"/>
      <c r="D717" s="139"/>
      <c r="E717" s="146"/>
      <c r="F717" s="146"/>
      <c r="G717" s="146"/>
      <c r="H717" s="39" t="s">
        <v>359</v>
      </c>
      <c r="I717" s="37">
        <v>0</v>
      </c>
      <c r="J717" s="37">
        <v>0</v>
      </c>
      <c r="K717" s="37">
        <v>0</v>
      </c>
    </row>
    <row r="718" spans="3:11" s="7" customFormat="1">
      <c r="C718" s="126"/>
      <c r="D718" s="139"/>
      <c r="E718" s="146"/>
      <c r="F718" s="146"/>
      <c r="G718" s="146"/>
      <c r="H718" s="39" t="s">
        <v>360</v>
      </c>
      <c r="I718" s="37">
        <v>0</v>
      </c>
      <c r="J718" s="37">
        <v>0</v>
      </c>
      <c r="K718" s="37">
        <v>0</v>
      </c>
    </row>
    <row r="719" spans="3:11" s="7" customFormat="1">
      <c r="C719" s="126"/>
      <c r="D719" s="140"/>
      <c r="E719" s="147"/>
      <c r="F719" s="147"/>
      <c r="G719" s="147"/>
      <c r="H719" s="39" t="s">
        <v>249</v>
      </c>
      <c r="I719" s="37">
        <v>0</v>
      </c>
      <c r="J719" s="37">
        <v>0</v>
      </c>
      <c r="K719" s="37">
        <v>0</v>
      </c>
    </row>
    <row r="720" spans="3:11" s="7" customFormat="1" ht="18" customHeight="1">
      <c r="C720" s="126" t="s">
        <v>261</v>
      </c>
      <c r="D720" s="204" t="s">
        <v>642</v>
      </c>
      <c r="E720" s="161" t="s">
        <v>372</v>
      </c>
      <c r="F720" s="161">
        <v>2020</v>
      </c>
      <c r="G720" s="161">
        <v>2022</v>
      </c>
      <c r="H720" s="39" t="s">
        <v>357</v>
      </c>
      <c r="I720" s="37">
        <f>SUM(I721:I724)</f>
        <v>707</v>
      </c>
      <c r="J720" s="37">
        <f>SUM(J721:J724)</f>
        <v>2665</v>
      </c>
      <c r="K720" s="37">
        <f>SUM(K721:K724)</f>
        <v>2665</v>
      </c>
    </row>
    <row r="721" spans="2:11" s="7" customFormat="1" ht="17.25" customHeight="1">
      <c r="C721" s="126"/>
      <c r="D721" s="204"/>
      <c r="E721" s="161"/>
      <c r="F721" s="161"/>
      <c r="G721" s="161"/>
      <c r="H721" s="39" t="s">
        <v>358</v>
      </c>
      <c r="I721" s="37">
        <f>I726+I731+I736+I741+I746+I751+I756+I761+I766+I771+I776+I781+I786+I791+I796+I801+I806+I811+I816</f>
        <v>707</v>
      </c>
      <c r="J721" s="37">
        <f t="shared" ref="J721:K721" si="55">J726+J731+J736+J741+J746+J751+J756+J761+J766+J771+J776+J781+J786+J791+J796+J801+J806+J811+J816</f>
        <v>2665</v>
      </c>
      <c r="K721" s="37">
        <f t="shared" si="55"/>
        <v>2665</v>
      </c>
    </row>
    <row r="722" spans="2:11" s="7" customFormat="1" ht="19.5" customHeight="1">
      <c r="C722" s="126"/>
      <c r="D722" s="204"/>
      <c r="E722" s="161"/>
      <c r="F722" s="161"/>
      <c r="G722" s="161"/>
      <c r="H722" s="39" t="s">
        <v>359</v>
      </c>
      <c r="I722" s="37">
        <v>0</v>
      </c>
      <c r="J722" s="37">
        <v>0</v>
      </c>
      <c r="K722" s="37">
        <v>0</v>
      </c>
    </row>
    <row r="723" spans="2:11" s="7" customFormat="1" ht="19.5" customHeight="1">
      <c r="C723" s="126"/>
      <c r="D723" s="204"/>
      <c r="E723" s="161"/>
      <c r="F723" s="161"/>
      <c r="G723" s="161"/>
      <c r="H723" s="39" t="s">
        <v>360</v>
      </c>
      <c r="I723" s="37">
        <v>0</v>
      </c>
      <c r="J723" s="37">
        <v>0</v>
      </c>
      <c r="K723" s="37">
        <v>0</v>
      </c>
    </row>
    <row r="724" spans="2:11" s="7" customFormat="1" ht="19.5" customHeight="1">
      <c r="C724" s="126"/>
      <c r="D724" s="204"/>
      <c r="E724" s="161"/>
      <c r="F724" s="161"/>
      <c r="G724" s="161"/>
      <c r="H724" s="39" t="s">
        <v>249</v>
      </c>
      <c r="I724" s="37">
        <v>0</v>
      </c>
      <c r="J724" s="37">
        <v>0</v>
      </c>
      <c r="K724" s="37">
        <v>0</v>
      </c>
    </row>
    <row r="725" spans="2:11" s="7" customFormat="1" ht="16.5" customHeight="1">
      <c r="C725" s="199" t="s">
        <v>564</v>
      </c>
      <c r="D725" s="204" t="s">
        <v>567</v>
      </c>
      <c r="E725" s="161" t="s">
        <v>145</v>
      </c>
      <c r="F725" s="145"/>
      <c r="G725" s="145" t="s">
        <v>90</v>
      </c>
      <c r="H725" s="39" t="s">
        <v>357</v>
      </c>
      <c r="I725" s="37">
        <v>0</v>
      </c>
      <c r="J725" s="37">
        <v>0</v>
      </c>
      <c r="K725" s="37">
        <f>K726+K727+K728+K729</f>
        <v>0</v>
      </c>
    </row>
    <row r="726" spans="2:11" s="7" customFormat="1" ht="15" customHeight="1">
      <c r="C726" s="199"/>
      <c r="D726" s="204"/>
      <c r="E726" s="161"/>
      <c r="F726" s="146"/>
      <c r="G726" s="146"/>
      <c r="H726" s="39" t="s">
        <v>358</v>
      </c>
      <c r="I726" s="37">
        <v>0</v>
      </c>
      <c r="J726" s="37">
        <v>0</v>
      </c>
      <c r="K726" s="37">
        <v>0</v>
      </c>
    </row>
    <row r="727" spans="2:11" s="7" customFormat="1">
      <c r="C727" s="199"/>
      <c r="D727" s="204"/>
      <c r="E727" s="161"/>
      <c r="F727" s="146"/>
      <c r="G727" s="146"/>
      <c r="H727" s="39" t="s">
        <v>359</v>
      </c>
      <c r="I727" s="37">
        <v>0</v>
      </c>
      <c r="J727" s="37">
        <v>0</v>
      </c>
      <c r="K727" s="37">
        <v>0</v>
      </c>
    </row>
    <row r="728" spans="2:11" s="7" customFormat="1">
      <c r="C728" s="199"/>
      <c r="D728" s="204"/>
      <c r="E728" s="161"/>
      <c r="F728" s="146"/>
      <c r="G728" s="146"/>
      <c r="H728" s="39" t="s">
        <v>360</v>
      </c>
      <c r="I728" s="37">
        <v>0</v>
      </c>
      <c r="J728" s="37">
        <v>0</v>
      </c>
      <c r="K728" s="37">
        <v>0</v>
      </c>
    </row>
    <row r="729" spans="2:11" s="7" customFormat="1">
      <c r="C729" s="199"/>
      <c r="D729" s="204"/>
      <c r="E729" s="161"/>
      <c r="F729" s="147"/>
      <c r="G729" s="147"/>
      <c r="H729" s="39" t="s">
        <v>249</v>
      </c>
      <c r="I729" s="37">
        <v>0</v>
      </c>
      <c r="J729" s="37">
        <v>0</v>
      </c>
      <c r="K729" s="37">
        <v>0</v>
      </c>
    </row>
    <row r="730" spans="2:11" s="7" customFormat="1" ht="15" customHeight="1">
      <c r="C730" s="199" t="s">
        <v>262</v>
      </c>
      <c r="D730" s="204" t="s">
        <v>568</v>
      </c>
      <c r="E730" s="145" t="s">
        <v>145</v>
      </c>
      <c r="F730" s="145">
        <v>2021</v>
      </c>
      <c r="G730" s="145">
        <v>2021</v>
      </c>
      <c r="H730" s="39" t="s">
        <v>357</v>
      </c>
      <c r="I730" s="37">
        <f>I731+I732+I733+I734</f>
        <v>0</v>
      </c>
      <c r="J730" s="37">
        <f>J731+J732+J733+J734</f>
        <v>215</v>
      </c>
      <c r="K730" s="37">
        <v>0</v>
      </c>
    </row>
    <row r="731" spans="2:11" s="7" customFormat="1" ht="18.75" customHeight="1">
      <c r="C731" s="199"/>
      <c r="D731" s="139"/>
      <c r="E731" s="146"/>
      <c r="F731" s="146"/>
      <c r="G731" s="146"/>
      <c r="H731" s="39" t="s">
        <v>358</v>
      </c>
      <c r="I731" s="37">
        <v>0</v>
      </c>
      <c r="J731" s="37">
        <v>215</v>
      </c>
      <c r="K731" s="37">
        <v>0</v>
      </c>
    </row>
    <row r="732" spans="2:11" s="7" customFormat="1" ht="18" customHeight="1">
      <c r="C732" s="199"/>
      <c r="D732" s="139"/>
      <c r="E732" s="146"/>
      <c r="F732" s="146"/>
      <c r="G732" s="146"/>
      <c r="H732" s="39" t="s">
        <v>359</v>
      </c>
      <c r="I732" s="37">
        <v>0</v>
      </c>
      <c r="J732" s="37">
        <v>0</v>
      </c>
      <c r="K732" s="37">
        <v>0</v>
      </c>
    </row>
    <row r="733" spans="2:11" s="7" customFormat="1" ht="18" customHeight="1">
      <c r="C733" s="199"/>
      <c r="D733" s="139"/>
      <c r="E733" s="146"/>
      <c r="F733" s="146"/>
      <c r="G733" s="146"/>
      <c r="H733" s="39" t="s">
        <v>360</v>
      </c>
      <c r="I733" s="37">
        <v>0</v>
      </c>
      <c r="J733" s="37">
        <v>0</v>
      </c>
      <c r="K733" s="37">
        <v>0</v>
      </c>
    </row>
    <row r="734" spans="2:11" s="7" customFormat="1" ht="18.75" customHeight="1">
      <c r="C734" s="199"/>
      <c r="D734" s="140"/>
      <c r="E734" s="147"/>
      <c r="F734" s="147"/>
      <c r="G734" s="147"/>
      <c r="H734" s="39" t="s">
        <v>249</v>
      </c>
      <c r="I734" s="37">
        <v>0</v>
      </c>
      <c r="J734" s="37">
        <v>0</v>
      </c>
      <c r="K734" s="37">
        <v>0</v>
      </c>
    </row>
    <row r="735" spans="2:11" s="7" customFormat="1" ht="15" customHeight="1">
      <c r="C735" s="199" t="s">
        <v>263</v>
      </c>
      <c r="D735" s="204" t="s">
        <v>569</v>
      </c>
      <c r="E735" s="161" t="s">
        <v>240</v>
      </c>
      <c r="F735" s="161">
        <v>2021</v>
      </c>
      <c r="G735" s="161">
        <v>2022</v>
      </c>
      <c r="H735" s="39" t="s">
        <v>357</v>
      </c>
      <c r="I735" s="37">
        <v>0</v>
      </c>
      <c r="J735" s="37">
        <f>J737+J736+J738+J739</f>
        <v>250</v>
      </c>
      <c r="K735" s="37">
        <v>450</v>
      </c>
    </row>
    <row r="736" spans="2:11" s="7" customFormat="1" ht="14.25" customHeight="1">
      <c r="B736" s="10"/>
      <c r="C736" s="199"/>
      <c r="D736" s="204"/>
      <c r="E736" s="161"/>
      <c r="F736" s="161"/>
      <c r="G736" s="161"/>
      <c r="H736" s="39" t="s">
        <v>358</v>
      </c>
      <c r="I736" s="37">
        <v>0</v>
      </c>
      <c r="J736" s="37">
        <v>250</v>
      </c>
      <c r="K736" s="37">
        <v>450</v>
      </c>
    </row>
    <row r="737" spans="2:11" s="7" customFormat="1" ht="19.5" customHeight="1">
      <c r="B737" s="10"/>
      <c r="C737" s="199"/>
      <c r="D737" s="204"/>
      <c r="E737" s="161"/>
      <c r="F737" s="161"/>
      <c r="G737" s="161"/>
      <c r="H737" s="39" t="s">
        <v>359</v>
      </c>
      <c r="I737" s="37">
        <v>0</v>
      </c>
      <c r="J737" s="37">
        <v>0</v>
      </c>
      <c r="K737" s="37">
        <v>0</v>
      </c>
    </row>
    <row r="738" spans="2:11" s="7" customFormat="1">
      <c r="B738" s="10"/>
      <c r="C738" s="199"/>
      <c r="D738" s="204"/>
      <c r="E738" s="161"/>
      <c r="F738" s="161"/>
      <c r="G738" s="161"/>
      <c r="H738" s="39" t="s">
        <v>360</v>
      </c>
      <c r="I738" s="37">
        <v>0</v>
      </c>
      <c r="J738" s="37">
        <v>0</v>
      </c>
      <c r="K738" s="37">
        <v>0</v>
      </c>
    </row>
    <row r="739" spans="2:11" s="7" customFormat="1">
      <c r="B739" s="10"/>
      <c r="C739" s="199"/>
      <c r="D739" s="204"/>
      <c r="E739" s="161"/>
      <c r="F739" s="161"/>
      <c r="G739" s="161"/>
      <c r="H739" s="39" t="s">
        <v>249</v>
      </c>
      <c r="I739" s="37">
        <v>0</v>
      </c>
      <c r="J739" s="37">
        <v>0</v>
      </c>
      <c r="K739" s="37">
        <v>0</v>
      </c>
    </row>
    <row r="740" spans="2:11" s="7" customFormat="1" ht="15" customHeight="1">
      <c r="B740" s="10"/>
      <c r="C740" s="199" t="s">
        <v>335</v>
      </c>
      <c r="D740" s="204" t="s">
        <v>570</v>
      </c>
      <c r="E740" s="161" t="s">
        <v>240</v>
      </c>
      <c r="F740" s="161">
        <v>2021</v>
      </c>
      <c r="G740" s="161">
        <v>2022</v>
      </c>
      <c r="H740" s="39" t="s">
        <v>357</v>
      </c>
      <c r="I740" s="37">
        <v>0</v>
      </c>
      <c r="J740" s="37">
        <v>350</v>
      </c>
      <c r="K740" s="37">
        <v>400</v>
      </c>
    </row>
    <row r="741" spans="2:11" s="7" customFormat="1" ht="14.25" customHeight="1">
      <c r="C741" s="199"/>
      <c r="D741" s="204"/>
      <c r="E741" s="161"/>
      <c r="F741" s="161"/>
      <c r="G741" s="161"/>
      <c r="H741" s="39" t="s">
        <v>358</v>
      </c>
      <c r="I741" s="37">
        <v>0</v>
      </c>
      <c r="J741" s="37">
        <v>350</v>
      </c>
      <c r="K741" s="37">
        <v>400</v>
      </c>
    </row>
    <row r="742" spans="2:11" s="7" customFormat="1" ht="19.5" customHeight="1">
      <c r="C742" s="199"/>
      <c r="D742" s="204"/>
      <c r="E742" s="161"/>
      <c r="F742" s="161"/>
      <c r="G742" s="161"/>
      <c r="H742" s="39" t="s">
        <v>359</v>
      </c>
      <c r="I742" s="37">
        <v>0</v>
      </c>
      <c r="J742" s="37">
        <v>0</v>
      </c>
      <c r="K742" s="37">
        <v>0</v>
      </c>
    </row>
    <row r="743" spans="2:11" s="7" customFormat="1">
      <c r="C743" s="199"/>
      <c r="D743" s="204"/>
      <c r="E743" s="161"/>
      <c r="F743" s="161"/>
      <c r="G743" s="161"/>
      <c r="H743" s="39" t="s">
        <v>360</v>
      </c>
      <c r="I743" s="37">
        <v>0</v>
      </c>
      <c r="J743" s="37">
        <v>0</v>
      </c>
      <c r="K743" s="37">
        <v>0</v>
      </c>
    </row>
    <row r="744" spans="2:11" s="7" customFormat="1">
      <c r="C744" s="199"/>
      <c r="D744" s="204"/>
      <c r="E744" s="161"/>
      <c r="F744" s="161"/>
      <c r="G744" s="161"/>
      <c r="H744" s="39" t="s">
        <v>249</v>
      </c>
      <c r="I744" s="37">
        <v>0</v>
      </c>
      <c r="J744" s="37">
        <v>0</v>
      </c>
      <c r="K744" s="37">
        <v>0</v>
      </c>
    </row>
    <row r="745" spans="2:11" s="7" customFormat="1" ht="15" customHeight="1">
      <c r="B745" s="10"/>
      <c r="C745" s="167" t="s">
        <v>336</v>
      </c>
      <c r="D745" s="138" t="s">
        <v>563</v>
      </c>
      <c r="E745" s="145" t="s">
        <v>240</v>
      </c>
      <c r="F745" s="145"/>
      <c r="G745" s="145"/>
      <c r="H745" s="39" t="s">
        <v>357</v>
      </c>
      <c r="I745" s="37">
        <v>0</v>
      </c>
      <c r="J745" s="37"/>
      <c r="K745" s="37">
        <v>0</v>
      </c>
    </row>
    <row r="746" spans="2:11" s="7" customFormat="1" ht="14.25" customHeight="1">
      <c r="C746" s="168"/>
      <c r="D746" s="139"/>
      <c r="E746" s="146"/>
      <c r="F746" s="146"/>
      <c r="G746" s="146"/>
      <c r="H746" s="39" t="s">
        <v>358</v>
      </c>
      <c r="I746" s="37">
        <v>0</v>
      </c>
      <c r="J746" s="37"/>
      <c r="K746" s="37">
        <v>0</v>
      </c>
    </row>
    <row r="747" spans="2:11" s="7" customFormat="1" ht="19.5" customHeight="1">
      <c r="C747" s="168"/>
      <c r="D747" s="139"/>
      <c r="E747" s="146"/>
      <c r="F747" s="146"/>
      <c r="G747" s="146"/>
      <c r="H747" s="39" t="s">
        <v>359</v>
      </c>
      <c r="I747" s="37">
        <v>0</v>
      </c>
      <c r="J747" s="37">
        <v>0</v>
      </c>
      <c r="K747" s="37">
        <v>0</v>
      </c>
    </row>
    <row r="748" spans="2:11" s="7" customFormat="1">
      <c r="C748" s="168"/>
      <c r="D748" s="139"/>
      <c r="E748" s="146"/>
      <c r="F748" s="146"/>
      <c r="G748" s="146"/>
      <c r="H748" s="39" t="s">
        <v>360</v>
      </c>
      <c r="I748" s="37">
        <v>0</v>
      </c>
      <c r="J748" s="37">
        <v>0</v>
      </c>
      <c r="K748" s="37">
        <v>0</v>
      </c>
    </row>
    <row r="749" spans="2:11" s="7" customFormat="1">
      <c r="C749" s="169"/>
      <c r="D749" s="140"/>
      <c r="E749" s="147"/>
      <c r="F749" s="147"/>
      <c r="G749" s="147"/>
      <c r="H749" s="39" t="s">
        <v>249</v>
      </c>
      <c r="I749" s="37">
        <v>0</v>
      </c>
      <c r="J749" s="37">
        <v>0</v>
      </c>
      <c r="K749" s="37">
        <v>0</v>
      </c>
    </row>
    <row r="750" spans="2:11" s="7" customFormat="1" ht="15" customHeight="1">
      <c r="B750" s="10"/>
      <c r="C750" s="167" t="s">
        <v>264</v>
      </c>
      <c r="D750" s="138" t="s">
        <v>803</v>
      </c>
      <c r="E750" s="145" t="s">
        <v>240</v>
      </c>
      <c r="F750" s="145">
        <v>2020</v>
      </c>
      <c r="G750" s="145">
        <v>2020</v>
      </c>
      <c r="H750" s="39" t="s">
        <v>357</v>
      </c>
      <c r="I750" s="37">
        <v>27</v>
      </c>
      <c r="J750" s="37">
        <v>0</v>
      </c>
      <c r="K750" s="37">
        <v>0</v>
      </c>
    </row>
    <row r="751" spans="2:11" s="7" customFormat="1" ht="14.25" customHeight="1">
      <c r="C751" s="168"/>
      <c r="D751" s="139"/>
      <c r="E751" s="146"/>
      <c r="F751" s="146"/>
      <c r="G751" s="146"/>
      <c r="H751" s="39" t="s">
        <v>358</v>
      </c>
      <c r="I751" s="37">
        <v>27</v>
      </c>
      <c r="J751" s="37">
        <v>0</v>
      </c>
      <c r="K751" s="37">
        <v>0</v>
      </c>
    </row>
    <row r="752" spans="2:11" s="7" customFormat="1" ht="19.5" customHeight="1">
      <c r="C752" s="168"/>
      <c r="D752" s="139"/>
      <c r="E752" s="146"/>
      <c r="F752" s="146"/>
      <c r="G752" s="146"/>
      <c r="H752" s="39" t="s">
        <v>359</v>
      </c>
      <c r="I752" s="37">
        <v>0</v>
      </c>
      <c r="J752" s="37">
        <v>0</v>
      </c>
      <c r="K752" s="37">
        <v>0</v>
      </c>
    </row>
    <row r="753" spans="3:11" s="7" customFormat="1">
      <c r="C753" s="168"/>
      <c r="D753" s="139"/>
      <c r="E753" s="146"/>
      <c r="F753" s="146"/>
      <c r="G753" s="146"/>
      <c r="H753" s="39" t="s">
        <v>360</v>
      </c>
      <c r="I753" s="37">
        <v>0</v>
      </c>
      <c r="J753" s="37">
        <v>0</v>
      </c>
      <c r="K753" s="37">
        <v>0</v>
      </c>
    </row>
    <row r="754" spans="3:11" s="7" customFormat="1">
      <c r="C754" s="169"/>
      <c r="D754" s="140"/>
      <c r="E754" s="147"/>
      <c r="F754" s="147"/>
      <c r="G754" s="147"/>
      <c r="H754" s="39" t="s">
        <v>249</v>
      </c>
      <c r="I754" s="37">
        <v>0</v>
      </c>
      <c r="J754" s="37">
        <v>0</v>
      </c>
      <c r="K754" s="37">
        <v>0</v>
      </c>
    </row>
    <row r="755" spans="3:11" s="7" customFormat="1" ht="15" customHeight="1">
      <c r="C755" s="167" t="s">
        <v>561</v>
      </c>
      <c r="D755" s="204" t="s">
        <v>571</v>
      </c>
      <c r="E755" s="161" t="s">
        <v>241</v>
      </c>
      <c r="F755" s="161">
        <v>2021</v>
      </c>
      <c r="G755" s="161">
        <v>2022</v>
      </c>
      <c r="H755" s="39" t="s">
        <v>357</v>
      </c>
      <c r="I755" s="37">
        <v>0</v>
      </c>
      <c r="J755" s="37">
        <v>450</v>
      </c>
      <c r="K755" s="37">
        <f>K756+K757+K758+K759</f>
        <v>500</v>
      </c>
    </row>
    <row r="756" spans="3:11" s="7" customFormat="1">
      <c r="C756" s="168"/>
      <c r="D756" s="204"/>
      <c r="E756" s="161"/>
      <c r="F756" s="161"/>
      <c r="G756" s="161"/>
      <c r="H756" s="39" t="s">
        <v>358</v>
      </c>
      <c r="I756" s="37">
        <v>0</v>
      </c>
      <c r="J756" s="37">
        <v>450</v>
      </c>
      <c r="K756" s="37">
        <v>500</v>
      </c>
    </row>
    <row r="757" spans="3:11" s="7" customFormat="1">
      <c r="C757" s="168"/>
      <c r="D757" s="204"/>
      <c r="E757" s="161"/>
      <c r="F757" s="161"/>
      <c r="G757" s="161"/>
      <c r="H757" s="39" t="s">
        <v>359</v>
      </c>
      <c r="I757" s="37">
        <v>0</v>
      </c>
      <c r="J757" s="37">
        <v>0</v>
      </c>
      <c r="K757" s="37">
        <v>0</v>
      </c>
    </row>
    <row r="758" spans="3:11" s="7" customFormat="1">
      <c r="C758" s="168"/>
      <c r="D758" s="204"/>
      <c r="E758" s="161"/>
      <c r="F758" s="161"/>
      <c r="G758" s="161"/>
      <c r="H758" s="39" t="s">
        <v>360</v>
      </c>
      <c r="I758" s="37">
        <v>0</v>
      </c>
      <c r="J758" s="37">
        <v>0</v>
      </c>
      <c r="K758" s="37">
        <v>0</v>
      </c>
    </row>
    <row r="759" spans="3:11" s="7" customFormat="1">
      <c r="C759" s="169"/>
      <c r="D759" s="204"/>
      <c r="E759" s="161"/>
      <c r="F759" s="161"/>
      <c r="G759" s="161"/>
      <c r="H759" s="39" t="s">
        <v>249</v>
      </c>
      <c r="I759" s="37">
        <v>0</v>
      </c>
      <c r="J759" s="37">
        <v>0</v>
      </c>
      <c r="K759" s="37">
        <v>0</v>
      </c>
    </row>
    <row r="760" spans="3:11" s="7" customFormat="1" ht="15" customHeight="1">
      <c r="C760" s="167" t="s">
        <v>383</v>
      </c>
      <c r="D760" s="204" t="s">
        <v>572</v>
      </c>
      <c r="E760" s="161" t="s">
        <v>241</v>
      </c>
      <c r="F760" s="161">
        <v>2020</v>
      </c>
      <c r="G760" s="161">
        <v>2020</v>
      </c>
      <c r="H760" s="39" t="s">
        <v>357</v>
      </c>
      <c r="I760" s="37">
        <v>195</v>
      </c>
      <c r="J760" s="37"/>
      <c r="K760" s="37"/>
    </row>
    <row r="761" spans="3:11" s="7" customFormat="1">
      <c r="C761" s="168"/>
      <c r="D761" s="204"/>
      <c r="E761" s="161"/>
      <c r="F761" s="161"/>
      <c r="G761" s="161"/>
      <c r="H761" s="39" t="s">
        <v>358</v>
      </c>
      <c r="I761" s="37">
        <v>195</v>
      </c>
      <c r="J761" s="37"/>
      <c r="K761" s="37"/>
    </row>
    <row r="762" spans="3:11" s="7" customFormat="1">
      <c r="C762" s="168"/>
      <c r="D762" s="204"/>
      <c r="E762" s="161"/>
      <c r="F762" s="161"/>
      <c r="G762" s="161"/>
      <c r="H762" s="39" t="s">
        <v>359</v>
      </c>
      <c r="I762" s="37">
        <v>0</v>
      </c>
      <c r="J762" s="37">
        <v>0</v>
      </c>
      <c r="K762" s="37">
        <v>0</v>
      </c>
    </row>
    <row r="763" spans="3:11" s="7" customFormat="1">
      <c r="C763" s="168"/>
      <c r="D763" s="204"/>
      <c r="E763" s="161"/>
      <c r="F763" s="161"/>
      <c r="G763" s="161"/>
      <c r="H763" s="39" t="s">
        <v>360</v>
      </c>
      <c r="I763" s="37">
        <v>0</v>
      </c>
      <c r="J763" s="37">
        <v>0</v>
      </c>
      <c r="K763" s="37">
        <v>0</v>
      </c>
    </row>
    <row r="764" spans="3:11" s="7" customFormat="1">
      <c r="C764" s="169"/>
      <c r="D764" s="204"/>
      <c r="E764" s="161"/>
      <c r="F764" s="161"/>
      <c r="G764" s="161"/>
      <c r="H764" s="39" t="s">
        <v>249</v>
      </c>
      <c r="I764" s="37">
        <v>0</v>
      </c>
      <c r="J764" s="37">
        <v>0</v>
      </c>
      <c r="K764" s="37">
        <v>0</v>
      </c>
    </row>
    <row r="765" spans="3:11" s="7" customFormat="1" ht="15" customHeight="1">
      <c r="C765" s="167" t="s">
        <v>384</v>
      </c>
      <c r="D765" s="204" t="s">
        <v>573</v>
      </c>
      <c r="E765" s="161" t="s">
        <v>241</v>
      </c>
      <c r="F765" s="161">
        <v>2022</v>
      </c>
      <c r="G765" s="161">
        <v>2022</v>
      </c>
      <c r="H765" s="39" t="s">
        <v>357</v>
      </c>
      <c r="I765" s="37">
        <v>0</v>
      </c>
      <c r="J765" s="37">
        <v>0</v>
      </c>
      <c r="K765" s="37">
        <v>250</v>
      </c>
    </row>
    <row r="766" spans="3:11" s="7" customFormat="1">
      <c r="C766" s="168"/>
      <c r="D766" s="204"/>
      <c r="E766" s="161"/>
      <c r="F766" s="161"/>
      <c r="G766" s="161"/>
      <c r="H766" s="39" t="s">
        <v>358</v>
      </c>
      <c r="I766" s="37">
        <v>0</v>
      </c>
      <c r="J766" s="37">
        <v>0</v>
      </c>
      <c r="K766" s="37">
        <v>250</v>
      </c>
    </row>
    <row r="767" spans="3:11" s="7" customFormat="1">
      <c r="C767" s="168"/>
      <c r="D767" s="204"/>
      <c r="E767" s="161"/>
      <c r="F767" s="161"/>
      <c r="G767" s="161"/>
      <c r="H767" s="39" t="s">
        <v>359</v>
      </c>
      <c r="I767" s="37">
        <v>0</v>
      </c>
      <c r="J767" s="37">
        <v>0</v>
      </c>
      <c r="K767" s="37">
        <v>0</v>
      </c>
    </row>
    <row r="768" spans="3:11" s="7" customFormat="1">
      <c r="C768" s="168"/>
      <c r="D768" s="204"/>
      <c r="E768" s="161"/>
      <c r="F768" s="161"/>
      <c r="G768" s="161"/>
      <c r="H768" s="39" t="s">
        <v>360</v>
      </c>
      <c r="I768" s="37">
        <v>0</v>
      </c>
      <c r="J768" s="37">
        <v>0</v>
      </c>
      <c r="K768" s="37">
        <v>0</v>
      </c>
    </row>
    <row r="769" spans="3:11" s="7" customFormat="1">
      <c r="C769" s="169"/>
      <c r="D769" s="204"/>
      <c r="E769" s="161"/>
      <c r="F769" s="161"/>
      <c r="G769" s="161"/>
      <c r="H769" s="39" t="s">
        <v>249</v>
      </c>
      <c r="I769" s="37">
        <v>0</v>
      </c>
      <c r="J769" s="37">
        <v>0</v>
      </c>
      <c r="K769" s="37">
        <v>0</v>
      </c>
    </row>
    <row r="770" spans="3:11" s="7" customFormat="1" ht="14.25" customHeight="1">
      <c r="C770" s="199" t="s">
        <v>215</v>
      </c>
      <c r="D770" s="204" t="s">
        <v>699</v>
      </c>
      <c r="E770" s="161" t="s">
        <v>380</v>
      </c>
      <c r="F770" s="161"/>
      <c r="G770" s="161"/>
      <c r="H770" s="39" t="s">
        <v>357</v>
      </c>
      <c r="I770" s="37">
        <v>0</v>
      </c>
      <c r="J770" s="37">
        <f>J771+J772+J773+J774</f>
        <v>0</v>
      </c>
      <c r="K770" s="37">
        <f>K771+K772+K773+K774</f>
        <v>0</v>
      </c>
    </row>
    <row r="771" spans="3:11" s="7" customFormat="1" ht="15" customHeight="1">
      <c r="C771" s="199"/>
      <c r="D771" s="204"/>
      <c r="E771" s="161"/>
      <c r="F771" s="161"/>
      <c r="G771" s="161"/>
      <c r="H771" s="39" t="s">
        <v>358</v>
      </c>
      <c r="I771" s="37">
        <v>0</v>
      </c>
      <c r="J771" s="37">
        <v>0</v>
      </c>
      <c r="K771" s="37">
        <v>0</v>
      </c>
    </row>
    <row r="772" spans="3:11" s="7" customFormat="1">
      <c r="C772" s="199"/>
      <c r="D772" s="204"/>
      <c r="E772" s="161"/>
      <c r="F772" s="161"/>
      <c r="G772" s="161"/>
      <c r="H772" s="39" t="s">
        <v>359</v>
      </c>
      <c r="I772" s="37">
        <v>0</v>
      </c>
      <c r="J772" s="37">
        <v>0</v>
      </c>
      <c r="K772" s="37">
        <v>0</v>
      </c>
    </row>
    <row r="773" spans="3:11" s="7" customFormat="1">
      <c r="C773" s="199"/>
      <c r="D773" s="204"/>
      <c r="E773" s="161"/>
      <c r="F773" s="161"/>
      <c r="G773" s="161"/>
      <c r="H773" s="39" t="s">
        <v>360</v>
      </c>
      <c r="I773" s="37">
        <v>0</v>
      </c>
      <c r="J773" s="37">
        <v>0</v>
      </c>
      <c r="K773" s="37">
        <v>0</v>
      </c>
    </row>
    <row r="774" spans="3:11" s="7" customFormat="1">
      <c r="C774" s="199"/>
      <c r="D774" s="204"/>
      <c r="E774" s="161"/>
      <c r="F774" s="161"/>
      <c r="G774" s="161"/>
      <c r="H774" s="39" t="s">
        <v>249</v>
      </c>
      <c r="I774" s="37">
        <v>0</v>
      </c>
      <c r="J774" s="37">
        <v>0</v>
      </c>
      <c r="K774" s="37">
        <v>0</v>
      </c>
    </row>
    <row r="775" spans="3:11" s="7" customFormat="1" ht="15.75" customHeight="1">
      <c r="C775" s="199" t="s">
        <v>216</v>
      </c>
      <c r="D775" s="204" t="s">
        <v>574</v>
      </c>
      <c r="E775" s="161" t="s">
        <v>380</v>
      </c>
      <c r="F775" s="161">
        <v>2021</v>
      </c>
      <c r="G775" s="161">
        <v>2021</v>
      </c>
      <c r="H775" s="39" t="s">
        <v>357</v>
      </c>
      <c r="I775" s="37">
        <v>0</v>
      </c>
      <c r="J775" s="37">
        <v>150</v>
      </c>
      <c r="K775" s="37">
        <v>0</v>
      </c>
    </row>
    <row r="776" spans="3:11" s="7" customFormat="1" ht="15" customHeight="1">
      <c r="C776" s="199"/>
      <c r="D776" s="204"/>
      <c r="E776" s="161"/>
      <c r="F776" s="161"/>
      <c r="G776" s="161"/>
      <c r="H776" s="39" t="s">
        <v>358</v>
      </c>
      <c r="I776" s="37">
        <v>0</v>
      </c>
      <c r="J776" s="37">
        <v>150</v>
      </c>
      <c r="K776" s="37">
        <v>0</v>
      </c>
    </row>
    <row r="777" spans="3:11" s="7" customFormat="1">
      <c r="C777" s="199"/>
      <c r="D777" s="204"/>
      <c r="E777" s="161"/>
      <c r="F777" s="161"/>
      <c r="G777" s="161"/>
      <c r="H777" s="39" t="s">
        <v>359</v>
      </c>
      <c r="I777" s="37">
        <v>0</v>
      </c>
      <c r="J777" s="37"/>
      <c r="K777" s="37">
        <v>0</v>
      </c>
    </row>
    <row r="778" spans="3:11" s="7" customFormat="1">
      <c r="C778" s="199"/>
      <c r="D778" s="204"/>
      <c r="E778" s="161"/>
      <c r="F778" s="161"/>
      <c r="G778" s="161"/>
      <c r="H778" s="39" t="s">
        <v>360</v>
      </c>
      <c r="I778" s="37">
        <v>0</v>
      </c>
      <c r="J778" s="37">
        <v>0</v>
      </c>
      <c r="K778" s="37">
        <v>0</v>
      </c>
    </row>
    <row r="779" spans="3:11" s="7" customFormat="1" ht="15.75" customHeight="1">
      <c r="C779" s="199"/>
      <c r="D779" s="204"/>
      <c r="E779" s="161"/>
      <c r="F779" s="161"/>
      <c r="G779" s="161"/>
      <c r="H779" s="39" t="s">
        <v>249</v>
      </c>
      <c r="I779" s="37">
        <v>0</v>
      </c>
      <c r="J779" s="37">
        <v>0</v>
      </c>
      <c r="K779" s="37">
        <v>0</v>
      </c>
    </row>
    <row r="780" spans="3:11" s="7" customFormat="1" ht="15.75" customHeight="1">
      <c r="C780" s="199" t="s">
        <v>565</v>
      </c>
      <c r="D780" s="138" t="s">
        <v>575</v>
      </c>
      <c r="E780" s="161" t="s">
        <v>380</v>
      </c>
      <c r="F780" s="161">
        <v>2020</v>
      </c>
      <c r="G780" s="161">
        <v>2022</v>
      </c>
      <c r="H780" s="39" t="s">
        <v>357</v>
      </c>
      <c r="I780" s="37">
        <v>135</v>
      </c>
      <c r="J780" s="37">
        <v>450</v>
      </c>
      <c r="K780" s="37">
        <v>415</v>
      </c>
    </row>
    <row r="781" spans="3:11" s="7" customFormat="1" ht="15" customHeight="1">
      <c r="C781" s="199"/>
      <c r="D781" s="139"/>
      <c r="E781" s="161"/>
      <c r="F781" s="161"/>
      <c r="G781" s="161"/>
      <c r="H781" s="39" t="s">
        <v>358</v>
      </c>
      <c r="I781" s="37">
        <v>135</v>
      </c>
      <c r="J781" s="37">
        <v>450</v>
      </c>
      <c r="K781" s="37">
        <v>415</v>
      </c>
    </row>
    <row r="782" spans="3:11" s="7" customFormat="1">
      <c r="C782" s="199"/>
      <c r="D782" s="139"/>
      <c r="E782" s="161"/>
      <c r="F782" s="161"/>
      <c r="G782" s="161"/>
      <c r="H782" s="39" t="s">
        <v>359</v>
      </c>
      <c r="I782" s="37">
        <v>0</v>
      </c>
      <c r="J782" s="37">
        <v>0</v>
      </c>
      <c r="K782" s="37">
        <v>0</v>
      </c>
    </row>
    <row r="783" spans="3:11" s="7" customFormat="1">
      <c r="C783" s="199"/>
      <c r="D783" s="139"/>
      <c r="E783" s="161"/>
      <c r="F783" s="161"/>
      <c r="G783" s="161"/>
      <c r="H783" s="39" t="s">
        <v>360</v>
      </c>
      <c r="I783" s="37">
        <v>0</v>
      </c>
      <c r="J783" s="37">
        <v>0</v>
      </c>
      <c r="K783" s="37">
        <v>0</v>
      </c>
    </row>
    <row r="784" spans="3:11" s="7" customFormat="1">
      <c r="C784" s="199"/>
      <c r="D784" s="140"/>
      <c r="E784" s="161"/>
      <c r="F784" s="161"/>
      <c r="G784" s="161"/>
      <c r="H784" s="39" t="s">
        <v>249</v>
      </c>
      <c r="I784" s="37">
        <v>0</v>
      </c>
      <c r="J784" s="37">
        <v>0</v>
      </c>
      <c r="K784" s="37">
        <v>0</v>
      </c>
    </row>
    <row r="785" spans="3:11" s="7" customFormat="1" ht="15.75" customHeight="1">
      <c r="C785" s="199" t="s">
        <v>566</v>
      </c>
      <c r="D785" s="204" t="s">
        <v>576</v>
      </c>
      <c r="E785" s="145" t="s">
        <v>112</v>
      </c>
      <c r="F785" s="161">
        <v>2021</v>
      </c>
      <c r="G785" s="161">
        <v>2022</v>
      </c>
      <c r="H785" s="39" t="s">
        <v>357</v>
      </c>
      <c r="I785" s="37">
        <f>I786+I787+I788+I789</f>
        <v>0</v>
      </c>
      <c r="J785" s="37">
        <f>J786+J787+J788+J789</f>
        <v>200</v>
      </c>
      <c r="K785" s="37">
        <v>200</v>
      </c>
    </row>
    <row r="786" spans="3:11" s="7" customFormat="1" ht="15" customHeight="1">
      <c r="C786" s="199"/>
      <c r="D786" s="204"/>
      <c r="E786" s="146"/>
      <c r="F786" s="161"/>
      <c r="G786" s="161"/>
      <c r="H786" s="39" t="s">
        <v>358</v>
      </c>
      <c r="I786" s="37">
        <v>0</v>
      </c>
      <c r="J786" s="37">
        <v>200</v>
      </c>
      <c r="K786" s="37">
        <v>200</v>
      </c>
    </row>
    <row r="787" spans="3:11" s="7" customFormat="1">
      <c r="C787" s="199"/>
      <c r="D787" s="204"/>
      <c r="E787" s="146"/>
      <c r="F787" s="161"/>
      <c r="G787" s="161"/>
      <c r="H787" s="39" t="s">
        <v>359</v>
      </c>
      <c r="I787" s="37">
        <v>0</v>
      </c>
      <c r="J787" s="37">
        <v>0</v>
      </c>
      <c r="K787" s="37">
        <v>0</v>
      </c>
    </row>
    <row r="788" spans="3:11" s="7" customFormat="1">
      <c r="C788" s="199"/>
      <c r="D788" s="204"/>
      <c r="E788" s="146"/>
      <c r="F788" s="161"/>
      <c r="G788" s="161"/>
      <c r="H788" s="39" t="s">
        <v>360</v>
      </c>
      <c r="I788" s="37">
        <v>0</v>
      </c>
      <c r="J788" s="37">
        <v>0</v>
      </c>
      <c r="K788" s="37">
        <v>0</v>
      </c>
    </row>
    <row r="789" spans="3:11" s="7" customFormat="1" ht="12.75" customHeight="1">
      <c r="C789" s="199"/>
      <c r="D789" s="204"/>
      <c r="E789" s="147"/>
      <c r="F789" s="161"/>
      <c r="G789" s="161"/>
      <c r="H789" s="39" t="s">
        <v>249</v>
      </c>
      <c r="I789" s="37">
        <v>0</v>
      </c>
      <c r="J789" s="37">
        <v>0</v>
      </c>
      <c r="K789" s="37">
        <v>0</v>
      </c>
    </row>
    <row r="790" spans="3:11" s="7" customFormat="1" ht="15" customHeight="1">
      <c r="C790" s="167" t="s">
        <v>91</v>
      </c>
      <c r="D790" s="138" t="s">
        <v>780</v>
      </c>
      <c r="E790" s="161" t="s">
        <v>380</v>
      </c>
      <c r="F790" s="145"/>
      <c r="G790" s="145"/>
      <c r="H790" s="39" t="s">
        <v>357</v>
      </c>
      <c r="I790" s="37">
        <v>0</v>
      </c>
      <c r="J790" s="37">
        <v>0</v>
      </c>
      <c r="K790" s="37">
        <f>K791+K792+K793+K794</f>
        <v>0</v>
      </c>
    </row>
    <row r="791" spans="3:11" s="7" customFormat="1" ht="15.75" customHeight="1">
      <c r="C791" s="168"/>
      <c r="D791" s="139"/>
      <c r="E791" s="161"/>
      <c r="F791" s="146"/>
      <c r="G791" s="146"/>
      <c r="H791" s="39" t="s">
        <v>358</v>
      </c>
      <c r="I791" s="37">
        <v>0</v>
      </c>
      <c r="J791" s="37">
        <v>0</v>
      </c>
      <c r="K791" s="37">
        <v>0</v>
      </c>
    </row>
    <row r="792" spans="3:11" s="7" customFormat="1" ht="15.75" customHeight="1">
      <c r="C792" s="168"/>
      <c r="D792" s="139"/>
      <c r="E792" s="161"/>
      <c r="F792" s="146"/>
      <c r="G792" s="146"/>
      <c r="H792" s="39" t="s">
        <v>359</v>
      </c>
      <c r="I792" s="37">
        <v>0</v>
      </c>
      <c r="J792" s="37">
        <v>0</v>
      </c>
      <c r="K792" s="37">
        <v>0</v>
      </c>
    </row>
    <row r="793" spans="3:11" s="7" customFormat="1" ht="15.75" customHeight="1">
      <c r="C793" s="168"/>
      <c r="D793" s="139"/>
      <c r="E793" s="161"/>
      <c r="F793" s="146"/>
      <c r="G793" s="146"/>
      <c r="H793" s="39" t="s">
        <v>360</v>
      </c>
      <c r="I793" s="37">
        <v>0</v>
      </c>
      <c r="J793" s="37">
        <v>0</v>
      </c>
      <c r="K793" s="37">
        <v>0</v>
      </c>
    </row>
    <row r="794" spans="3:11" s="7" customFormat="1" ht="15.75" customHeight="1">
      <c r="C794" s="169"/>
      <c r="D794" s="140"/>
      <c r="E794" s="161"/>
      <c r="F794" s="147"/>
      <c r="G794" s="147"/>
      <c r="H794" s="39" t="s">
        <v>249</v>
      </c>
      <c r="I794" s="37">
        <v>0</v>
      </c>
      <c r="J794" s="37">
        <v>0</v>
      </c>
      <c r="K794" s="37">
        <v>0</v>
      </c>
    </row>
    <row r="795" spans="3:11" s="7" customFormat="1" ht="15.75" customHeight="1">
      <c r="C795" s="167" t="s">
        <v>92</v>
      </c>
      <c r="D795" s="138" t="s">
        <v>781</v>
      </c>
      <c r="E795" s="161" t="s">
        <v>380</v>
      </c>
      <c r="F795" s="145">
        <v>2021</v>
      </c>
      <c r="G795" s="145">
        <v>2021</v>
      </c>
      <c r="H795" s="39" t="s">
        <v>357</v>
      </c>
      <c r="I795" s="37">
        <f>I796+I797+I798+I799</f>
        <v>0</v>
      </c>
      <c r="J795" s="37">
        <v>200</v>
      </c>
      <c r="K795" s="37"/>
    </row>
    <row r="796" spans="3:11" s="7" customFormat="1" ht="15.75" customHeight="1">
      <c r="C796" s="168"/>
      <c r="D796" s="139"/>
      <c r="E796" s="161"/>
      <c r="F796" s="146"/>
      <c r="G796" s="146"/>
      <c r="H796" s="39" t="s">
        <v>358</v>
      </c>
      <c r="I796" s="37">
        <v>0</v>
      </c>
      <c r="J796" s="37">
        <v>200</v>
      </c>
      <c r="K796" s="37"/>
    </row>
    <row r="797" spans="3:11" s="7" customFormat="1" ht="15.75" customHeight="1">
      <c r="C797" s="168"/>
      <c r="D797" s="139"/>
      <c r="E797" s="161"/>
      <c r="F797" s="146"/>
      <c r="G797" s="146"/>
      <c r="H797" s="39" t="s">
        <v>359</v>
      </c>
      <c r="I797" s="37">
        <v>0</v>
      </c>
      <c r="J797" s="37">
        <v>0</v>
      </c>
      <c r="K797" s="37">
        <v>0</v>
      </c>
    </row>
    <row r="798" spans="3:11" s="7" customFormat="1" ht="15.75" customHeight="1">
      <c r="C798" s="168"/>
      <c r="D798" s="139"/>
      <c r="E798" s="161"/>
      <c r="F798" s="146"/>
      <c r="G798" s="146"/>
      <c r="H798" s="39" t="s">
        <v>360</v>
      </c>
      <c r="I798" s="37">
        <v>0</v>
      </c>
      <c r="J798" s="37">
        <v>0</v>
      </c>
      <c r="K798" s="37">
        <v>0</v>
      </c>
    </row>
    <row r="799" spans="3:11" s="7" customFormat="1" ht="15.75" customHeight="1">
      <c r="C799" s="169"/>
      <c r="D799" s="140"/>
      <c r="E799" s="161"/>
      <c r="F799" s="147"/>
      <c r="G799" s="147"/>
      <c r="H799" s="39" t="s">
        <v>249</v>
      </c>
      <c r="I799" s="37">
        <v>0</v>
      </c>
      <c r="J799" s="37">
        <v>0</v>
      </c>
      <c r="K799" s="37">
        <v>0</v>
      </c>
    </row>
    <row r="800" spans="3:11" s="7" customFormat="1" ht="15" customHeight="1">
      <c r="C800" s="167" t="s">
        <v>93</v>
      </c>
      <c r="D800" s="138" t="s">
        <v>782</v>
      </c>
      <c r="E800" s="161" t="s">
        <v>380</v>
      </c>
      <c r="F800" s="145">
        <v>2021</v>
      </c>
      <c r="G800" s="145">
        <v>2021</v>
      </c>
      <c r="H800" s="39" t="s">
        <v>357</v>
      </c>
      <c r="I800" s="37">
        <f>I801+I802+I803+I804</f>
        <v>0</v>
      </c>
      <c r="J800" s="37">
        <f>J801+J802+J803+J804</f>
        <v>100</v>
      </c>
      <c r="K800" s="37"/>
    </row>
    <row r="801" spans="3:11" s="7" customFormat="1" ht="15.75" customHeight="1">
      <c r="C801" s="168"/>
      <c r="D801" s="139"/>
      <c r="E801" s="161"/>
      <c r="F801" s="146"/>
      <c r="G801" s="146"/>
      <c r="H801" s="39" t="s">
        <v>358</v>
      </c>
      <c r="I801" s="37">
        <v>0</v>
      </c>
      <c r="J801" s="37">
        <v>100</v>
      </c>
      <c r="K801" s="37"/>
    </row>
    <row r="802" spans="3:11" s="7" customFormat="1" ht="15.75" customHeight="1">
      <c r="C802" s="168"/>
      <c r="D802" s="139"/>
      <c r="E802" s="161"/>
      <c r="F802" s="146"/>
      <c r="G802" s="146"/>
      <c r="H802" s="39" t="s">
        <v>359</v>
      </c>
      <c r="I802" s="37">
        <v>0</v>
      </c>
      <c r="J802" s="37">
        <v>0</v>
      </c>
      <c r="K802" s="37">
        <v>0</v>
      </c>
    </row>
    <row r="803" spans="3:11" s="7" customFormat="1" ht="15.75" customHeight="1">
      <c r="C803" s="168"/>
      <c r="D803" s="139"/>
      <c r="E803" s="161"/>
      <c r="F803" s="146"/>
      <c r="G803" s="146"/>
      <c r="H803" s="39" t="s">
        <v>360</v>
      </c>
      <c r="I803" s="37">
        <v>0</v>
      </c>
      <c r="J803" s="37">
        <v>0</v>
      </c>
      <c r="K803" s="37">
        <v>0</v>
      </c>
    </row>
    <row r="804" spans="3:11" s="7" customFormat="1" ht="15.75" customHeight="1">
      <c r="C804" s="169"/>
      <c r="D804" s="140"/>
      <c r="E804" s="161"/>
      <c r="F804" s="147"/>
      <c r="G804" s="147"/>
      <c r="H804" s="39" t="s">
        <v>249</v>
      </c>
      <c r="I804" s="37">
        <v>0</v>
      </c>
      <c r="J804" s="37">
        <v>0</v>
      </c>
      <c r="K804" s="37">
        <v>0</v>
      </c>
    </row>
    <row r="805" spans="3:11" s="7" customFormat="1" ht="15" customHeight="1">
      <c r="C805" s="167" t="s">
        <v>562</v>
      </c>
      <c r="D805" s="138" t="s">
        <v>783</v>
      </c>
      <c r="E805" s="161" t="s">
        <v>241</v>
      </c>
      <c r="F805" s="145">
        <v>2022</v>
      </c>
      <c r="G805" s="145">
        <v>2022</v>
      </c>
      <c r="H805" s="39" t="s">
        <v>357</v>
      </c>
      <c r="I805" s="37">
        <v>0</v>
      </c>
      <c r="J805" s="37">
        <v>0</v>
      </c>
      <c r="K805" s="37">
        <v>150</v>
      </c>
    </row>
    <row r="806" spans="3:11" s="7" customFormat="1" ht="15.75" customHeight="1">
      <c r="C806" s="168"/>
      <c r="D806" s="139"/>
      <c r="E806" s="161"/>
      <c r="F806" s="146"/>
      <c r="G806" s="146"/>
      <c r="H806" s="39" t="s">
        <v>358</v>
      </c>
      <c r="I806" s="37">
        <v>0</v>
      </c>
      <c r="J806" s="37">
        <v>0</v>
      </c>
      <c r="K806" s="37">
        <v>150</v>
      </c>
    </row>
    <row r="807" spans="3:11" s="7" customFormat="1" ht="15.75" customHeight="1">
      <c r="C807" s="168"/>
      <c r="D807" s="139"/>
      <c r="E807" s="161"/>
      <c r="F807" s="146"/>
      <c r="G807" s="146"/>
      <c r="H807" s="39" t="s">
        <v>359</v>
      </c>
      <c r="I807" s="37">
        <v>0</v>
      </c>
      <c r="J807" s="37">
        <v>0</v>
      </c>
      <c r="K807" s="37">
        <v>0</v>
      </c>
    </row>
    <row r="808" spans="3:11" s="7" customFormat="1" ht="15.75" customHeight="1">
      <c r="C808" s="168"/>
      <c r="D808" s="139"/>
      <c r="E808" s="161"/>
      <c r="F808" s="146"/>
      <c r="G808" s="146"/>
      <c r="H808" s="39" t="s">
        <v>360</v>
      </c>
      <c r="I808" s="37">
        <v>0</v>
      </c>
      <c r="J808" s="37">
        <v>0</v>
      </c>
      <c r="K808" s="37">
        <v>0</v>
      </c>
    </row>
    <row r="809" spans="3:11" s="7" customFormat="1" ht="15.75" customHeight="1">
      <c r="C809" s="169"/>
      <c r="D809" s="140"/>
      <c r="E809" s="161"/>
      <c r="F809" s="147"/>
      <c r="G809" s="147"/>
      <c r="H809" s="39" t="s">
        <v>249</v>
      </c>
      <c r="I809" s="37">
        <v>0</v>
      </c>
      <c r="J809" s="37">
        <v>0</v>
      </c>
      <c r="K809" s="37">
        <v>0</v>
      </c>
    </row>
    <row r="810" spans="3:11" s="42" customFormat="1" ht="15" customHeight="1">
      <c r="C810" s="167" t="s">
        <v>784</v>
      </c>
      <c r="D810" s="138" t="s">
        <v>801</v>
      </c>
      <c r="E810" s="161" t="s">
        <v>241</v>
      </c>
      <c r="F810" s="145">
        <v>2020</v>
      </c>
      <c r="G810" s="145">
        <v>2022</v>
      </c>
      <c r="H810" s="39" t="s">
        <v>357</v>
      </c>
      <c r="I810" s="37">
        <v>100</v>
      </c>
      <c r="J810" s="37">
        <v>300</v>
      </c>
      <c r="K810" s="37">
        <v>300</v>
      </c>
    </row>
    <row r="811" spans="3:11" s="42" customFormat="1" ht="15.75" customHeight="1">
      <c r="C811" s="168"/>
      <c r="D811" s="139"/>
      <c r="E811" s="161"/>
      <c r="F811" s="146"/>
      <c r="G811" s="146"/>
      <c r="H811" s="39" t="s">
        <v>344</v>
      </c>
      <c r="I811" s="37">
        <v>100</v>
      </c>
      <c r="J811" s="37">
        <v>300</v>
      </c>
      <c r="K811" s="37">
        <v>300</v>
      </c>
    </row>
    <row r="812" spans="3:11" s="42" customFormat="1" ht="15.75" customHeight="1">
      <c r="C812" s="168"/>
      <c r="D812" s="139"/>
      <c r="E812" s="161"/>
      <c r="F812" s="146"/>
      <c r="G812" s="146"/>
      <c r="H812" s="39" t="s">
        <v>57</v>
      </c>
      <c r="I812" s="37">
        <v>0</v>
      </c>
      <c r="J812" s="37">
        <v>0</v>
      </c>
      <c r="K812" s="37">
        <v>0</v>
      </c>
    </row>
    <row r="813" spans="3:11" s="42" customFormat="1" ht="15.75" customHeight="1">
      <c r="C813" s="168"/>
      <c r="D813" s="139"/>
      <c r="E813" s="161"/>
      <c r="F813" s="146"/>
      <c r="G813" s="146"/>
      <c r="H813" s="39" t="s">
        <v>247</v>
      </c>
      <c r="I813" s="37">
        <v>0</v>
      </c>
      <c r="J813" s="37">
        <v>0</v>
      </c>
      <c r="K813" s="37">
        <v>0</v>
      </c>
    </row>
    <row r="814" spans="3:11" s="42" customFormat="1" ht="15.75" customHeight="1">
      <c r="C814" s="169"/>
      <c r="D814" s="140"/>
      <c r="E814" s="161"/>
      <c r="F814" s="147"/>
      <c r="G814" s="147"/>
      <c r="H814" s="39" t="s">
        <v>249</v>
      </c>
      <c r="I814" s="37">
        <v>0</v>
      </c>
      <c r="J814" s="37">
        <v>0</v>
      </c>
      <c r="K814" s="37">
        <v>0</v>
      </c>
    </row>
    <row r="815" spans="3:11" s="7" customFormat="1" ht="16.5" customHeight="1">
      <c r="C815" s="199" t="s">
        <v>564</v>
      </c>
      <c r="D815" s="204" t="s">
        <v>838</v>
      </c>
      <c r="E815" s="161" t="s">
        <v>241</v>
      </c>
      <c r="F815" s="145">
        <v>2020</v>
      </c>
      <c r="G815" s="145">
        <v>2020</v>
      </c>
      <c r="H815" s="39" t="s">
        <v>357</v>
      </c>
      <c r="I815" s="37">
        <v>250</v>
      </c>
      <c r="J815" s="37">
        <v>0</v>
      </c>
      <c r="K815" s="37">
        <f>K816+K817+K818+K819</f>
        <v>0</v>
      </c>
    </row>
    <row r="816" spans="3:11" s="7" customFormat="1" ht="15" customHeight="1">
      <c r="C816" s="199"/>
      <c r="D816" s="204"/>
      <c r="E816" s="161"/>
      <c r="F816" s="146"/>
      <c r="G816" s="146"/>
      <c r="H816" s="39" t="s">
        <v>358</v>
      </c>
      <c r="I816" s="37">
        <v>250</v>
      </c>
      <c r="J816" s="37">
        <v>0</v>
      </c>
      <c r="K816" s="37">
        <v>0</v>
      </c>
    </row>
    <row r="817" spans="1:11" s="7" customFormat="1">
      <c r="C817" s="199"/>
      <c r="D817" s="204"/>
      <c r="E817" s="161"/>
      <c r="F817" s="146"/>
      <c r="G817" s="146"/>
      <c r="H817" s="39" t="s">
        <v>359</v>
      </c>
      <c r="I817" s="37">
        <v>0</v>
      </c>
      <c r="J817" s="37">
        <v>0</v>
      </c>
      <c r="K817" s="37">
        <v>0</v>
      </c>
    </row>
    <row r="818" spans="1:11" s="7" customFormat="1">
      <c r="C818" s="199"/>
      <c r="D818" s="204"/>
      <c r="E818" s="161"/>
      <c r="F818" s="146"/>
      <c r="G818" s="146"/>
      <c r="H818" s="39" t="s">
        <v>360</v>
      </c>
      <c r="I818" s="37">
        <v>0</v>
      </c>
      <c r="J818" s="37">
        <v>0</v>
      </c>
      <c r="K818" s="37">
        <v>0</v>
      </c>
    </row>
    <row r="819" spans="1:11" s="7" customFormat="1">
      <c r="C819" s="199"/>
      <c r="D819" s="204"/>
      <c r="E819" s="161"/>
      <c r="F819" s="147"/>
      <c r="G819" s="147"/>
      <c r="H819" s="39" t="s">
        <v>249</v>
      </c>
      <c r="I819" s="37">
        <v>0</v>
      </c>
      <c r="J819" s="37">
        <v>0</v>
      </c>
      <c r="K819" s="37">
        <v>0</v>
      </c>
    </row>
    <row r="820" spans="1:11" s="7" customFormat="1" ht="15" customHeight="1">
      <c r="C820" s="126" t="s">
        <v>200</v>
      </c>
      <c r="D820" s="234" t="s">
        <v>379</v>
      </c>
      <c r="E820" s="233" t="s">
        <v>246</v>
      </c>
      <c r="F820" s="233" t="s">
        <v>708</v>
      </c>
      <c r="G820" s="233" t="s">
        <v>709</v>
      </c>
      <c r="H820" s="60" t="s">
        <v>357</v>
      </c>
      <c r="I820" s="61">
        <f>I821+I822+I823+I824</f>
        <v>90</v>
      </c>
      <c r="J820" s="61">
        <f>J821+J822+J823+J824</f>
        <v>185</v>
      </c>
      <c r="K820" s="61">
        <f>K821+K822+K823+K824</f>
        <v>185</v>
      </c>
    </row>
    <row r="821" spans="1:11" s="7" customFormat="1" ht="13.5" customHeight="1">
      <c r="C821" s="126"/>
      <c r="D821" s="234"/>
      <c r="E821" s="233"/>
      <c r="F821" s="233"/>
      <c r="G821" s="233"/>
      <c r="H821" s="60" t="s">
        <v>358</v>
      </c>
      <c r="I821" s="61">
        <f>I826+I831+I836+I841</f>
        <v>90</v>
      </c>
      <c r="J821" s="61">
        <f>J826+J831+J836+J841</f>
        <v>185</v>
      </c>
      <c r="K821" s="61">
        <f>K826+K831+K836+K841</f>
        <v>185</v>
      </c>
    </row>
    <row r="822" spans="1:11" s="7" customFormat="1">
      <c r="C822" s="126"/>
      <c r="D822" s="234"/>
      <c r="E822" s="233"/>
      <c r="F822" s="233"/>
      <c r="G822" s="233"/>
      <c r="H822" s="60" t="s">
        <v>359</v>
      </c>
      <c r="I822" s="61">
        <v>0</v>
      </c>
      <c r="J822" s="61">
        <v>0</v>
      </c>
      <c r="K822" s="61">
        <v>0</v>
      </c>
    </row>
    <row r="823" spans="1:11" s="7" customFormat="1">
      <c r="C823" s="126"/>
      <c r="D823" s="234"/>
      <c r="E823" s="233"/>
      <c r="F823" s="233"/>
      <c r="G823" s="233"/>
      <c r="H823" s="60" t="s">
        <v>360</v>
      </c>
      <c r="I823" s="61">
        <v>0</v>
      </c>
      <c r="J823" s="61">
        <v>0</v>
      </c>
      <c r="K823" s="61">
        <v>0</v>
      </c>
    </row>
    <row r="824" spans="1:11" s="7" customFormat="1">
      <c r="C824" s="126"/>
      <c r="D824" s="234"/>
      <c r="E824" s="233"/>
      <c r="F824" s="233"/>
      <c r="G824" s="233"/>
      <c r="H824" s="60" t="s">
        <v>249</v>
      </c>
      <c r="I824" s="61">
        <v>0</v>
      </c>
      <c r="J824" s="61">
        <v>0</v>
      </c>
      <c r="K824" s="61">
        <v>0</v>
      </c>
    </row>
    <row r="825" spans="1:11" s="7" customFormat="1" ht="15" customHeight="1">
      <c r="C825" s="126" t="s">
        <v>265</v>
      </c>
      <c r="D825" s="166" t="s">
        <v>12</v>
      </c>
      <c r="E825" s="150" t="s">
        <v>240</v>
      </c>
      <c r="F825" s="150">
        <v>2021</v>
      </c>
      <c r="G825" s="150">
        <v>2022</v>
      </c>
      <c r="H825" s="75" t="s">
        <v>357</v>
      </c>
      <c r="I825" s="61">
        <v>0</v>
      </c>
      <c r="J825" s="61">
        <f>J826+J827+J828+J829</f>
        <v>85</v>
      </c>
      <c r="K825" s="61">
        <f>K826+K827+K828+K829</f>
        <v>85</v>
      </c>
    </row>
    <row r="826" spans="1:11" s="8" customFormat="1" ht="18" customHeight="1">
      <c r="A826" s="7"/>
      <c r="B826" s="7"/>
      <c r="C826" s="126"/>
      <c r="D826" s="166"/>
      <c r="E826" s="150"/>
      <c r="F826" s="150"/>
      <c r="G826" s="150"/>
      <c r="H826" s="75" t="s">
        <v>344</v>
      </c>
      <c r="I826" s="61">
        <v>0</v>
      </c>
      <c r="J826" s="61">
        <v>85</v>
      </c>
      <c r="K826" s="61">
        <v>85</v>
      </c>
    </row>
    <row r="827" spans="1:11" s="8" customFormat="1" ht="23.25" customHeight="1">
      <c r="A827" s="7"/>
      <c r="B827" s="7"/>
      <c r="C827" s="126"/>
      <c r="D827" s="166"/>
      <c r="E827" s="150"/>
      <c r="F827" s="150"/>
      <c r="G827" s="150"/>
      <c r="H827" s="75" t="s">
        <v>359</v>
      </c>
      <c r="I827" s="61">
        <v>0</v>
      </c>
      <c r="J827" s="61">
        <v>0</v>
      </c>
      <c r="K827" s="61">
        <v>0</v>
      </c>
    </row>
    <row r="828" spans="1:11" s="11" customFormat="1" ht="19.5" customHeight="1">
      <c r="A828" s="10"/>
      <c r="B828" s="10"/>
      <c r="C828" s="126"/>
      <c r="D828" s="166"/>
      <c r="E828" s="150"/>
      <c r="F828" s="150"/>
      <c r="G828" s="150"/>
      <c r="H828" s="75" t="s">
        <v>360</v>
      </c>
      <c r="I828" s="61">
        <v>0</v>
      </c>
      <c r="J828" s="61">
        <v>0</v>
      </c>
      <c r="K828" s="61">
        <v>0</v>
      </c>
    </row>
    <row r="829" spans="1:11" s="11" customFormat="1" ht="29.25" customHeight="1">
      <c r="A829" s="10"/>
      <c r="B829" s="10"/>
      <c r="C829" s="126"/>
      <c r="D829" s="166"/>
      <c r="E829" s="150"/>
      <c r="F829" s="150"/>
      <c r="G829" s="150"/>
      <c r="H829" s="75" t="s">
        <v>249</v>
      </c>
      <c r="I829" s="61">
        <v>0</v>
      </c>
      <c r="J829" s="61">
        <v>0</v>
      </c>
      <c r="K829" s="61">
        <v>0</v>
      </c>
    </row>
    <row r="830" spans="1:11" s="8" customFormat="1" ht="15" customHeight="1">
      <c r="A830" s="7"/>
      <c r="B830" s="7"/>
      <c r="C830" s="126" t="s">
        <v>202</v>
      </c>
      <c r="D830" s="166" t="s">
        <v>63</v>
      </c>
      <c r="E830" s="150" t="s">
        <v>380</v>
      </c>
      <c r="F830" s="150">
        <v>2020</v>
      </c>
      <c r="G830" s="150">
        <v>2022</v>
      </c>
      <c r="H830" s="60" t="s">
        <v>201</v>
      </c>
      <c r="I830" s="61">
        <f>I831+I832+I833+I834</f>
        <v>18</v>
      </c>
      <c r="J830" s="61">
        <f>J831+J832+J833+J834</f>
        <v>20</v>
      </c>
      <c r="K830" s="61">
        <f>K831+K832+K833+K834</f>
        <v>20</v>
      </c>
    </row>
    <row r="831" spans="1:11" s="8" customFormat="1" ht="16.5" customHeight="1">
      <c r="A831" s="7"/>
      <c r="B831" s="7"/>
      <c r="C831" s="126"/>
      <c r="D831" s="166"/>
      <c r="E831" s="150"/>
      <c r="F831" s="150"/>
      <c r="G831" s="150"/>
      <c r="H831" s="60" t="s">
        <v>358</v>
      </c>
      <c r="I831" s="61">
        <v>18</v>
      </c>
      <c r="J831" s="61">
        <v>20</v>
      </c>
      <c r="K831" s="61">
        <v>20</v>
      </c>
    </row>
    <row r="832" spans="1:11" s="8" customFormat="1" ht="18" customHeight="1">
      <c r="A832" s="7"/>
      <c r="B832" s="7"/>
      <c r="C832" s="126"/>
      <c r="D832" s="166"/>
      <c r="E832" s="150"/>
      <c r="F832" s="150"/>
      <c r="G832" s="150"/>
      <c r="H832" s="60" t="s">
        <v>359</v>
      </c>
      <c r="I832" s="61">
        <v>0</v>
      </c>
      <c r="J832" s="61">
        <v>0</v>
      </c>
      <c r="K832" s="61">
        <v>0</v>
      </c>
    </row>
    <row r="833" spans="1:11" s="8" customFormat="1">
      <c r="A833" s="7"/>
      <c r="B833" s="7"/>
      <c r="C833" s="126"/>
      <c r="D833" s="166"/>
      <c r="E833" s="150"/>
      <c r="F833" s="150"/>
      <c r="G833" s="150"/>
      <c r="H833" s="60" t="s">
        <v>360</v>
      </c>
      <c r="I833" s="61">
        <v>0</v>
      </c>
      <c r="J833" s="61">
        <v>0</v>
      </c>
      <c r="K833" s="61">
        <v>0</v>
      </c>
    </row>
    <row r="834" spans="1:11" s="8" customFormat="1" ht="16.5" customHeight="1">
      <c r="A834" s="7"/>
      <c r="B834" s="7"/>
      <c r="C834" s="126"/>
      <c r="D834" s="166"/>
      <c r="E834" s="150"/>
      <c r="F834" s="150"/>
      <c r="G834" s="150"/>
      <c r="H834" s="60" t="s">
        <v>249</v>
      </c>
      <c r="I834" s="61">
        <v>0</v>
      </c>
      <c r="J834" s="61">
        <v>0</v>
      </c>
      <c r="K834" s="61">
        <v>0</v>
      </c>
    </row>
    <row r="835" spans="1:11" s="8" customFormat="1">
      <c r="A835" s="7"/>
      <c r="B835" s="7"/>
      <c r="C835" s="126" t="s">
        <v>509</v>
      </c>
      <c r="D835" s="117" t="s">
        <v>530</v>
      </c>
      <c r="E835" s="102" t="s">
        <v>380</v>
      </c>
      <c r="F835" s="102">
        <v>2020</v>
      </c>
      <c r="G835" s="150">
        <v>2022</v>
      </c>
      <c r="H835" s="60" t="s">
        <v>357</v>
      </c>
      <c r="I835" s="61">
        <f>I836+I837+I838+I839</f>
        <v>36</v>
      </c>
      <c r="J835" s="61">
        <f>J836+J837+J838+J839</f>
        <v>40</v>
      </c>
      <c r="K835" s="61">
        <f>K836+K837+K838+K839</f>
        <v>40</v>
      </c>
    </row>
    <row r="836" spans="1:11" s="8" customFormat="1" ht="18.75" customHeight="1">
      <c r="A836" s="7"/>
      <c r="B836" s="7"/>
      <c r="C836" s="126"/>
      <c r="D836" s="118"/>
      <c r="E836" s="103"/>
      <c r="F836" s="103"/>
      <c r="G836" s="150"/>
      <c r="H836" s="76" t="s">
        <v>358</v>
      </c>
      <c r="I836" s="61">
        <v>36</v>
      </c>
      <c r="J836" s="61">
        <v>40</v>
      </c>
      <c r="K836" s="61">
        <v>40</v>
      </c>
    </row>
    <row r="837" spans="1:11" s="8" customFormat="1">
      <c r="A837" s="7"/>
      <c r="B837" s="7"/>
      <c r="C837" s="126"/>
      <c r="D837" s="118"/>
      <c r="E837" s="103"/>
      <c r="F837" s="103"/>
      <c r="G837" s="150"/>
      <c r="H837" s="60" t="s">
        <v>359</v>
      </c>
      <c r="I837" s="61">
        <v>0</v>
      </c>
      <c r="J837" s="61">
        <v>0</v>
      </c>
      <c r="K837" s="61">
        <v>0</v>
      </c>
    </row>
    <row r="838" spans="1:11" s="8" customFormat="1">
      <c r="A838" s="7"/>
      <c r="B838" s="7"/>
      <c r="C838" s="126"/>
      <c r="D838" s="118"/>
      <c r="E838" s="103"/>
      <c r="F838" s="103"/>
      <c r="G838" s="150"/>
      <c r="H838" s="60" t="s">
        <v>360</v>
      </c>
      <c r="I838" s="61">
        <v>0</v>
      </c>
      <c r="J838" s="61">
        <v>0</v>
      </c>
      <c r="K838" s="61">
        <v>0</v>
      </c>
    </row>
    <row r="839" spans="1:11" s="8" customFormat="1">
      <c r="A839" s="7"/>
      <c r="B839" s="7"/>
      <c r="C839" s="126"/>
      <c r="D839" s="119"/>
      <c r="E839" s="104"/>
      <c r="F839" s="104"/>
      <c r="G839" s="150"/>
      <c r="H839" s="60" t="s">
        <v>249</v>
      </c>
      <c r="I839" s="61">
        <v>0</v>
      </c>
      <c r="J839" s="61">
        <v>0</v>
      </c>
      <c r="K839" s="61">
        <v>0</v>
      </c>
    </row>
    <row r="840" spans="1:11" s="8" customFormat="1" ht="15" customHeight="1">
      <c r="A840" s="7"/>
      <c r="B840" s="7"/>
      <c r="C840" s="123" t="s">
        <v>510</v>
      </c>
      <c r="D840" s="117" t="s">
        <v>531</v>
      </c>
      <c r="E840" s="102" t="s">
        <v>380</v>
      </c>
      <c r="F840" s="102">
        <v>2020</v>
      </c>
      <c r="G840" s="150">
        <v>2022</v>
      </c>
      <c r="H840" s="60" t="s">
        <v>357</v>
      </c>
      <c r="I840" s="61">
        <f>I841+I842+I843+I844</f>
        <v>36</v>
      </c>
      <c r="J840" s="61">
        <f>J841+J842+J843+J844</f>
        <v>40</v>
      </c>
      <c r="K840" s="61">
        <f>K841+K842+K843+K844</f>
        <v>40</v>
      </c>
    </row>
    <row r="841" spans="1:11" s="8" customFormat="1" ht="17.25" customHeight="1">
      <c r="A841" s="7"/>
      <c r="B841" s="7"/>
      <c r="C841" s="124"/>
      <c r="D841" s="118"/>
      <c r="E841" s="103"/>
      <c r="F841" s="103"/>
      <c r="G841" s="150"/>
      <c r="H841" s="60" t="s">
        <v>358</v>
      </c>
      <c r="I841" s="61">
        <v>36</v>
      </c>
      <c r="J841" s="61">
        <v>40</v>
      </c>
      <c r="K841" s="61">
        <v>40</v>
      </c>
    </row>
    <row r="842" spans="1:11" s="8" customFormat="1" ht="15.75" customHeight="1">
      <c r="A842" s="7"/>
      <c r="B842" s="7"/>
      <c r="C842" s="124"/>
      <c r="D842" s="118"/>
      <c r="E842" s="103"/>
      <c r="F842" s="103"/>
      <c r="G842" s="150"/>
      <c r="H842" s="60" t="s">
        <v>359</v>
      </c>
      <c r="I842" s="61">
        <v>0</v>
      </c>
      <c r="J842" s="61">
        <v>0</v>
      </c>
      <c r="K842" s="61">
        <v>0</v>
      </c>
    </row>
    <row r="843" spans="1:11" s="7" customFormat="1" ht="19.5" customHeight="1">
      <c r="C843" s="124"/>
      <c r="D843" s="118"/>
      <c r="E843" s="103"/>
      <c r="F843" s="103"/>
      <c r="G843" s="150"/>
      <c r="H843" s="60" t="s">
        <v>360</v>
      </c>
      <c r="I843" s="61">
        <v>0</v>
      </c>
      <c r="J843" s="61">
        <v>0</v>
      </c>
      <c r="K843" s="61">
        <v>0</v>
      </c>
    </row>
    <row r="844" spans="1:11" s="7" customFormat="1" ht="19.5" customHeight="1">
      <c r="C844" s="125"/>
      <c r="D844" s="119"/>
      <c r="E844" s="104"/>
      <c r="F844" s="104"/>
      <c r="G844" s="150"/>
      <c r="H844" s="60" t="s">
        <v>249</v>
      </c>
      <c r="I844" s="61">
        <v>0</v>
      </c>
      <c r="J844" s="61">
        <v>0</v>
      </c>
      <c r="K844" s="61">
        <v>0</v>
      </c>
    </row>
    <row r="845" spans="1:11" s="7" customFormat="1" ht="15" customHeight="1">
      <c r="C845" s="123" t="s">
        <v>21</v>
      </c>
      <c r="D845" s="117" t="s">
        <v>146</v>
      </c>
      <c r="E845" s="102" t="s">
        <v>325</v>
      </c>
      <c r="F845" s="102">
        <v>2020</v>
      </c>
      <c r="G845" s="150">
        <v>2020</v>
      </c>
      <c r="H845" s="60" t="s">
        <v>357</v>
      </c>
      <c r="I845" s="61">
        <f>I846+I847+I848+I849</f>
        <v>6496.9</v>
      </c>
      <c r="J845" s="61">
        <v>0</v>
      </c>
      <c r="K845" s="61">
        <f>K846+K847+K848+K849</f>
        <v>0</v>
      </c>
    </row>
    <row r="846" spans="1:11" s="7" customFormat="1" ht="17.25" customHeight="1">
      <c r="C846" s="124"/>
      <c r="D846" s="118"/>
      <c r="E846" s="103"/>
      <c r="F846" s="103"/>
      <c r="G846" s="150"/>
      <c r="H846" s="60" t="s">
        <v>358</v>
      </c>
      <c r="I846" s="61">
        <v>1110.7</v>
      </c>
      <c r="J846" s="61">
        <v>0</v>
      </c>
      <c r="K846" s="61">
        <v>0</v>
      </c>
    </row>
    <row r="847" spans="1:11" s="7" customFormat="1" ht="19.5" customHeight="1">
      <c r="C847" s="124"/>
      <c r="D847" s="118"/>
      <c r="E847" s="103"/>
      <c r="F847" s="103"/>
      <c r="G847" s="150"/>
      <c r="H847" s="60" t="s">
        <v>359</v>
      </c>
      <c r="I847" s="61">
        <v>5386.2</v>
      </c>
      <c r="J847" s="61">
        <v>0</v>
      </c>
      <c r="K847" s="61">
        <v>0</v>
      </c>
    </row>
    <row r="848" spans="1:11" s="7" customFormat="1" ht="19.5" customHeight="1">
      <c r="C848" s="124"/>
      <c r="D848" s="118"/>
      <c r="E848" s="103"/>
      <c r="F848" s="103"/>
      <c r="G848" s="150"/>
      <c r="H848" s="60" t="s">
        <v>360</v>
      </c>
      <c r="I848" s="61">
        <v>0</v>
      </c>
      <c r="J848" s="61">
        <v>0</v>
      </c>
      <c r="K848" s="61">
        <v>0</v>
      </c>
    </row>
    <row r="849" spans="1:11" s="7" customFormat="1" ht="19.5" customHeight="1">
      <c r="C849" s="125"/>
      <c r="D849" s="119"/>
      <c r="E849" s="104"/>
      <c r="F849" s="104"/>
      <c r="G849" s="150"/>
      <c r="H849" s="60" t="s">
        <v>249</v>
      </c>
      <c r="I849" s="61">
        <v>0</v>
      </c>
      <c r="J849" s="61">
        <v>0</v>
      </c>
      <c r="K849" s="61">
        <v>0</v>
      </c>
    </row>
    <row r="850" spans="1:11" s="5" customFormat="1" ht="15" customHeight="1">
      <c r="C850" s="220" t="s">
        <v>208</v>
      </c>
      <c r="D850" s="154" t="s">
        <v>217</v>
      </c>
      <c r="E850" s="105" t="s">
        <v>283</v>
      </c>
      <c r="F850" s="105">
        <v>2020</v>
      </c>
      <c r="G850" s="105">
        <v>2022</v>
      </c>
      <c r="H850" s="59" t="s">
        <v>357</v>
      </c>
      <c r="I850" s="47">
        <f>I851+I852+I853+I854</f>
        <v>1431019.7</v>
      </c>
      <c r="J850" s="47">
        <f>J851+J852+J853+J854</f>
        <v>1515895.2999999998</v>
      </c>
      <c r="K850" s="47">
        <f>K851+K852+K853+K854</f>
        <v>1782209.2000000002</v>
      </c>
    </row>
    <row r="851" spans="1:11" s="5" customFormat="1" ht="15.75" customHeight="1">
      <c r="C851" s="221"/>
      <c r="D851" s="155"/>
      <c r="E851" s="106"/>
      <c r="F851" s="106"/>
      <c r="G851" s="106"/>
      <c r="H851" s="59" t="s">
        <v>358</v>
      </c>
      <c r="I851" s="47">
        <f t="shared" ref="I851:K854" si="56">I856+I861+I866+I871+I876</f>
        <v>480964.1</v>
      </c>
      <c r="J851" s="47">
        <f t="shared" si="56"/>
        <v>575140.30000000005</v>
      </c>
      <c r="K851" s="47">
        <f t="shared" si="56"/>
        <v>828967.4</v>
      </c>
    </row>
    <row r="852" spans="1:11" s="5" customFormat="1">
      <c r="C852" s="221"/>
      <c r="D852" s="155"/>
      <c r="E852" s="106"/>
      <c r="F852" s="106"/>
      <c r="G852" s="106"/>
      <c r="H852" s="59" t="s">
        <v>359</v>
      </c>
      <c r="I852" s="47">
        <f t="shared" si="56"/>
        <v>0</v>
      </c>
      <c r="J852" s="47">
        <f t="shared" si="56"/>
        <v>0</v>
      </c>
      <c r="K852" s="47">
        <f t="shared" si="56"/>
        <v>0</v>
      </c>
    </row>
    <row r="853" spans="1:11" s="5" customFormat="1">
      <c r="C853" s="221"/>
      <c r="D853" s="155"/>
      <c r="E853" s="106"/>
      <c r="F853" s="106"/>
      <c r="G853" s="106"/>
      <c r="H853" s="59" t="s">
        <v>360</v>
      </c>
      <c r="I853" s="47">
        <f t="shared" si="56"/>
        <v>930106.9</v>
      </c>
      <c r="J853" s="47">
        <f t="shared" si="56"/>
        <v>918793.1</v>
      </c>
      <c r="K853" s="47">
        <f t="shared" si="56"/>
        <v>930467.3</v>
      </c>
    </row>
    <row r="854" spans="1:11" s="4" customFormat="1" ht="28.5">
      <c r="A854" s="5"/>
      <c r="B854" s="5"/>
      <c r="C854" s="222"/>
      <c r="D854" s="156"/>
      <c r="E854" s="107"/>
      <c r="F854" s="107"/>
      <c r="G854" s="107"/>
      <c r="H854" s="59" t="s">
        <v>249</v>
      </c>
      <c r="I854" s="47">
        <f t="shared" si="56"/>
        <v>19948.7</v>
      </c>
      <c r="J854" s="47">
        <f t="shared" si="56"/>
        <v>21961.9</v>
      </c>
      <c r="K854" s="47">
        <f t="shared" si="56"/>
        <v>22774.5</v>
      </c>
    </row>
    <row r="855" spans="1:11" s="8" customFormat="1" ht="15" customHeight="1">
      <c r="A855" s="7"/>
      <c r="B855" s="7"/>
      <c r="C855" s="123" t="s">
        <v>218</v>
      </c>
      <c r="D855" s="117" t="s">
        <v>131</v>
      </c>
      <c r="E855" s="102" t="s">
        <v>246</v>
      </c>
      <c r="F855" s="102">
        <v>2020</v>
      </c>
      <c r="G855" s="102">
        <v>2022</v>
      </c>
      <c r="H855" s="60" t="s">
        <v>357</v>
      </c>
      <c r="I855" s="61">
        <f>I856+I857+I858+I859</f>
        <v>1412903.4</v>
      </c>
      <c r="J855" s="61">
        <f>J856+J857+J858+J859</f>
        <v>1497779</v>
      </c>
      <c r="K855" s="61">
        <f>K856+K857+K858+K859</f>
        <v>1764060.6</v>
      </c>
    </row>
    <row r="856" spans="1:11" s="7" customFormat="1">
      <c r="C856" s="124"/>
      <c r="D856" s="118"/>
      <c r="E856" s="103"/>
      <c r="F856" s="103"/>
      <c r="G856" s="103"/>
      <c r="H856" s="60" t="s">
        <v>358</v>
      </c>
      <c r="I856" s="61">
        <v>462847.8</v>
      </c>
      <c r="J856" s="61">
        <v>557024</v>
      </c>
      <c r="K856" s="61">
        <v>810818.8</v>
      </c>
    </row>
    <row r="857" spans="1:11" s="7" customFormat="1">
      <c r="C857" s="124"/>
      <c r="D857" s="118"/>
      <c r="E857" s="103"/>
      <c r="F857" s="103"/>
      <c r="G857" s="103"/>
      <c r="H857" s="60" t="s">
        <v>359</v>
      </c>
      <c r="I857" s="61">
        <v>0</v>
      </c>
      <c r="J857" s="61"/>
      <c r="K857" s="61">
        <v>0</v>
      </c>
    </row>
    <row r="858" spans="1:11" s="7" customFormat="1">
      <c r="C858" s="124"/>
      <c r="D858" s="118"/>
      <c r="E858" s="103"/>
      <c r="F858" s="103"/>
      <c r="G858" s="103"/>
      <c r="H858" s="60" t="s">
        <v>360</v>
      </c>
      <c r="I858" s="61">
        <v>930106.9</v>
      </c>
      <c r="J858" s="61">
        <v>918793.1</v>
      </c>
      <c r="K858" s="61">
        <v>930467.3</v>
      </c>
    </row>
    <row r="859" spans="1:11" s="7" customFormat="1" ht="19.5" customHeight="1">
      <c r="C859" s="125"/>
      <c r="D859" s="119"/>
      <c r="E859" s="104"/>
      <c r="F859" s="104"/>
      <c r="G859" s="104"/>
      <c r="H859" s="60" t="s">
        <v>249</v>
      </c>
      <c r="I859" s="61">
        <v>19948.7</v>
      </c>
      <c r="J859" s="61">
        <v>21961.9</v>
      </c>
      <c r="K859" s="61">
        <v>22774.5</v>
      </c>
    </row>
    <row r="860" spans="1:11" s="8" customFormat="1" ht="15" customHeight="1">
      <c r="A860" s="7"/>
      <c r="B860" s="7"/>
      <c r="C860" s="123" t="s">
        <v>219</v>
      </c>
      <c r="D860" s="117" t="s">
        <v>220</v>
      </c>
      <c r="E860" s="102" t="s">
        <v>246</v>
      </c>
      <c r="F860" s="102"/>
      <c r="G860" s="102"/>
      <c r="H860" s="60" t="s">
        <v>357</v>
      </c>
      <c r="I860" s="61">
        <f>I861+I862+I863+I864</f>
        <v>0</v>
      </c>
      <c r="J860" s="61">
        <f>J861+J862+J863+J864</f>
        <v>0</v>
      </c>
      <c r="K860" s="61">
        <f>K861+K862+K863+K864</f>
        <v>0</v>
      </c>
    </row>
    <row r="861" spans="1:11" s="8" customFormat="1" ht="18.75" customHeight="1">
      <c r="A861" s="7"/>
      <c r="B861" s="7"/>
      <c r="C861" s="124"/>
      <c r="D861" s="118"/>
      <c r="E861" s="103"/>
      <c r="F861" s="103"/>
      <c r="G861" s="103"/>
      <c r="H861" s="60" t="s">
        <v>358</v>
      </c>
      <c r="I861" s="61">
        <v>0</v>
      </c>
      <c r="J861" s="61">
        <v>0</v>
      </c>
      <c r="K861" s="61">
        <v>0</v>
      </c>
    </row>
    <row r="862" spans="1:11" s="8" customFormat="1" ht="16.5" customHeight="1">
      <c r="A862" s="7"/>
      <c r="B862" s="7"/>
      <c r="C862" s="124"/>
      <c r="D862" s="118"/>
      <c r="E862" s="103"/>
      <c r="F862" s="103"/>
      <c r="G862" s="103"/>
      <c r="H862" s="60" t="s">
        <v>359</v>
      </c>
      <c r="I862" s="61">
        <v>0</v>
      </c>
      <c r="J862" s="61">
        <v>0</v>
      </c>
      <c r="K862" s="61">
        <v>0</v>
      </c>
    </row>
    <row r="863" spans="1:11" s="8" customFormat="1">
      <c r="A863" s="7"/>
      <c r="B863" s="7"/>
      <c r="C863" s="124"/>
      <c r="D863" s="118"/>
      <c r="E863" s="103"/>
      <c r="F863" s="103"/>
      <c r="G863" s="103"/>
      <c r="H863" s="60" t="s">
        <v>360</v>
      </c>
      <c r="I863" s="61">
        <v>0</v>
      </c>
      <c r="J863" s="61">
        <v>0</v>
      </c>
      <c r="K863" s="61">
        <v>0</v>
      </c>
    </row>
    <row r="864" spans="1:11" s="8" customFormat="1">
      <c r="A864" s="7"/>
      <c r="B864" s="7"/>
      <c r="C864" s="125"/>
      <c r="D864" s="119"/>
      <c r="E864" s="104"/>
      <c r="F864" s="104"/>
      <c r="G864" s="104"/>
      <c r="H864" s="60" t="s">
        <v>249</v>
      </c>
      <c r="I864" s="61">
        <v>0</v>
      </c>
      <c r="J864" s="61">
        <v>0</v>
      </c>
      <c r="K864" s="61">
        <v>0</v>
      </c>
    </row>
    <row r="865" spans="1:11" s="8" customFormat="1" ht="15" customHeight="1">
      <c r="A865" s="7"/>
      <c r="B865" s="7"/>
      <c r="C865" s="123" t="s">
        <v>221</v>
      </c>
      <c r="D865" s="117" t="s">
        <v>222</v>
      </c>
      <c r="E865" s="102" t="s">
        <v>246</v>
      </c>
      <c r="F865" s="102"/>
      <c r="G865" s="102"/>
      <c r="H865" s="60" t="s">
        <v>357</v>
      </c>
      <c r="I865" s="61">
        <f>0</f>
        <v>0</v>
      </c>
      <c r="J865" s="61">
        <f>0</f>
        <v>0</v>
      </c>
      <c r="K865" s="61">
        <f>0</f>
        <v>0</v>
      </c>
    </row>
    <row r="866" spans="1:11" s="8" customFormat="1" ht="18" customHeight="1">
      <c r="A866" s="7"/>
      <c r="B866" s="7"/>
      <c r="C866" s="124"/>
      <c r="D866" s="118"/>
      <c r="E866" s="103"/>
      <c r="F866" s="103"/>
      <c r="G866" s="103"/>
      <c r="H866" s="60" t="s">
        <v>358</v>
      </c>
      <c r="I866" s="61">
        <f>0</f>
        <v>0</v>
      </c>
      <c r="J866" s="61">
        <f>0</f>
        <v>0</v>
      </c>
      <c r="K866" s="61">
        <f>0</f>
        <v>0</v>
      </c>
    </row>
    <row r="867" spans="1:11" s="8" customFormat="1" ht="17.25" customHeight="1">
      <c r="A867" s="7"/>
      <c r="B867" s="7"/>
      <c r="C867" s="124"/>
      <c r="D867" s="118"/>
      <c r="E867" s="103"/>
      <c r="F867" s="103"/>
      <c r="G867" s="103"/>
      <c r="H867" s="60" t="s">
        <v>359</v>
      </c>
      <c r="I867" s="61">
        <f>0</f>
        <v>0</v>
      </c>
      <c r="J867" s="61">
        <f>0</f>
        <v>0</v>
      </c>
      <c r="K867" s="61">
        <f>0</f>
        <v>0</v>
      </c>
    </row>
    <row r="868" spans="1:11" s="8" customFormat="1" ht="20.25" customHeight="1">
      <c r="A868" s="7"/>
      <c r="B868" s="7"/>
      <c r="C868" s="124"/>
      <c r="D868" s="118"/>
      <c r="E868" s="103"/>
      <c r="F868" s="103"/>
      <c r="G868" s="103"/>
      <c r="H868" s="60" t="s">
        <v>360</v>
      </c>
      <c r="I868" s="61">
        <f>0</f>
        <v>0</v>
      </c>
      <c r="J868" s="61">
        <f>0</f>
        <v>0</v>
      </c>
      <c r="K868" s="61">
        <f>0</f>
        <v>0</v>
      </c>
    </row>
    <row r="869" spans="1:11" s="8" customFormat="1" ht="39" customHeight="1">
      <c r="A869" s="7"/>
      <c r="B869" s="7"/>
      <c r="C869" s="125"/>
      <c r="D869" s="119"/>
      <c r="E869" s="104"/>
      <c r="F869" s="104"/>
      <c r="G869" s="104"/>
      <c r="H869" s="60" t="s">
        <v>249</v>
      </c>
      <c r="I869" s="61">
        <f>0</f>
        <v>0</v>
      </c>
      <c r="J869" s="61">
        <f>0</f>
        <v>0</v>
      </c>
      <c r="K869" s="61">
        <f>0</f>
        <v>0</v>
      </c>
    </row>
    <row r="870" spans="1:11" s="8" customFormat="1" ht="15" customHeight="1">
      <c r="A870" s="7"/>
      <c r="B870" s="7"/>
      <c r="C870" s="123" t="s">
        <v>203</v>
      </c>
      <c r="D870" s="117" t="s">
        <v>204</v>
      </c>
      <c r="E870" s="102" t="s">
        <v>246</v>
      </c>
      <c r="F870" s="102"/>
      <c r="G870" s="117"/>
      <c r="H870" s="60" t="s">
        <v>357</v>
      </c>
      <c r="I870" s="61">
        <f>0</f>
        <v>0</v>
      </c>
      <c r="J870" s="61">
        <f>0</f>
        <v>0</v>
      </c>
      <c r="K870" s="61">
        <f>0</f>
        <v>0</v>
      </c>
    </row>
    <row r="871" spans="1:11" s="8" customFormat="1" ht="16.5" customHeight="1">
      <c r="A871" s="7"/>
      <c r="B871" s="7"/>
      <c r="C871" s="124"/>
      <c r="D871" s="118"/>
      <c r="E871" s="103"/>
      <c r="F871" s="103"/>
      <c r="G871" s="118"/>
      <c r="H871" s="60" t="s">
        <v>358</v>
      </c>
      <c r="I871" s="61">
        <f>0</f>
        <v>0</v>
      </c>
      <c r="J871" s="61">
        <f>0</f>
        <v>0</v>
      </c>
      <c r="K871" s="61">
        <f>0</f>
        <v>0</v>
      </c>
    </row>
    <row r="872" spans="1:11" s="8" customFormat="1" ht="14.25" customHeight="1">
      <c r="A872" s="7"/>
      <c r="B872" s="7"/>
      <c r="C872" s="124"/>
      <c r="D872" s="118"/>
      <c r="E872" s="103"/>
      <c r="F872" s="103"/>
      <c r="G872" s="118"/>
      <c r="H872" s="60" t="s">
        <v>359</v>
      </c>
      <c r="I872" s="61">
        <f>0</f>
        <v>0</v>
      </c>
      <c r="J872" s="61">
        <f>0</f>
        <v>0</v>
      </c>
      <c r="K872" s="61">
        <f>0</f>
        <v>0</v>
      </c>
    </row>
    <row r="873" spans="1:11" s="8" customFormat="1">
      <c r="A873" s="7"/>
      <c r="B873" s="7"/>
      <c r="C873" s="124"/>
      <c r="D873" s="118"/>
      <c r="E873" s="103"/>
      <c r="F873" s="103"/>
      <c r="G873" s="118"/>
      <c r="H873" s="60" t="s">
        <v>360</v>
      </c>
      <c r="I873" s="61">
        <f>0</f>
        <v>0</v>
      </c>
      <c r="J873" s="61">
        <f>0</f>
        <v>0</v>
      </c>
      <c r="K873" s="61">
        <f>0</f>
        <v>0</v>
      </c>
    </row>
    <row r="874" spans="1:11" s="8" customFormat="1" ht="17.25" customHeight="1">
      <c r="A874" s="7"/>
      <c r="B874" s="7"/>
      <c r="C874" s="125"/>
      <c r="D874" s="119"/>
      <c r="E874" s="104"/>
      <c r="F874" s="104"/>
      <c r="G874" s="119"/>
      <c r="H874" s="60" t="s">
        <v>249</v>
      </c>
      <c r="I874" s="61">
        <f>0</f>
        <v>0</v>
      </c>
      <c r="J874" s="61">
        <f>0</f>
        <v>0</v>
      </c>
      <c r="K874" s="61">
        <f>0</f>
        <v>0</v>
      </c>
    </row>
    <row r="875" spans="1:11" s="8" customFormat="1" ht="15" customHeight="1">
      <c r="A875" s="7"/>
      <c r="B875" s="7"/>
      <c r="C875" s="123" t="s">
        <v>206</v>
      </c>
      <c r="D875" s="117" t="s">
        <v>207</v>
      </c>
      <c r="E875" s="102" t="s">
        <v>246</v>
      </c>
      <c r="F875" s="102">
        <v>2020</v>
      </c>
      <c r="G875" s="102">
        <v>2022</v>
      </c>
      <c r="H875" s="60" t="s">
        <v>357</v>
      </c>
      <c r="I875" s="61">
        <f>I876+I878+I877+I879</f>
        <v>18116.3</v>
      </c>
      <c r="J875" s="61">
        <f>J876+J878+J877+J879</f>
        <v>18116.3</v>
      </c>
      <c r="K875" s="61">
        <f>K876+K878+K877+K879</f>
        <v>18148.599999999999</v>
      </c>
    </row>
    <row r="876" spans="1:11" s="8" customFormat="1" ht="15.75" customHeight="1">
      <c r="A876" s="7"/>
      <c r="B876" s="7"/>
      <c r="C876" s="124"/>
      <c r="D876" s="118"/>
      <c r="E876" s="103"/>
      <c r="F876" s="103"/>
      <c r="G876" s="103"/>
      <c r="H876" s="60" t="s">
        <v>344</v>
      </c>
      <c r="I876" s="61">
        <v>18116.3</v>
      </c>
      <c r="J876" s="61">
        <v>18116.3</v>
      </c>
      <c r="K876" s="61">
        <v>18148.599999999999</v>
      </c>
    </row>
    <row r="877" spans="1:11" s="8" customFormat="1" ht="16.5" customHeight="1">
      <c r="A877" s="7"/>
      <c r="B877" s="7"/>
      <c r="C877" s="124"/>
      <c r="D877" s="118"/>
      <c r="E877" s="103"/>
      <c r="F877" s="103"/>
      <c r="G877" s="103"/>
      <c r="H877" s="60" t="s">
        <v>359</v>
      </c>
      <c r="I877" s="61">
        <v>0</v>
      </c>
      <c r="J877" s="61">
        <v>0</v>
      </c>
      <c r="K877" s="61">
        <v>0</v>
      </c>
    </row>
    <row r="878" spans="1:11" s="8" customFormat="1">
      <c r="A878" s="7"/>
      <c r="B878" s="7"/>
      <c r="C878" s="124"/>
      <c r="D878" s="118"/>
      <c r="E878" s="103"/>
      <c r="F878" s="103"/>
      <c r="G878" s="103"/>
      <c r="H878" s="60" t="s">
        <v>247</v>
      </c>
      <c r="I878" s="61">
        <v>0</v>
      </c>
      <c r="J878" s="61">
        <v>0</v>
      </c>
      <c r="K878" s="61">
        <v>0</v>
      </c>
    </row>
    <row r="879" spans="1:11" s="7" customFormat="1" ht="18.75" customHeight="1">
      <c r="C879" s="125"/>
      <c r="D879" s="119"/>
      <c r="E879" s="104"/>
      <c r="F879" s="104"/>
      <c r="G879" s="104"/>
      <c r="H879" s="60" t="s">
        <v>249</v>
      </c>
      <c r="I879" s="61">
        <v>0</v>
      </c>
      <c r="J879" s="61">
        <v>0</v>
      </c>
      <c r="K879" s="61">
        <v>0</v>
      </c>
    </row>
    <row r="880" spans="1:11" s="5" customFormat="1" ht="17.25" customHeight="1">
      <c r="C880" s="220" t="s">
        <v>266</v>
      </c>
      <c r="D880" s="154" t="s">
        <v>284</v>
      </c>
      <c r="E880" s="105" t="s">
        <v>246</v>
      </c>
      <c r="F880" s="105">
        <v>2020</v>
      </c>
      <c r="G880" s="105">
        <v>2022</v>
      </c>
      <c r="H880" s="59" t="s">
        <v>357</v>
      </c>
      <c r="I880" s="47">
        <f>I881+I882+I883+I884</f>
        <v>1286301.9999999998</v>
      </c>
      <c r="J880" s="47">
        <f>J881+J882+J883+J884</f>
        <v>1332057.9000000001</v>
      </c>
      <c r="K880" s="47">
        <f>K881+K882+K883+K884</f>
        <v>1351733.9000000001</v>
      </c>
    </row>
    <row r="881" spans="3:11" s="5" customFormat="1" ht="17.25" customHeight="1">
      <c r="C881" s="221"/>
      <c r="D881" s="155"/>
      <c r="E881" s="106"/>
      <c r="F881" s="106"/>
      <c r="G881" s="106"/>
      <c r="H881" s="59" t="s">
        <v>358</v>
      </c>
      <c r="I881" s="47">
        <f>SUM(I886,I891,I976,I986,I996,I1021)</f>
        <v>133296.19999999998</v>
      </c>
      <c r="J881" s="47">
        <f>SUM(J886,J891,J976,J986,J996,J1021)</f>
        <v>148188.70000000001</v>
      </c>
      <c r="K881" s="47">
        <f>K886+K891+K976+K986+K996+K1021</f>
        <v>156992.5</v>
      </c>
    </row>
    <row r="882" spans="3:11" s="5" customFormat="1">
      <c r="C882" s="221"/>
      <c r="D882" s="155"/>
      <c r="E882" s="106"/>
      <c r="F882" s="106"/>
      <c r="G882" s="106"/>
      <c r="H882" s="59" t="s">
        <v>359</v>
      </c>
      <c r="I882" s="47">
        <f t="shared" ref="I882:J884" si="57">I887+I892+I977+I987+I997+I1022</f>
        <v>0</v>
      </c>
      <c r="J882" s="47">
        <f t="shared" si="57"/>
        <v>0</v>
      </c>
      <c r="K882" s="47">
        <f>K887+K892+K977+K987+K997+K1022</f>
        <v>0</v>
      </c>
    </row>
    <row r="883" spans="3:11" s="5" customFormat="1">
      <c r="C883" s="221"/>
      <c r="D883" s="155"/>
      <c r="E883" s="106"/>
      <c r="F883" s="106"/>
      <c r="G883" s="106"/>
      <c r="H883" s="59" t="s">
        <v>360</v>
      </c>
      <c r="I883" s="47">
        <f t="shared" si="57"/>
        <v>1132780.8999999999</v>
      </c>
      <c r="J883" s="47">
        <f t="shared" si="57"/>
        <v>1148623.1000000001</v>
      </c>
      <c r="K883" s="47">
        <f>K888+K893+K978+K988+K998+K1023</f>
        <v>1158191.1000000001</v>
      </c>
    </row>
    <row r="884" spans="3:11" s="5" customFormat="1" ht="14.25" customHeight="1">
      <c r="C884" s="222"/>
      <c r="D884" s="156"/>
      <c r="E884" s="107"/>
      <c r="F884" s="107"/>
      <c r="G884" s="107"/>
      <c r="H884" s="59" t="s">
        <v>249</v>
      </c>
      <c r="I884" s="47">
        <f t="shared" si="57"/>
        <v>20224.900000000001</v>
      </c>
      <c r="J884" s="47">
        <f t="shared" si="57"/>
        <v>35246.1</v>
      </c>
      <c r="K884" s="47">
        <f>K889+K894+K979+K989+K999+K1024</f>
        <v>36550.300000000003</v>
      </c>
    </row>
    <row r="885" spans="3:11" s="7" customFormat="1" ht="16.5" customHeight="1">
      <c r="C885" s="123" t="s">
        <v>267</v>
      </c>
      <c r="D885" s="117" t="s">
        <v>132</v>
      </c>
      <c r="E885" s="102" t="s">
        <v>246</v>
      </c>
      <c r="F885" s="102">
        <v>2020</v>
      </c>
      <c r="G885" s="102">
        <v>2022</v>
      </c>
      <c r="H885" s="60" t="s">
        <v>357</v>
      </c>
      <c r="I885" s="61">
        <f>I886+I887+I888+I889</f>
        <v>1282006.1999999997</v>
      </c>
      <c r="J885" s="61">
        <f>J886+J887+J888+J889</f>
        <v>1322457.9000000001</v>
      </c>
      <c r="K885" s="61">
        <f>K886+K887+K888+K889</f>
        <v>1342133.9000000001</v>
      </c>
    </row>
    <row r="886" spans="3:11" s="7" customFormat="1" ht="15.75" customHeight="1">
      <c r="C886" s="124"/>
      <c r="D886" s="118"/>
      <c r="E886" s="103"/>
      <c r="F886" s="103"/>
      <c r="G886" s="103"/>
      <c r="H886" s="60" t="s">
        <v>358</v>
      </c>
      <c r="I886" s="61">
        <v>129000.4</v>
      </c>
      <c r="J886" s="61">
        <v>138588.70000000001</v>
      </c>
      <c r="K886" s="61">
        <v>147392.5</v>
      </c>
    </row>
    <row r="887" spans="3:11" s="7" customFormat="1">
      <c r="C887" s="124"/>
      <c r="D887" s="118"/>
      <c r="E887" s="103"/>
      <c r="F887" s="103"/>
      <c r="G887" s="103"/>
      <c r="H887" s="60" t="s">
        <v>359</v>
      </c>
      <c r="I887" s="61">
        <v>0</v>
      </c>
      <c r="J887" s="61">
        <v>0</v>
      </c>
      <c r="K887" s="61">
        <v>0</v>
      </c>
    </row>
    <row r="888" spans="3:11" s="7" customFormat="1">
      <c r="C888" s="124"/>
      <c r="D888" s="118"/>
      <c r="E888" s="103"/>
      <c r="F888" s="103"/>
      <c r="G888" s="103"/>
      <c r="H888" s="60" t="s">
        <v>360</v>
      </c>
      <c r="I888" s="61">
        <v>1132780.8999999999</v>
      </c>
      <c r="J888" s="61">
        <v>1148623.1000000001</v>
      </c>
      <c r="K888" s="61">
        <v>1158191.1000000001</v>
      </c>
    </row>
    <row r="889" spans="3:11" s="7" customFormat="1">
      <c r="C889" s="125"/>
      <c r="D889" s="119"/>
      <c r="E889" s="104"/>
      <c r="F889" s="104"/>
      <c r="G889" s="104"/>
      <c r="H889" s="60" t="s">
        <v>249</v>
      </c>
      <c r="I889" s="61">
        <v>20224.900000000001</v>
      </c>
      <c r="J889" s="61">
        <v>35246.1</v>
      </c>
      <c r="K889" s="61">
        <v>36550.300000000003</v>
      </c>
    </row>
    <row r="890" spans="3:11" s="7" customFormat="1" ht="15" customHeight="1">
      <c r="C890" s="123" t="s">
        <v>268</v>
      </c>
      <c r="D890" s="158" t="s">
        <v>285</v>
      </c>
      <c r="E890" s="208" t="s">
        <v>246</v>
      </c>
      <c r="F890" s="208">
        <v>2020</v>
      </c>
      <c r="G890" s="208">
        <v>2022</v>
      </c>
      <c r="H890" s="39" t="s">
        <v>357</v>
      </c>
      <c r="I890" s="37">
        <f>SUM(I891:I894)</f>
        <v>2328</v>
      </c>
      <c r="J890" s="37">
        <f>SUM(J891:J894)</f>
        <v>6500</v>
      </c>
      <c r="K890" s="37">
        <f>SUM(K891:K894)</f>
        <v>6500</v>
      </c>
    </row>
    <row r="891" spans="3:11" s="7" customFormat="1" ht="15.75" customHeight="1">
      <c r="C891" s="124"/>
      <c r="D891" s="159"/>
      <c r="E891" s="209"/>
      <c r="F891" s="209"/>
      <c r="G891" s="209"/>
      <c r="H891" s="39" t="s">
        <v>358</v>
      </c>
      <c r="I891" s="77">
        <f>I896+I901+I906+I911+I916+I921+I926+I931+I936+I941+I946+I951+I956+I961+I966+I971</f>
        <v>2328</v>
      </c>
      <c r="J891" s="77">
        <f t="shared" ref="J891:K891" si="58">J896+J901+J906+J911+J916+J921+J926+J931+J936+J941+J946+J951+J956+J961+J966+J971</f>
        <v>6500</v>
      </c>
      <c r="K891" s="77">
        <f t="shared" si="58"/>
        <v>6500</v>
      </c>
    </row>
    <row r="892" spans="3:11" s="7" customFormat="1" ht="15" customHeight="1">
      <c r="C892" s="124"/>
      <c r="D892" s="159"/>
      <c r="E892" s="209"/>
      <c r="F892" s="209"/>
      <c r="G892" s="209"/>
      <c r="H892" s="39" t="s">
        <v>359</v>
      </c>
      <c r="I892" s="61">
        <v>0</v>
      </c>
      <c r="J892" s="61">
        <v>0</v>
      </c>
      <c r="K892" s="61">
        <v>0</v>
      </c>
    </row>
    <row r="893" spans="3:11" s="7" customFormat="1" ht="15" customHeight="1">
      <c r="C893" s="124"/>
      <c r="D893" s="159"/>
      <c r="E893" s="209"/>
      <c r="F893" s="209"/>
      <c r="G893" s="209"/>
      <c r="H893" s="39" t="s">
        <v>360</v>
      </c>
      <c r="I893" s="61">
        <v>0</v>
      </c>
      <c r="J893" s="61">
        <v>0</v>
      </c>
      <c r="K893" s="61">
        <v>0</v>
      </c>
    </row>
    <row r="894" spans="3:11" s="7" customFormat="1" ht="33.75" customHeight="1">
      <c r="C894" s="124"/>
      <c r="D894" s="159"/>
      <c r="E894" s="209"/>
      <c r="F894" s="209"/>
      <c r="G894" s="209"/>
      <c r="H894" s="39" t="s">
        <v>249</v>
      </c>
      <c r="I894" s="61">
        <v>0</v>
      </c>
      <c r="J894" s="61">
        <v>0</v>
      </c>
      <c r="K894" s="61">
        <v>0</v>
      </c>
    </row>
    <row r="895" spans="3:11" s="7" customFormat="1" ht="15" customHeight="1">
      <c r="C895" s="123" t="s">
        <v>269</v>
      </c>
      <c r="D895" s="204" t="s">
        <v>147</v>
      </c>
      <c r="E895" s="145" t="s">
        <v>381</v>
      </c>
      <c r="F895" s="145">
        <v>2021</v>
      </c>
      <c r="G895" s="145">
        <v>2022</v>
      </c>
      <c r="H895" s="39" t="s">
        <v>357</v>
      </c>
      <c r="I895" s="37">
        <f>I896+I897+I898+I899</f>
        <v>0</v>
      </c>
      <c r="J895" s="61">
        <v>150</v>
      </c>
      <c r="K895" s="37">
        <f>K896+K897+K898+K899</f>
        <v>80</v>
      </c>
    </row>
    <row r="896" spans="3:11" s="7" customFormat="1" ht="17.25" customHeight="1">
      <c r="C896" s="124"/>
      <c r="D896" s="204"/>
      <c r="E896" s="146"/>
      <c r="F896" s="146"/>
      <c r="G896" s="146"/>
      <c r="H896" s="39" t="s">
        <v>358</v>
      </c>
      <c r="I896" s="37">
        <v>0</v>
      </c>
      <c r="J896" s="61">
        <v>150</v>
      </c>
      <c r="K896" s="37">
        <v>80</v>
      </c>
    </row>
    <row r="897" spans="3:11" s="7" customFormat="1">
      <c r="C897" s="124"/>
      <c r="D897" s="204"/>
      <c r="E897" s="146"/>
      <c r="F897" s="146"/>
      <c r="G897" s="146"/>
      <c r="H897" s="39" t="s">
        <v>359</v>
      </c>
      <c r="I897" s="37">
        <v>0</v>
      </c>
      <c r="J897" s="61">
        <v>0</v>
      </c>
      <c r="K897" s="37">
        <v>0</v>
      </c>
    </row>
    <row r="898" spans="3:11" s="7" customFormat="1">
      <c r="C898" s="124"/>
      <c r="D898" s="204"/>
      <c r="E898" s="146"/>
      <c r="F898" s="146"/>
      <c r="G898" s="146"/>
      <c r="H898" s="39" t="s">
        <v>360</v>
      </c>
      <c r="I898" s="37">
        <v>0</v>
      </c>
      <c r="J898" s="37">
        <v>0</v>
      </c>
      <c r="K898" s="37">
        <v>0</v>
      </c>
    </row>
    <row r="899" spans="3:11" s="7" customFormat="1">
      <c r="C899" s="125"/>
      <c r="D899" s="204"/>
      <c r="E899" s="147"/>
      <c r="F899" s="147"/>
      <c r="G899" s="147"/>
      <c r="H899" s="39" t="s">
        <v>249</v>
      </c>
      <c r="I899" s="37">
        <v>0</v>
      </c>
      <c r="J899" s="37">
        <v>0</v>
      </c>
      <c r="K899" s="37">
        <v>0</v>
      </c>
    </row>
    <row r="900" spans="3:11" s="7" customFormat="1" ht="15" customHeight="1">
      <c r="C900" s="123" t="s">
        <v>270</v>
      </c>
      <c r="D900" s="138" t="s">
        <v>13</v>
      </c>
      <c r="E900" s="145" t="s">
        <v>381</v>
      </c>
      <c r="F900" s="145">
        <v>2020</v>
      </c>
      <c r="G900" s="145">
        <v>2022</v>
      </c>
      <c r="H900" s="39" t="s">
        <v>357</v>
      </c>
      <c r="I900" s="37">
        <f>I901+I902+I903+I904</f>
        <v>99</v>
      </c>
      <c r="J900" s="37">
        <v>110</v>
      </c>
      <c r="K900" s="37">
        <v>110</v>
      </c>
    </row>
    <row r="901" spans="3:11" s="7" customFormat="1">
      <c r="C901" s="124"/>
      <c r="D901" s="139"/>
      <c r="E901" s="146"/>
      <c r="F901" s="146"/>
      <c r="G901" s="146"/>
      <c r="H901" s="39" t="s">
        <v>358</v>
      </c>
      <c r="I901" s="37">
        <v>99</v>
      </c>
      <c r="J901" s="37">
        <v>110</v>
      </c>
      <c r="K901" s="37">
        <v>110</v>
      </c>
    </row>
    <row r="902" spans="3:11" s="7" customFormat="1" ht="19.5" customHeight="1">
      <c r="C902" s="124"/>
      <c r="D902" s="139"/>
      <c r="E902" s="146"/>
      <c r="F902" s="146"/>
      <c r="G902" s="146"/>
      <c r="H902" s="39" t="s">
        <v>359</v>
      </c>
      <c r="I902" s="37">
        <v>0</v>
      </c>
      <c r="J902" s="37">
        <v>0</v>
      </c>
      <c r="K902" s="37">
        <v>0</v>
      </c>
    </row>
    <row r="903" spans="3:11" s="7" customFormat="1" ht="18" customHeight="1">
      <c r="C903" s="124"/>
      <c r="D903" s="139"/>
      <c r="E903" s="146"/>
      <c r="F903" s="146"/>
      <c r="G903" s="146"/>
      <c r="H903" s="39" t="s">
        <v>360</v>
      </c>
      <c r="I903" s="37">
        <v>0</v>
      </c>
      <c r="J903" s="37">
        <v>0</v>
      </c>
      <c r="K903" s="37">
        <v>0</v>
      </c>
    </row>
    <row r="904" spans="3:11" s="7" customFormat="1" ht="18" customHeight="1">
      <c r="C904" s="125"/>
      <c r="D904" s="140"/>
      <c r="E904" s="147"/>
      <c r="F904" s="147"/>
      <c r="G904" s="147"/>
      <c r="H904" s="39" t="s">
        <v>249</v>
      </c>
      <c r="I904" s="37">
        <v>0</v>
      </c>
      <c r="J904" s="37">
        <v>0</v>
      </c>
      <c r="K904" s="37">
        <v>0</v>
      </c>
    </row>
    <row r="905" spans="3:11" s="7" customFormat="1" ht="15" customHeight="1">
      <c r="C905" s="123" t="s">
        <v>271</v>
      </c>
      <c r="D905" s="204" t="s">
        <v>94</v>
      </c>
      <c r="E905" s="161" t="s">
        <v>286</v>
      </c>
      <c r="F905" s="161">
        <v>2020</v>
      </c>
      <c r="G905" s="161">
        <v>2022</v>
      </c>
      <c r="H905" s="39" t="s">
        <v>357</v>
      </c>
      <c r="I905" s="37">
        <v>99</v>
      </c>
      <c r="J905" s="37">
        <v>110</v>
      </c>
      <c r="K905" s="37">
        <f>K906+K907+K908+K909</f>
        <v>110</v>
      </c>
    </row>
    <row r="906" spans="3:11" s="7" customFormat="1">
      <c r="C906" s="124"/>
      <c r="D906" s="204"/>
      <c r="E906" s="161"/>
      <c r="F906" s="161"/>
      <c r="G906" s="161"/>
      <c r="H906" s="39" t="s">
        <v>358</v>
      </c>
      <c r="I906" s="37">
        <v>99</v>
      </c>
      <c r="J906" s="37">
        <v>110</v>
      </c>
      <c r="K906" s="37">
        <v>110</v>
      </c>
    </row>
    <row r="907" spans="3:11" s="7" customFormat="1">
      <c r="C907" s="124"/>
      <c r="D907" s="204"/>
      <c r="E907" s="161"/>
      <c r="F907" s="161"/>
      <c r="G907" s="161"/>
      <c r="H907" s="39" t="s">
        <v>359</v>
      </c>
      <c r="I907" s="37">
        <v>0</v>
      </c>
      <c r="J907" s="37">
        <v>0</v>
      </c>
      <c r="K907" s="37">
        <v>0</v>
      </c>
    </row>
    <row r="908" spans="3:11" s="7" customFormat="1">
      <c r="C908" s="124"/>
      <c r="D908" s="204"/>
      <c r="E908" s="161"/>
      <c r="F908" s="161"/>
      <c r="G908" s="161"/>
      <c r="H908" s="39" t="s">
        <v>360</v>
      </c>
      <c r="I908" s="37">
        <v>0</v>
      </c>
      <c r="J908" s="37">
        <v>0</v>
      </c>
      <c r="K908" s="37">
        <v>0</v>
      </c>
    </row>
    <row r="909" spans="3:11" s="7" customFormat="1">
      <c r="C909" s="125"/>
      <c r="D909" s="204"/>
      <c r="E909" s="161"/>
      <c r="F909" s="161"/>
      <c r="G909" s="161"/>
      <c r="H909" s="39" t="s">
        <v>249</v>
      </c>
      <c r="I909" s="37">
        <v>0</v>
      </c>
      <c r="J909" s="37">
        <v>0</v>
      </c>
      <c r="K909" s="37">
        <v>0</v>
      </c>
    </row>
    <row r="910" spans="3:11" s="7" customFormat="1" ht="15" customHeight="1">
      <c r="C910" s="123" t="s">
        <v>272</v>
      </c>
      <c r="D910" s="138" t="s">
        <v>95</v>
      </c>
      <c r="E910" s="145" t="s">
        <v>286</v>
      </c>
      <c r="F910" s="145">
        <v>2020</v>
      </c>
      <c r="G910" s="145">
        <v>2022</v>
      </c>
      <c r="H910" s="39" t="s">
        <v>357</v>
      </c>
      <c r="I910" s="37">
        <v>60.8</v>
      </c>
      <c r="J910" s="37">
        <v>100</v>
      </c>
      <c r="K910" s="37">
        <f>K911+K913+K912+K914</f>
        <v>100</v>
      </c>
    </row>
    <row r="911" spans="3:11" s="7" customFormat="1" ht="14.25" customHeight="1">
      <c r="C911" s="124"/>
      <c r="D911" s="139"/>
      <c r="E911" s="146"/>
      <c r="F911" s="146"/>
      <c r="G911" s="146"/>
      <c r="H911" s="39" t="s">
        <v>358</v>
      </c>
      <c r="I911" s="37">
        <v>60.8</v>
      </c>
      <c r="J911" s="37">
        <v>100</v>
      </c>
      <c r="K911" s="37">
        <v>100</v>
      </c>
    </row>
    <row r="912" spans="3:11" s="7" customFormat="1" ht="15" customHeight="1">
      <c r="C912" s="124"/>
      <c r="D912" s="139"/>
      <c r="E912" s="146"/>
      <c r="F912" s="146"/>
      <c r="G912" s="146"/>
      <c r="H912" s="39" t="s">
        <v>359</v>
      </c>
      <c r="I912" s="37">
        <v>0</v>
      </c>
      <c r="J912" s="37">
        <v>0</v>
      </c>
      <c r="K912" s="37">
        <v>0</v>
      </c>
    </row>
    <row r="913" spans="3:11" s="7" customFormat="1" ht="15" customHeight="1">
      <c r="C913" s="124"/>
      <c r="D913" s="139"/>
      <c r="E913" s="146"/>
      <c r="F913" s="146"/>
      <c r="G913" s="146"/>
      <c r="H913" s="39" t="s">
        <v>360</v>
      </c>
      <c r="I913" s="37"/>
      <c r="J913" s="37"/>
      <c r="K913" s="37"/>
    </row>
    <row r="914" spans="3:11" s="7" customFormat="1" ht="14.25" customHeight="1">
      <c r="C914" s="124"/>
      <c r="D914" s="139"/>
      <c r="E914" s="146"/>
      <c r="F914" s="146"/>
      <c r="G914" s="146"/>
      <c r="H914" s="39" t="s">
        <v>249</v>
      </c>
      <c r="I914" s="37">
        <v>0</v>
      </c>
      <c r="J914" s="37">
        <v>0</v>
      </c>
      <c r="K914" s="37">
        <v>0</v>
      </c>
    </row>
    <row r="915" spans="3:11" s="7" customFormat="1" ht="14.25" customHeight="1">
      <c r="C915" s="123" t="s">
        <v>273</v>
      </c>
      <c r="D915" s="138" t="s">
        <v>96</v>
      </c>
      <c r="E915" s="145" t="s">
        <v>286</v>
      </c>
      <c r="F915" s="145">
        <v>2021</v>
      </c>
      <c r="G915" s="145">
        <v>2022</v>
      </c>
      <c r="H915" s="39" t="s">
        <v>357</v>
      </c>
      <c r="I915" s="37">
        <v>0</v>
      </c>
      <c r="J915" s="37">
        <v>100</v>
      </c>
      <c r="K915" s="37">
        <f>K916+K917+K918+K919</f>
        <v>100</v>
      </c>
    </row>
    <row r="916" spans="3:11" s="7" customFormat="1">
      <c r="C916" s="124"/>
      <c r="D916" s="139"/>
      <c r="E916" s="146"/>
      <c r="F916" s="146"/>
      <c r="G916" s="146"/>
      <c r="H916" s="39" t="s">
        <v>358</v>
      </c>
      <c r="I916" s="37">
        <v>0</v>
      </c>
      <c r="J916" s="37">
        <v>100</v>
      </c>
      <c r="K916" s="37">
        <v>100</v>
      </c>
    </row>
    <row r="917" spans="3:11" s="7" customFormat="1" ht="15.75" customHeight="1">
      <c r="C917" s="124"/>
      <c r="D917" s="139"/>
      <c r="E917" s="146"/>
      <c r="F917" s="146"/>
      <c r="G917" s="146"/>
      <c r="H917" s="39" t="s">
        <v>359</v>
      </c>
      <c r="I917" s="37">
        <v>0</v>
      </c>
      <c r="J917" s="37">
        <v>0</v>
      </c>
      <c r="K917" s="37">
        <v>0</v>
      </c>
    </row>
    <row r="918" spans="3:11" s="7" customFormat="1">
      <c r="C918" s="124"/>
      <c r="D918" s="139"/>
      <c r="E918" s="146"/>
      <c r="F918" s="146"/>
      <c r="G918" s="146"/>
      <c r="H918" s="39" t="s">
        <v>360</v>
      </c>
      <c r="I918" s="37">
        <v>0</v>
      </c>
      <c r="J918" s="37">
        <v>0</v>
      </c>
      <c r="K918" s="37">
        <v>0</v>
      </c>
    </row>
    <row r="919" spans="3:11" s="7" customFormat="1" ht="18" customHeight="1">
      <c r="C919" s="125"/>
      <c r="D919" s="140"/>
      <c r="E919" s="147"/>
      <c r="F919" s="147"/>
      <c r="G919" s="147"/>
      <c r="H919" s="39" t="s">
        <v>249</v>
      </c>
      <c r="I919" s="37">
        <v>0</v>
      </c>
      <c r="J919" s="61">
        <v>0</v>
      </c>
      <c r="K919" s="61">
        <v>0</v>
      </c>
    </row>
    <row r="920" spans="3:11" s="7" customFormat="1" ht="15.75" customHeight="1">
      <c r="C920" s="123" t="s">
        <v>97</v>
      </c>
      <c r="D920" s="138" t="s">
        <v>98</v>
      </c>
      <c r="E920" s="145" t="s">
        <v>148</v>
      </c>
      <c r="F920" s="145">
        <v>2020</v>
      </c>
      <c r="G920" s="145">
        <v>2020</v>
      </c>
      <c r="H920" s="39" t="s">
        <v>357</v>
      </c>
      <c r="I920" s="37">
        <v>426</v>
      </c>
      <c r="J920" s="61">
        <v>0</v>
      </c>
      <c r="K920" s="61">
        <v>0</v>
      </c>
    </row>
    <row r="921" spans="3:11" s="7" customFormat="1" ht="16.5" customHeight="1">
      <c r="C921" s="124"/>
      <c r="D921" s="139"/>
      <c r="E921" s="146"/>
      <c r="F921" s="146"/>
      <c r="G921" s="146"/>
      <c r="H921" s="39" t="s">
        <v>358</v>
      </c>
      <c r="I921" s="37">
        <v>426</v>
      </c>
      <c r="J921" s="61">
        <v>0</v>
      </c>
      <c r="K921" s="61">
        <v>0</v>
      </c>
    </row>
    <row r="922" spans="3:11" s="7" customFormat="1" ht="16.5" customHeight="1">
      <c r="C922" s="124"/>
      <c r="D922" s="139"/>
      <c r="E922" s="146"/>
      <c r="F922" s="146"/>
      <c r="G922" s="146"/>
      <c r="H922" s="39" t="s">
        <v>359</v>
      </c>
      <c r="I922" s="37"/>
      <c r="J922" s="61">
        <v>0</v>
      </c>
      <c r="K922" s="61">
        <v>0</v>
      </c>
    </row>
    <row r="923" spans="3:11" s="7" customFormat="1" ht="16.5" customHeight="1">
      <c r="C923" s="124"/>
      <c r="D923" s="139"/>
      <c r="E923" s="146"/>
      <c r="F923" s="146"/>
      <c r="G923" s="146"/>
      <c r="H923" s="39" t="s">
        <v>360</v>
      </c>
      <c r="I923" s="37">
        <v>0</v>
      </c>
      <c r="J923" s="61">
        <v>0</v>
      </c>
      <c r="K923" s="61">
        <v>0</v>
      </c>
    </row>
    <row r="924" spans="3:11" s="7" customFormat="1" ht="16.5" customHeight="1">
      <c r="C924" s="125"/>
      <c r="D924" s="140"/>
      <c r="E924" s="147"/>
      <c r="F924" s="147"/>
      <c r="G924" s="147"/>
      <c r="H924" s="39" t="s">
        <v>249</v>
      </c>
      <c r="I924" s="37">
        <v>0</v>
      </c>
      <c r="J924" s="61">
        <v>0</v>
      </c>
      <c r="K924" s="61">
        <v>0</v>
      </c>
    </row>
    <row r="925" spans="3:11" s="7" customFormat="1" ht="16.5" customHeight="1">
      <c r="C925" s="123" t="s">
        <v>14</v>
      </c>
      <c r="D925" s="138" t="s">
        <v>660</v>
      </c>
      <c r="E925" s="145" t="s">
        <v>148</v>
      </c>
      <c r="F925" s="145">
        <v>2020</v>
      </c>
      <c r="G925" s="161">
        <v>2020</v>
      </c>
      <c r="H925" s="39" t="s">
        <v>357</v>
      </c>
      <c r="I925" s="37">
        <v>156.9</v>
      </c>
      <c r="J925" s="61">
        <v>0</v>
      </c>
      <c r="K925" s="61">
        <v>0</v>
      </c>
    </row>
    <row r="926" spans="3:11" s="7" customFormat="1" ht="16.5" customHeight="1">
      <c r="C926" s="124"/>
      <c r="D926" s="139"/>
      <c r="E926" s="146"/>
      <c r="F926" s="146"/>
      <c r="G926" s="161"/>
      <c r="H926" s="39" t="s">
        <v>344</v>
      </c>
      <c r="I926" s="37">
        <v>156.9</v>
      </c>
      <c r="J926" s="61">
        <v>0</v>
      </c>
      <c r="K926" s="61">
        <v>0</v>
      </c>
    </row>
    <row r="927" spans="3:11" s="7" customFormat="1" ht="16.5" customHeight="1">
      <c r="C927" s="124"/>
      <c r="D927" s="139"/>
      <c r="E927" s="146"/>
      <c r="F927" s="146"/>
      <c r="G927" s="161"/>
      <c r="H927" s="39" t="s">
        <v>57</v>
      </c>
      <c r="I927" s="37">
        <v>0</v>
      </c>
      <c r="J927" s="61">
        <v>0</v>
      </c>
      <c r="K927" s="61">
        <v>0</v>
      </c>
    </row>
    <row r="928" spans="3:11" s="7" customFormat="1" ht="16.5" customHeight="1">
      <c r="C928" s="124"/>
      <c r="D928" s="139"/>
      <c r="E928" s="146"/>
      <c r="F928" s="146"/>
      <c r="G928" s="161"/>
      <c r="H928" s="39" t="s">
        <v>247</v>
      </c>
      <c r="I928" s="37">
        <v>0</v>
      </c>
      <c r="J928" s="61">
        <v>0</v>
      </c>
      <c r="K928" s="61">
        <v>0</v>
      </c>
    </row>
    <row r="929" spans="3:11" s="7" customFormat="1">
      <c r="C929" s="125"/>
      <c r="D929" s="140"/>
      <c r="E929" s="147"/>
      <c r="F929" s="147"/>
      <c r="G929" s="161"/>
      <c r="H929" s="39" t="s">
        <v>249</v>
      </c>
      <c r="I929" s="37">
        <v>0</v>
      </c>
      <c r="J929" s="61">
        <v>0</v>
      </c>
      <c r="K929" s="61">
        <v>0</v>
      </c>
    </row>
    <row r="930" spans="3:11" s="7" customFormat="1" ht="16.5" customHeight="1">
      <c r="C930" s="123" t="s">
        <v>99</v>
      </c>
      <c r="D930" s="138" t="s">
        <v>661</v>
      </c>
      <c r="E930" s="145" t="s">
        <v>148</v>
      </c>
      <c r="F930" s="145">
        <v>2021</v>
      </c>
      <c r="G930" s="161">
        <v>2021</v>
      </c>
      <c r="H930" s="39" t="s">
        <v>357</v>
      </c>
      <c r="I930" s="37">
        <f>I931+I932+I933+I934</f>
        <v>0</v>
      </c>
      <c r="J930" s="37">
        <v>1445</v>
      </c>
      <c r="K930" s="37"/>
    </row>
    <row r="931" spans="3:11" s="7" customFormat="1" ht="16.5" customHeight="1">
      <c r="C931" s="124"/>
      <c r="D931" s="139"/>
      <c r="E931" s="146"/>
      <c r="F931" s="146"/>
      <c r="G931" s="161"/>
      <c r="H931" s="39" t="s">
        <v>344</v>
      </c>
      <c r="I931" s="37">
        <v>0</v>
      </c>
      <c r="J931" s="37">
        <v>1445</v>
      </c>
      <c r="K931" s="37"/>
    </row>
    <row r="932" spans="3:11" s="7" customFormat="1" ht="16.5" customHeight="1">
      <c r="C932" s="124"/>
      <c r="D932" s="139"/>
      <c r="E932" s="146"/>
      <c r="F932" s="146"/>
      <c r="G932" s="161"/>
      <c r="H932" s="39" t="s">
        <v>57</v>
      </c>
      <c r="I932" s="37">
        <v>0</v>
      </c>
      <c r="J932" s="37">
        <v>0</v>
      </c>
      <c r="K932" s="37">
        <v>0</v>
      </c>
    </row>
    <row r="933" spans="3:11" s="7" customFormat="1" ht="16.5" customHeight="1">
      <c r="C933" s="124"/>
      <c r="D933" s="139"/>
      <c r="E933" s="146"/>
      <c r="F933" s="146"/>
      <c r="G933" s="161"/>
      <c r="H933" s="39" t="s">
        <v>247</v>
      </c>
      <c r="I933" s="61">
        <v>0</v>
      </c>
      <c r="J933" s="61">
        <v>0</v>
      </c>
      <c r="K933" s="37">
        <v>0</v>
      </c>
    </row>
    <row r="934" spans="3:11" s="7" customFormat="1" ht="16.5" customHeight="1">
      <c r="C934" s="125"/>
      <c r="D934" s="140"/>
      <c r="E934" s="147"/>
      <c r="F934" s="147"/>
      <c r="G934" s="161"/>
      <c r="H934" s="39" t="s">
        <v>249</v>
      </c>
      <c r="I934" s="61">
        <v>0</v>
      </c>
      <c r="J934" s="61">
        <v>0</v>
      </c>
      <c r="K934" s="37">
        <v>0</v>
      </c>
    </row>
    <row r="935" spans="3:11" s="7" customFormat="1" ht="16.5" customHeight="1">
      <c r="C935" s="123" t="s">
        <v>636</v>
      </c>
      <c r="D935" s="138" t="s">
        <v>662</v>
      </c>
      <c r="E935" s="145" t="s">
        <v>148</v>
      </c>
      <c r="F935" s="145">
        <v>2022</v>
      </c>
      <c r="G935" s="145">
        <v>2022</v>
      </c>
      <c r="H935" s="39" t="s">
        <v>357</v>
      </c>
      <c r="I935" s="61">
        <v>0</v>
      </c>
      <c r="J935" s="61">
        <v>0</v>
      </c>
      <c r="K935" s="37">
        <v>1750</v>
      </c>
    </row>
    <row r="936" spans="3:11" s="7" customFormat="1" ht="16.5" customHeight="1">
      <c r="C936" s="124"/>
      <c r="D936" s="139"/>
      <c r="E936" s="146"/>
      <c r="F936" s="146"/>
      <c r="G936" s="146"/>
      <c r="H936" s="39" t="s">
        <v>344</v>
      </c>
      <c r="I936" s="61">
        <v>0</v>
      </c>
      <c r="J936" s="61">
        <v>0</v>
      </c>
      <c r="K936" s="37">
        <v>1750</v>
      </c>
    </row>
    <row r="937" spans="3:11" s="7" customFormat="1" ht="16.5" customHeight="1">
      <c r="C937" s="124"/>
      <c r="D937" s="139"/>
      <c r="E937" s="146"/>
      <c r="F937" s="146"/>
      <c r="G937" s="146"/>
      <c r="H937" s="39" t="s">
        <v>57</v>
      </c>
      <c r="I937" s="61">
        <v>0</v>
      </c>
      <c r="J937" s="61">
        <v>0</v>
      </c>
      <c r="K937" s="37"/>
    </row>
    <row r="938" spans="3:11" s="7" customFormat="1" ht="16.5" customHeight="1">
      <c r="C938" s="124"/>
      <c r="D938" s="139"/>
      <c r="E938" s="146"/>
      <c r="F938" s="146"/>
      <c r="G938" s="146"/>
      <c r="H938" s="39" t="s">
        <v>247</v>
      </c>
      <c r="I938" s="61">
        <v>0</v>
      </c>
      <c r="J938" s="61">
        <v>0</v>
      </c>
      <c r="K938" s="37"/>
    </row>
    <row r="939" spans="3:11" s="7" customFormat="1" ht="16.5" customHeight="1">
      <c r="C939" s="125"/>
      <c r="D939" s="140"/>
      <c r="E939" s="147"/>
      <c r="F939" s="147"/>
      <c r="G939" s="147"/>
      <c r="H939" s="39" t="s">
        <v>249</v>
      </c>
      <c r="I939" s="61">
        <v>0</v>
      </c>
      <c r="J939" s="61">
        <v>0</v>
      </c>
      <c r="K939" s="37"/>
    </row>
    <row r="940" spans="3:11" s="7" customFormat="1" ht="15" customHeight="1">
      <c r="C940" s="123" t="s">
        <v>100</v>
      </c>
      <c r="D940" s="138" t="s">
        <v>663</v>
      </c>
      <c r="E940" s="145" t="s">
        <v>381</v>
      </c>
      <c r="F940" s="145">
        <v>2021</v>
      </c>
      <c r="G940" s="145">
        <v>2021</v>
      </c>
      <c r="H940" s="39" t="s">
        <v>357</v>
      </c>
      <c r="I940" s="37">
        <f>I941+I942+I943+I944</f>
        <v>0</v>
      </c>
      <c r="J940" s="37">
        <v>90</v>
      </c>
      <c r="K940" s="37"/>
    </row>
    <row r="941" spans="3:11" s="7" customFormat="1">
      <c r="C941" s="124"/>
      <c r="D941" s="139"/>
      <c r="E941" s="146"/>
      <c r="F941" s="146"/>
      <c r="G941" s="146"/>
      <c r="H941" s="39" t="s">
        <v>344</v>
      </c>
      <c r="I941" s="37">
        <v>0</v>
      </c>
      <c r="J941" s="37">
        <v>90</v>
      </c>
      <c r="K941" s="37"/>
    </row>
    <row r="942" spans="3:11" s="7" customFormat="1" ht="18" customHeight="1">
      <c r="C942" s="124"/>
      <c r="D942" s="139"/>
      <c r="E942" s="146"/>
      <c r="F942" s="146"/>
      <c r="G942" s="146"/>
      <c r="H942" s="39" t="s">
        <v>57</v>
      </c>
      <c r="I942" s="37">
        <v>0</v>
      </c>
      <c r="J942" s="37">
        <v>0</v>
      </c>
      <c r="K942" s="37">
        <v>0</v>
      </c>
    </row>
    <row r="943" spans="3:11" s="7" customFormat="1" ht="15" customHeight="1">
      <c r="C943" s="124"/>
      <c r="D943" s="139"/>
      <c r="E943" s="146"/>
      <c r="F943" s="146"/>
      <c r="G943" s="146"/>
      <c r="H943" s="39" t="s">
        <v>247</v>
      </c>
      <c r="I943" s="37">
        <v>0</v>
      </c>
      <c r="J943" s="37">
        <v>0</v>
      </c>
      <c r="K943" s="37">
        <v>0</v>
      </c>
    </row>
    <row r="944" spans="3:11" s="7" customFormat="1" ht="19.5" customHeight="1">
      <c r="C944" s="125"/>
      <c r="D944" s="140"/>
      <c r="E944" s="147"/>
      <c r="F944" s="147"/>
      <c r="G944" s="147"/>
      <c r="H944" s="39" t="s">
        <v>249</v>
      </c>
      <c r="I944" s="37">
        <v>0</v>
      </c>
      <c r="J944" s="37">
        <v>0</v>
      </c>
      <c r="K944" s="37">
        <v>0</v>
      </c>
    </row>
    <row r="945" spans="3:11" s="16" customFormat="1" ht="15" customHeight="1">
      <c r="C945" s="123" t="s">
        <v>101</v>
      </c>
      <c r="D945" s="138" t="s">
        <v>149</v>
      </c>
      <c r="E945" s="145" t="s">
        <v>381</v>
      </c>
      <c r="F945" s="145">
        <v>2021</v>
      </c>
      <c r="G945" s="145">
        <v>2021</v>
      </c>
      <c r="H945" s="39" t="s">
        <v>357</v>
      </c>
      <c r="I945" s="37">
        <f>I946+I947+I948+I949</f>
        <v>0</v>
      </c>
      <c r="J945" s="37">
        <v>85</v>
      </c>
      <c r="K945" s="37"/>
    </row>
    <row r="946" spans="3:11" s="16" customFormat="1" ht="15" customHeight="1">
      <c r="C946" s="124"/>
      <c r="D946" s="139"/>
      <c r="E946" s="146"/>
      <c r="F946" s="146"/>
      <c r="G946" s="146"/>
      <c r="H946" s="39" t="s">
        <v>344</v>
      </c>
      <c r="I946" s="37"/>
      <c r="J946" s="37">
        <v>85</v>
      </c>
      <c r="K946" s="37"/>
    </row>
    <row r="947" spans="3:11" s="16" customFormat="1" ht="18" customHeight="1">
      <c r="C947" s="124"/>
      <c r="D947" s="139"/>
      <c r="E947" s="146"/>
      <c r="F947" s="146"/>
      <c r="G947" s="146"/>
      <c r="H947" s="39" t="s">
        <v>57</v>
      </c>
      <c r="I947" s="37">
        <v>0</v>
      </c>
      <c r="J947" s="37">
        <v>0</v>
      </c>
      <c r="K947" s="37">
        <v>0</v>
      </c>
    </row>
    <row r="948" spans="3:11" s="16" customFormat="1" ht="17.25" customHeight="1">
      <c r="C948" s="124"/>
      <c r="D948" s="139"/>
      <c r="E948" s="146"/>
      <c r="F948" s="146"/>
      <c r="G948" s="146"/>
      <c r="H948" s="39" t="s">
        <v>247</v>
      </c>
      <c r="I948" s="37">
        <v>0</v>
      </c>
      <c r="J948" s="37">
        <v>0</v>
      </c>
      <c r="K948" s="37">
        <v>0</v>
      </c>
    </row>
    <row r="949" spans="3:11" s="16" customFormat="1" ht="19.5" customHeight="1">
      <c r="C949" s="125"/>
      <c r="D949" s="140"/>
      <c r="E949" s="147"/>
      <c r="F949" s="147"/>
      <c r="G949" s="147"/>
      <c r="H949" s="39" t="s">
        <v>249</v>
      </c>
      <c r="I949" s="37">
        <v>0</v>
      </c>
      <c r="J949" s="37">
        <v>0</v>
      </c>
      <c r="K949" s="37">
        <v>0</v>
      </c>
    </row>
    <row r="950" spans="3:11" s="16" customFormat="1" ht="17.25" customHeight="1">
      <c r="C950" s="123" t="s">
        <v>102</v>
      </c>
      <c r="D950" s="138" t="s">
        <v>787</v>
      </c>
      <c r="E950" s="145" t="s">
        <v>381</v>
      </c>
      <c r="F950" s="145">
        <v>2021</v>
      </c>
      <c r="G950" s="145">
        <v>2021</v>
      </c>
      <c r="H950" s="39" t="s">
        <v>357</v>
      </c>
      <c r="I950" s="37">
        <f>I951+I952+I953+I954</f>
        <v>0</v>
      </c>
      <c r="J950" s="37">
        <v>60</v>
      </c>
      <c r="K950" s="37"/>
    </row>
    <row r="951" spans="3:11" s="16" customFormat="1" ht="16.5" customHeight="1">
      <c r="C951" s="124"/>
      <c r="D951" s="139"/>
      <c r="E951" s="146"/>
      <c r="F951" s="146"/>
      <c r="G951" s="146"/>
      <c r="H951" s="39" t="s">
        <v>344</v>
      </c>
      <c r="I951" s="78">
        <v>0</v>
      </c>
      <c r="J951" s="37">
        <v>60</v>
      </c>
      <c r="K951" s="37"/>
    </row>
    <row r="952" spans="3:11" s="16" customFormat="1" ht="15" customHeight="1">
      <c r="C952" s="124"/>
      <c r="D952" s="139"/>
      <c r="E952" s="146"/>
      <c r="F952" s="146"/>
      <c r="G952" s="146"/>
      <c r="H952" s="39" t="s">
        <v>57</v>
      </c>
      <c r="I952" s="37">
        <v>0</v>
      </c>
      <c r="J952" s="37">
        <v>0</v>
      </c>
      <c r="K952" s="37">
        <v>0</v>
      </c>
    </row>
    <row r="953" spans="3:11" s="16" customFormat="1" ht="15" customHeight="1">
      <c r="C953" s="124"/>
      <c r="D953" s="139"/>
      <c r="E953" s="146"/>
      <c r="F953" s="146"/>
      <c r="G953" s="146"/>
      <c r="H953" s="39" t="s">
        <v>247</v>
      </c>
      <c r="I953" s="37">
        <v>0</v>
      </c>
      <c r="J953" s="37">
        <v>0</v>
      </c>
      <c r="K953" s="37">
        <v>0</v>
      </c>
    </row>
    <row r="954" spans="3:11" s="16" customFormat="1" ht="16.5" customHeight="1">
      <c r="C954" s="125"/>
      <c r="D954" s="140"/>
      <c r="E954" s="147"/>
      <c r="F954" s="147"/>
      <c r="G954" s="147"/>
      <c r="H954" s="39" t="s">
        <v>249</v>
      </c>
      <c r="I954" s="37">
        <v>0</v>
      </c>
      <c r="J954" s="37">
        <v>0</v>
      </c>
      <c r="K954" s="37">
        <v>0</v>
      </c>
    </row>
    <row r="955" spans="3:11" s="10" customFormat="1" ht="21" customHeight="1">
      <c r="C955" s="167" t="s">
        <v>785</v>
      </c>
      <c r="D955" s="138" t="s">
        <v>786</v>
      </c>
      <c r="E955" s="145" t="s">
        <v>634</v>
      </c>
      <c r="F955" s="145">
        <v>2020</v>
      </c>
      <c r="G955" s="145">
        <v>2022</v>
      </c>
      <c r="H955" s="39" t="s">
        <v>357</v>
      </c>
      <c r="I955" s="37">
        <v>675</v>
      </c>
      <c r="J955" s="37">
        <v>0</v>
      </c>
      <c r="K955" s="37">
        <v>1210</v>
      </c>
    </row>
    <row r="956" spans="3:11" s="10" customFormat="1" ht="22.5" customHeight="1">
      <c r="C956" s="168"/>
      <c r="D956" s="139"/>
      <c r="E956" s="146"/>
      <c r="F956" s="146"/>
      <c r="G956" s="146"/>
      <c r="H956" s="39" t="s">
        <v>344</v>
      </c>
      <c r="I956" s="37">
        <v>675</v>
      </c>
      <c r="J956" s="37">
        <v>0</v>
      </c>
      <c r="K956" s="37">
        <v>1210</v>
      </c>
    </row>
    <row r="957" spans="3:11" s="10" customFormat="1" ht="18" customHeight="1">
      <c r="C957" s="168"/>
      <c r="D957" s="139"/>
      <c r="E957" s="146"/>
      <c r="F957" s="146"/>
      <c r="G957" s="146"/>
      <c r="H957" s="39" t="s">
        <v>57</v>
      </c>
      <c r="I957" s="61">
        <v>0</v>
      </c>
      <c r="J957" s="61">
        <v>0</v>
      </c>
      <c r="K957" s="61">
        <v>0</v>
      </c>
    </row>
    <row r="958" spans="3:11" s="10" customFormat="1" ht="15.75" customHeight="1">
      <c r="C958" s="168"/>
      <c r="D958" s="139"/>
      <c r="E958" s="146"/>
      <c r="F958" s="146"/>
      <c r="G958" s="146"/>
      <c r="H958" s="39" t="s">
        <v>247</v>
      </c>
      <c r="I958" s="61">
        <v>0</v>
      </c>
      <c r="J958" s="61">
        <v>0</v>
      </c>
      <c r="K958" s="61">
        <v>0</v>
      </c>
    </row>
    <row r="959" spans="3:11" s="10" customFormat="1" ht="19.5" customHeight="1">
      <c r="C959" s="169"/>
      <c r="D959" s="140"/>
      <c r="E959" s="147"/>
      <c r="F959" s="147"/>
      <c r="G959" s="147"/>
      <c r="H959" s="39" t="s">
        <v>249</v>
      </c>
      <c r="I959" s="61">
        <v>0</v>
      </c>
      <c r="J959" s="61">
        <v>0</v>
      </c>
      <c r="K959" s="61">
        <v>0</v>
      </c>
    </row>
    <row r="960" spans="3:11" s="42" customFormat="1" ht="20.25" customHeight="1">
      <c r="C960" s="167" t="s">
        <v>788</v>
      </c>
      <c r="D960" s="138" t="s">
        <v>789</v>
      </c>
      <c r="E960" s="145" t="s">
        <v>635</v>
      </c>
      <c r="F960" s="145">
        <v>2020</v>
      </c>
      <c r="G960" s="145">
        <v>2022</v>
      </c>
      <c r="H960" s="39" t="s">
        <v>357</v>
      </c>
      <c r="I960" s="37">
        <v>811.3</v>
      </c>
      <c r="J960" s="37">
        <v>3040</v>
      </c>
      <c r="K960" s="37">
        <v>3040</v>
      </c>
    </row>
    <row r="961" spans="3:11" s="42" customFormat="1">
      <c r="C961" s="168"/>
      <c r="D961" s="139"/>
      <c r="E961" s="146"/>
      <c r="F961" s="146"/>
      <c r="G961" s="146"/>
      <c r="H961" s="39" t="s">
        <v>344</v>
      </c>
      <c r="I961" s="37">
        <v>811.3</v>
      </c>
      <c r="J961" s="37">
        <v>3040</v>
      </c>
      <c r="K961" s="37">
        <v>3040</v>
      </c>
    </row>
    <row r="962" spans="3:11" s="42" customFormat="1" ht="18" customHeight="1">
      <c r="C962" s="168"/>
      <c r="D962" s="139"/>
      <c r="E962" s="146"/>
      <c r="F962" s="146"/>
      <c r="G962" s="146"/>
      <c r="H962" s="39" t="s">
        <v>57</v>
      </c>
      <c r="I962" s="61">
        <v>0</v>
      </c>
      <c r="J962" s="61">
        <v>0</v>
      </c>
      <c r="K962" s="61">
        <v>0</v>
      </c>
    </row>
    <row r="963" spans="3:11" s="42" customFormat="1" ht="15" customHeight="1">
      <c r="C963" s="168"/>
      <c r="D963" s="139"/>
      <c r="E963" s="146"/>
      <c r="F963" s="146"/>
      <c r="G963" s="146"/>
      <c r="H963" s="39" t="s">
        <v>247</v>
      </c>
      <c r="I963" s="61">
        <v>0</v>
      </c>
      <c r="J963" s="61">
        <v>0</v>
      </c>
      <c r="K963" s="61">
        <v>0</v>
      </c>
    </row>
    <row r="964" spans="3:11" s="42" customFormat="1" ht="19.5" customHeight="1">
      <c r="C964" s="169"/>
      <c r="D964" s="140"/>
      <c r="E964" s="147"/>
      <c r="F964" s="147"/>
      <c r="G964" s="147"/>
      <c r="H964" s="39" t="s">
        <v>249</v>
      </c>
      <c r="I964" s="61">
        <v>0</v>
      </c>
      <c r="J964" s="61">
        <v>0</v>
      </c>
      <c r="K964" s="61">
        <v>0</v>
      </c>
    </row>
    <row r="965" spans="3:11" s="10" customFormat="1" ht="18" customHeight="1">
      <c r="C965" s="167" t="s">
        <v>103</v>
      </c>
      <c r="D965" s="138" t="s">
        <v>790</v>
      </c>
      <c r="E965" s="145" t="s">
        <v>635</v>
      </c>
      <c r="F965" s="145">
        <v>2021</v>
      </c>
      <c r="G965" s="145">
        <v>2021</v>
      </c>
      <c r="H965" s="39" t="s">
        <v>357</v>
      </c>
      <c r="I965" s="61">
        <v>0</v>
      </c>
      <c r="J965" s="37">
        <v>1210</v>
      </c>
      <c r="K965" s="37">
        <v>0</v>
      </c>
    </row>
    <row r="966" spans="3:11" s="10" customFormat="1" ht="15" customHeight="1">
      <c r="C966" s="168"/>
      <c r="D966" s="139"/>
      <c r="E966" s="146"/>
      <c r="F966" s="146"/>
      <c r="G966" s="146"/>
      <c r="H966" s="39" t="s">
        <v>344</v>
      </c>
      <c r="I966" s="61">
        <v>0</v>
      </c>
      <c r="J966" s="37">
        <v>1210</v>
      </c>
      <c r="K966" s="37">
        <v>0</v>
      </c>
    </row>
    <row r="967" spans="3:11" s="10" customFormat="1" ht="18" customHeight="1">
      <c r="C967" s="168"/>
      <c r="D967" s="139"/>
      <c r="E967" s="146"/>
      <c r="F967" s="146"/>
      <c r="G967" s="146"/>
      <c r="H967" s="39" t="s">
        <v>57</v>
      </c>
      <c r="I967" s="61">
        <v>0</v>
      </c>
      <c r="J967" s="61">
        <v>0</v>
      </c>
      <c r="K967" s="61">
        <v>0</v>
      </c>
    </row>
    <row r="968" spans="3:11" s="10" customFormat="1" ht="17.25" customHeight="1">
      <c r="C968" s="168"/>
      <c r="D968" s="139"/>
      <c r="E968" s="146"/>
      <c r="F968" s="146"/>
      <c r="G968" s="146"/>
      <c r="H968" s="39" t="s">
        <v>247</v>
      </c>
      <c r="I968" s="61">
        <v>0</v>
      </c>
      <c r="J968" s="61">
        <v>0</v>
      </c>
      <c r="K968" s="61">
        <v>0</v>
      </c>
    </row>
    <row r="969" spans="3:11" s="10" customFormat="1" ht="19.5" customHeight="1">
      <c r="C969" s="169"/>
      <c r="D969" s="140"/>
      <c r="E969" s="147"/>
      <c r="F969" s="147"/>
      <c r="G969" s="147"/>
      <c r="H969" s="39" t="s">
        <v>249</v>
      </c>
      <c r="I969" s="61">
        <v>0</v>
      </c>
      <c r="J969" s="61">
        <v>0</v>
      </c>
      <c r="K969" s="61">
        <v>0</v>
      </c>
    </row>
    <row r="970" spans="3:11" s="10" customFormat="1" ht="18" customHeight="1">
      <c r="C970" s="167" t="s">
        <v>104</v>
      </c>
      <c r="D970" s="138" t="s">
        <v>791</v>
      </c>
      <c r="E970" s="145" t="s">
        <v>635</v>
      </c>
      <c r="F970" s="145"/>
      <c r="G970" s="145"/>
      <c r="H970" s="39" t="s">
        <v>357</v>
      </c>
      <c r="I970" s="37">
        <v>0</v>
      </c>
      <c r="J970" s="37">
        <v>0</v>
      </c>
      <c r="K970" s="37">
        <v>0</v>
      </c>
    </row>
    <row r="971" spans="3:11" s="10" customFormat="1" ht="16.5" customHeight="1">
      <c r="C971" s="168"/>
      <c r="D971" s="139"/>
      <c r="E971" s="146"/>
      <c r="F971" s="146"/>
      <c r="G971" s="146"/>
      <c r="H971" s="39" t="s">
        <v>344</v>
      </c>
      <c r="I971" s="78">
        <v>0</v>
      </c>
      <c r="J971" s="78">
        <v>0</v>
      </c>
      <c r="K971" s="78">
        <v>0</v>
      </c>
    </row>
    <row r="972" spans="3:11" s="10" customFormat="1" ht="15" customHeight="1">
      <c r="C972" s="168"/>
      <c r="D972" s="139"/>
      <c r="E972" s="146"/>
      <c r="F972" s="146"/>
      <c r="G972" s="146"/>
      <c r="H972" s="39" t="s">
        <v>57</v>
      </c>
      <c r="I972" s="37">
        <v>0</v>
      </c>
      <c r="J972" s="37">
        <v>0</v>
      </c>
      <c r="K972" s="37">
        <v>0</v>
      </c>
    </row>
    <row r="973" spans="3:11" s="10" customFormat="1" ht="18" customHeight="1">
      <c r="C973" s="168"/>
      <c r="D973" s="139"/>
      <c r="E973" s="146"/>
      <c r="F973" s="146"/>
      <c r="G973" s="146"/>
      <c r="H973" s="39" t="s">
        <v>247</v>
      </c>
      <c r="I973" s="37">
        <v>0</v>
      </c>
      <c r="J973" s="37">
        <v>0</v>
      </c>
      <c r="K973" s="37">
        <v>0</v>
      </c>
    </row>
    <row r="974" spans="3:11" s="10" customFormat="1" ht="16.5" customHeight="1">
      <c r="C974" s="169"/>
      <c r="D974" s="140"/>
      <c r="E974" s="147"/>
      <c r="F974" s="147"/>
      <c r="G974" s="147"/>
      <c r="H974" s="39" t="s">
        <v>249</v>
      </c>
      <c r="I974" s="37">
        <v>0</v>
      </c>
      <c r="J974" s="37">
        <v>0</v>
      </c>
      <c r="K974" s="37">
        <v>0</v>
      </c>
    </row>
    <row r="975" spans="3:11" s="7" customFormat="1" ht="21" customHeight="1">
      <c r="C975" s="126" t="s">
        <v>274</v>
      </c>
      <c r="D975" s="166" t="s">
        <v>150</v>
      </c>
      <c r="E975" s="150" t="s">
        <v>246</v>
      </c>
      <c r="F975" s="165">
        <v>2020</v>
      </c>
      <c r="G975" s="150">
        <v>2022</v>
      </c>
      <c r="H975" s="60" t="s">
        <v>357</v>
      </c>
      <c r="I975" s="61">
        <f>I976+I977+I978+I979</f>
        <v>152.80000000000001</v>
      </c>
      <c r="J975" s="61">
        <f>J976+J977+J978+J979</f>
        <v>200</v>
      </c>
      <c r="K975" s="61">
        <f>K976+K977+K978+K979</f>
        <v>200</v>
      </c>
    </row>
    <row r="976" spans="3:11" s="7" customFormat="1" ht="18.75" customHeight="1">
      <c r="C976" s="126"/>
      <c r="D976" s="166"/>
      <c r="E976" s="150"/>
      <c r="F976" s="165"/>
      <c r="G976" s="150"/>
      <c r="H976" s="60" t="s">
        <v>344</v>
      </c>
      <c r="I976" s="61">
        <f>I981</f>
        <v>152.80000000000001</v>
      </c>
      <c r="J976" s="61">
        <f>J981</f>
        <v>200</v>
      </c>
      <c r="K976" s="61">
        <f>K981</f>
        <v>200</v>
      </c>
    </row>
    <row r="977" spans="3:11" s="7" customFormat="1" ht="19.5" customHeight="1">
      <c r="C977" s="126"/>
      <c r="D977" s="166"/>
      <c r="E977" s="150"/>
      <c r="F977" s="165"/>
      <c r="G977" s="150"/>
      <c r="H977" s="60" t="s">
        <v>57</v>
      </c>
      <c r="I977" s="61">
        <v>0</v>
      </c>
      <c r="J977" s="61">
        <v>0</v>
      </c>
      <c r="K977" s="61">
        <v>0</v>
      </c>
    </row>
    <row r="978" spans="3:11" s="7" customFormat="1" ht="19.5" customHeight="1">
      <c r="C978" s="126"/>
      <c r="D978" s="166"/>
      <c r="E978" s="150"/>
      <c r="F978" s="165"/>
      <c r="G978" s="150"/>
      <c r="H978" s="60" t="s">
        <v>247</v>
      </c>
      <c r="I978" s="61">
        <v>0</v>
      </c>
      <c r="J978" s="61">
        <v>0</v>
      </c>
      <c r="K978" s="61">
        <v>0</v>
      </c>
    </row>
    <row r="979" spans="3:11" s="7" customFormat="1" ht="15.75" customHeight="1">
      <c r="C979" s="126"/>
      <c r="D979" s="166"/>
      <c r="E979" s="150"/>
      <c r="F979" s="165"/>
      <c r="G979" s="150"/>
      <c r="H979" s="60" t="s">
        <v>249</v>
      </c>
      <c r="I979" s="61">
        <v>0</v>
      </c>
      <c r="J979" s="61">
        <v>0</v>
      </c>
      <c r="K979" s="61">
        <v>0</v>
      </c>
    </row>
    <row r="980" spans="3:11" s="7" customFormat="1" ht="18" customHeight="1">
      <c r="C980" s="123" t="s">
        <v>378</v>
      </c>
      <c r="D980" s="166" t="s">
        <v>333</v>
      </c>
      <c r="E980" s="150" t="s">
        <v>151</v>
      </c>
      <c r="F980" s="102">
        <v>2020</v>
      </c>
      <c r="G980" s="150">
        <v>2022</v>
      </c>
      <c r="H980" s="60" t="s">
        <v>357</v>
      </c>
      <c r="I980" s="61">
        <f>I981+I982+I983+I984</f>
        <v>152.80000000000001</v>
      </c>
      <c r="J980" s="61">
        <f>J981+J982+J983+J984</f>
        <v>200</v>
      </c>
      <c r="K980" s="61">
        <f>K981+K982+K983+K984</f>
        <v>200</v>
      </c>
    </row>
    <row r="981" spans="3:11" s="7" customFormat="1" ht="18.75" customHeight="1">
      <c r="C981" s="124"/>
      <c r="D981" s="166"/>
      <c r="E981" s="150"/>
      <c r="F981" s="103"/>
      <c r="G981" s="150"/>
      <c r="H981" s="60" t="s">
        <v>358</v>
      </c>
      <c r="I981" s="61">
        <v>152.80000000000001</v>
      </c>
      <c r="J981" s="61">
        <v>200</v>
      </c>
      <c r="K981" s="61">
        <v>200</v>
      </c>
    </row>
    <row r="982" spans="3:11" s="7" customFormat="1" ht="19.5" customHeight="1">
      <c r="C982" s="124"/>
      <c r="D982" s="166"/>
      <c r="E982" s="150"/>
      <c r="F982" s="103"/>
      <c r="G982" s="150"/>
      <c r="H982" s="60" t="s">
        <v>359</v>
      </c>
      <c r="I982" s="61">
        <v>0</v>
      </c>
      <c r="J982" s="61">
        <v>0</v>
      </c>
      <c r="K982" s="61">
        <v>0</v>
      </c>
    </row>
    <row r="983" spans="3:11" s="7" customFormat="1" ht="19.5" customHeight="1">
      <c r="C983" s="124"/>
      <c r="D983" s="166"/>
      <c r="E983" s="150"/>
      <c r="F983" s="103"/>
      <c r="G983" s="150"/>
      <c r="H983" s="60" t="s">
        <v>360</v>
      </c>
      <c r="I983" s="61">
        <v>0</v>
      </c>
      <c r="J983" s="61">
        <v>0</v>
      </c>
      <c r="K983" s="61">
        <v>0</v>
      </c>
    </row>
    <row r="984" spans="3:11" s="7" customFormat="1" ht="22.5" customHeight="1">
      <c r="C984" s="125"/>
      <c r="D984" s="166"/>
      <c r="E984" s="150"/>
      <c r="F984" s="104"/>
      <c r="G984" s="150"/>
      <c r="H984" s="60" t="s">
        <v>249</v>
      </c>
      <c r="I984" s="61">
        <v>0</v>
      </c>
      <c r="J984" s="61">
        <v>0</v>
      </c>
      <c r="K984" s="61">
        <v>0</v>
      </c>
    </row>
    <row r="985" spans="3:11" s="7" customFormat="1" ht="16.5" customHeight="1">
      <c r="C985" s="126" t="s">
        <v>275</v>
      </c>
      <c r="D985" s="166" t="s">
        <v>287</v>
      </c>
      <c r="E985" s="150" t="s">
        <v>246</v>
      </c>
      <c r="F985" s="150">
        <v>2021</v>
      </c>
      <c r="G985" s="150">
        <v>2022</v>
      </c>
      <c r="H985" s="60" t="s">
        <v>357</v>
      </c>
      <c r="I985" s="61">
        <f>I986</f>
        <v>0</v>
      </c>
      <c r="J985" s="61">
        <f>J986</f>
        <v>200</v>
      </c>
      <c r="K985" s="61">
        <f>K986</f>
        <v>200</v>
      </c>
    </row>
    <row r="986" spans="3:11" s="7" customFormat="1">
      <c r="C986" s="126"/>
      <c r="D986" s="166"/>
      <c r="E986" s="150"/>
      <c r="F986" s="150"/>
      <c r="G986" s="150"/>
      <c r="H986" s="60" t="s">
        <v>358</v>
      </c>
      <c r="I986" s="61">
        <f>I991</f>
        <v>0</v>
      </c>
      <c r="J986" s="61">
        <f>J991</f>
        <v>200</v>
      </c>
      <c r="K986" s="61">
        <f>K991</f>
        <v>200</v>
      </c>
    </row>
    <row r="987" spans="3:11" s="7" customFormat="1" ht="20.25" customHeight="1">
      <c r="C987" s="126"/>
      <c r="D987" s="166"/>
      <c r="E987" s="150"/>
      <c r="F987" s="150"/>
      <c r="G987" s="150"/>
      <c r="H987" s="60" t="s">
        <v>359</v>
      </c>
      <c r="I987" s="61">
        <v>0</v>
      </c>
      <c r="J987" s="61">
        <v>0</v>
      </c>
      <c r="K987" s="61">
        <v>0</v>
      </c>
    </row>
    <row r="988" spans="3:11" s="7" customFormat="1">
      <c r="C988" s="126"/>
      <c r="D988" s="166"/>
      <c r="E988" s="150"/>
      <c r="F988" s="150"/>
      <c r="G988" s="150"/>
      <c r="H988" s="60" t="s">
        <v>360</v>
      </c>
      <c r="I988" s="61">
        <v>0</v>
      </c>
      <c r="J988" s="61">
        <v>0</v>
      </c>
      <c r="K988" s="61">
        <v>0</v>
      </c>
    </row>
    <row r="989" spans="3:11" s="7" customFormat="1" ht="16.5" customHeight="1">
      <c r="C989" s="126"/>
      <c r="D989" s="166"/>
      <c r="E989" s="150"/>
      <c r="F989" s="150"/>
      <c r="G989" s="150"/>
      <c r="H989" s="60" t="s">
        <v>249</v>
      </c>
      <c r="I989" s="61">
        <v>0</v>
      </c>
      <c r="J989" s="61">
        <v>0</v>
      </c>
      <c r="K989" s="61">
        <v>0</v>
      </c>
    </row>
    <row r="990" spans="3:11" s="7" customFormat="1" ht="22.5" customHeight="1">
      <c r="C990" s="126" t="s">
        <v>276</v>
      </c>
      <c r="D990" s="166" t="s">
        <v>340</v>
      </c>
      <c r="E990" s="150" t="s">
        <v>288</v>
      </c>
      <c r="F990" s="150">
        <v>2021</v>
      </c>
      <c r="G990" s="150">
        <v>2022</v>
      </c>
      <c r="H990" s="60" t="s">
        <v>357</v>
      </c>
      <c r="I990" s="61">
        <f>I991+I992+I993+I994</f>
        <v>0</v>
      </c>
      <c r="J990" s="61">
        <f>J991+J992+J993+J994</f>
        <v>200</v>
      </c>
      <c r="K990" s="61">
        <f>K991+K992+K993+K994</f>
        <v>200</v>
      </c>
    </row>
    <row r="991" spans="3:11" s="7" customFormat="1" ht="22.5" customHeight="1">
      <c r="C991" s="126"/>
      <c r="D991" s="166"/>
      <c r="E991" s="150"/>
      <c r="F991" s="150"/>
      <c r="G991" s="150"/>
      <c r="H991" s="60" t="s">
        <v>358</v>
      </c>
      <c r="I991" s="61">
        <v>0</v>
      </c>
      <c r="J991" s="61">
        <v>200</v>
      </c>
      <c r="K991" s="61">
        <v>200</v>
      </c>
    </row>
    <row r="992" spans="3:11" s="7" customFormat="1">
      <c r="C992" s="126"/>
      <c r="D992" s="166"/>
      <c r="E992" s="150"/>
      <c r="F992" s="150"/>
      <c r="G992" s="150"/>
      <c r="H992" s="60" t="s">
        <v>359</v>
      </c>
      <c r="I992" s="61">
        <v>0</v>
      </c>
      <c r="J992" s="61">
        <v>0</v>
      </c>
      <c r="K992" s="61">
        <v>0</v>
      </c>
    </row>
    <row r="993" spans="3:11" s="7" customFormat="1" ht="18" customHeight="1">
      <c r="C993" s="126"/>
      <c r="D993" s="166"/>
      <c r="E993" s="150"/>
      <c r="F993" s="150"/>
      <c r="G993" s="150"/>
      <c r="H993" s="60" t="s">
        <v>360</v>
      </c>
      <c r="I993" s="61">
        <v>0</v>
      </c>
      <c r="J993" s="61">
        <v>0</v>
      </c>
      <c r="K993" s="61">
        <v>0</v>
      </c>
    </row>
    <row r="994" spans="3:11" s="7" customFormat="1" ht="14.25" customHeight="1">
      <c r="C994" s="126"/>
      <c r="D994" s="166"/>
      <c r="E994" s="150"/>
      <c r="F994" s="150"/>
      <c r="G994" s="150"/>
      <c r="H994" s="60" t="s">
        <v>249</v>
      </c>
      <c r="I994" s="61">
        <v>0</v>
      </c>
      <c r="J994" s="61">
        <v>0</v>
      </c>
      <c r="K994" s="61">
        <v>0</v>
      </c>
    </row>
    <row r="995" spans="3:11" s="7" customFormat="1">
      <c r="C995" s="126" t="s">
        <v>277</v>
      </c>
      <c r="D995" s="166" t="s">
        <v>152</v>
      </c>
      <c r="E995" s="150" t="s">
        <v>246</v>
      </c>
      <c r="F995" s="150">
        <v>2020</v>
      </c>
      <c r="G995" s="150">
        <v>2022</v>
      </c>
      <c r="H995" s="60" t="s">
        <v>357</v>
      </c>
      <c r="I995" s="61">
        <f>I1000+I1005+I1010+I1015</f>
        <v>1115.5</v>
      </c>
      <c r="J995" s="61">
        <f>J996+J997+J998+J999</f>
        <v>1500</v>
      </c>
      <c r="K995" s="61">
        <f>K996+K997+K998+K999</f>
        <v>1500</v>
      </c>
    </row>
    <row r="996" spans="3:11" s="7" customFormat="1" ht="17.25" customHeight="1">
      <c r="C996" s="126"/>
      <c r="D996" s="166"/>
      <c r="E996" s="150"/>
      <c r="F996" s="150"/>
      <c r="G996" s="150"/>
      <c r="H996" s="60" t="s">
        <v>358</v>
      </c>
      <c r="I996" s="61">
        <f>I1001+I1006+I1011+I1016</f>
        <v>1115.5</v>
      </c>
      <c r="J996" s="61">
        <f>J1001+J1006+J1011+J1016</f>
        <v>1500</v>
      </c>
      <c r="K996" s="61">
        <f>K1001+K1006+K1011+K1016</f>
        <v>1500</v>
      </c>
    </row>
    <row r="997" spans="3:11" s="7" customFormat="1">
      <c r="C997" s="126"/>
      <c r="D997" s="166"/>
      <c r="E997" s="150"/>
      <c r="F997" s="150"/>
      <c r="G997" s="150"/>
      <c r="H997" s="60" t="s">
        <v>359</v>
      </c>
      <c r="I997" s="61">
        <v>0</v>
      </c>
      <c r="J997" s="61">
        <v>0</v>
      </c>
      <c r="K997" s="61">
        <v>0</v>
      </c>
    </row>
    <row r="998" spans="3:11" s="7" customFormat="1" ht="18.75" customHeight="1">
      <c r="C998" s="126"/>
      <c r="D998" s="166"/>
      <c r="E998" s="150"/>
      <c r="F998" s="150"/>
      <c r="G998" s="150"/>
      <c r="H998" s="60" t="s">
        <v>360</v>
      </c>
      <c r="I998" s="61">
        <v>0</v>
      </c>
      <c r="J998" s="61">
        <v>0</v>
      </c>
      <c r="K998" s="61">
        <v>0</v>
      </c>
    </row>
    <row r="999" spans="3:11" s="7" customFormat="1" ht="21" customHeight="1">
      <c r="C999" s="126"/>
      <c r="D999" s="166"/>
      <c r="E999" s="150"/>
      <c r="F999" s="150"/>
      <c r="G999" s="150"/>
      <c r="H999" s="60" t="s">
        <v>249</v>
      </c>
      <c r="I999" s="61">
        <v>0</v>
      </c>
      <c r="J999" s="61">
        <v>0</v>
      </c>
      <c r="K999" s="61">
        <v>0</v>
      </c>
    </row>
    <row r="1000" spans="3:11" s="7" customFormat="1" ht="19.5" customHeight="1">
      <c r="C1000" s="126" t="s">
        <v>337</v>
      </c>
      <c r="D1000" s="166" t="s">
        <v>15</v>
      </c>
      <c r="E1000" s="150" t="s">
        <v>288</v>
      </c>
      <c r="F1000" s="150">
        <v>2020</v>
      </c>
      <c r="G1000" s="150">
        <v>2022</v>
      </c>
      <c r="H1000" s="60" t="s">
        <v>357</v>
      </c>
      <c r="I1000" s="61">
        <v>125.2</v>
      </c>
      <c r="J1000" s="61">
        <f>J1001+J1002+J1003+J1004</f>
        <v>400</v>
      </c>
      <c r="K1000" s="61">
        <f>K1001+K1002+K1003+K1004</f>
        <v>400</v>
      </c>
    </row>
    <row r="1001" spans="3:11" s="7" customFormat="1" ht="15" customHeight="1">
      <c r="C1001" s="126"/>
      <c r="D1001" s="166"/>
      <c r="E1001" s="150"/>
      <c r="F1001" s="150"/>
      <c r="G1001" s="150"/>
      <c r="H1001" s="60" t="s">
        <v>358</v>
      </c>
      <c r="I1001" s="61">
        <v>125.2</v>
      </c>
      <c r="J1001" s="61">
        <v>400</v>
      </c>
      <c r="K1001" s="61">
        <v>400</v>
      </c>
    </row>
    <row r="1002" spans="3:11" s="7" customFormat="1" ht="17.25" customHeight="1">
      <c r="C1002" s="126"/>
      <c r="D1002" s="166"/>
      <c r="E1002" s="150"/>
      <c r="F1002" s="150"/>
      <c r="G1002" s="150"/>
      <c r="H1002" s="60" t="s">
        <v>359</v>
      </c>
      <c r="I1002" s="61">
        <v>0</v>
      </c>
      <c r="J1002" s="61">
        <v>0</v>
      </c>
      <c r="K1002" s="61">
        <v>0</v>
      </c>
    </row>
    <row r="1003" spans="3:11" s="7" customFormat="1" ht="16.5" customHeight="1">
      <c r="C1003" s="126"/>
      <c r="D1003" s="166"/>
      <c r="E1003" s="150"/>
      <c r="F1003" s="150"/>
      <c r="G1003" s="150"/>
      <c r="H1003" s="60" t="s">
        <v>360</v>
      </c>
      <c r="I1003" s="61">
        <v>0</v>
      </c>
      <c r="J1003" s="61">
        <v>0</v>
      </c>
      <c r="K1003" s="61">
        <v>0</v>
      </c>
    </row>
    <row r="1004" spans="3:11" s="7" customFormat="1" ht="17.25" customHeight="1">
      <c r="C1004" s="126"/>
      <c r="D1004" s="166"/>
      <c r="E1004" s="150"/>
      <c r="F1004" s="150"/>
      <c r="G1004" s="150"/>
      <c r="H1004" s="60" t="s">
        <v>249</v>
      </c>
      <c r="I1004" s="61">
        <v>0</v>
      </c>
      <c r="J1004" s="61">
        <v>0</v>
      </c>
      <c r="K1004" s="61">
        <v>0</v>
      </c>
    </row>
    <row r="1005" spans="3:11" s="7" customFormat="1" ht="16.5" customHeight="1">
      <c r="C1005" s="126" t="s">
        <v>278</v>
      </c>
      <c r="D1005" s="166" t="s">
        <v>16</v>
      </c>
      <c r="E1005" s="150" t="s">
        <v>288</v>
      </c>
      <c r="F1005" s="150">
        <v>2020</v>
      </c>
      <c r="G1005" s="150">
        <v>2022</v>
      </c>
      <c r="H1005" s="60" t="s">
        <v>357</v>
      </c>
      <c r="I1005" s="61">
        <f>I1006+I1007+I1008+I1009</f>
        <v>90.3</v>
      </c>
      <c r="J1005" s="61">
        <f>J1006+J1007+J1008+J1009</f>
        <v>100</v>
      </c>
      <c r="K1005" s="61">
        <f>K1006+K1007+K1008+K1009</f>
        <v>100</v>
      </c>
    </row>
    <row r="1006" spans="3:11" s="7" customFormat="1" ht="18" customHeight="1">
      <c r="C1006" s="126"/>
      <c r="D1006" s="166"/>
      <c r="E1006" s="150"/>
      <c r="F1006" s="150"/>
      <c r="G1006" s="150"/>
      <c r="H1006" s="60" t="s">
        <v>358</v>
      </c>
      <c r="I1006" s="61">
        <v>90.3</v>
      </c>
      <c r="J1006" s="61">
        <v>100</v>
      </c>
      <c r="K1006" s="61">
        <v>100</v>
      </c>
    </row>
    <row r="1007" spans="3:11" s="7" customFormat="1" ht="16.5" customHeight="1">
      <c r="C1007" s="126"/>
      <c r="D1007" s="166"/>
      <c r="E1007" s="150"/>
      <c r="F1007" s="150"/>
      <c r="G1007" s="150"/>
      <c r="H1007" s="60" t="s">
        <v>359</v>
      </c>
      <c r="I1007" s="61">
        <v>0</v>
      </c>
      <c r="J1007" s="61">
        <v>0</v>
      </c>
      <c r="K1007" s="61">
        <v>0</v>
      </c>
    </row>
    <row r="1008" spans="3:11" s="7" customFormat="1" ht="16.5" customHeight="1">
      <c r="C1008" s="126"/>
      <c r="D1008" s="166"/>
      <c r="E1008" s="150"/>
      <c r="F1008" s="150"/>
      <c r="G1008" s="150"/>
      <c r="H1008" s="60" t="s">
        <v>360</v>
      </c>
      <c r="I1008" s="61">
        <v>0</v>
      </c>
      <c r="J1008" s="61">
        <v>0</v>
      </c>
      <c r="K1008" s="61">
        <v>0</v>
      </c>
    </row>
    <row r="1009" spans="3:11" s="7" customFormat="1" ht="17.25" customHeight="1">
      <c r="C1009" s="126"/>
      <c r="D1009" s="166"/>
      <c r="E1009" s="150"/>
      <c r="F1009" s="150"/>
      <c r="G1009" s="150"/>
      <c r="H1009" s="60" t="s">
        <v>249</v>
      </c>
      <c r="I1009" s="61">
        <v>0</v>
      </c>
      <c r="J1009" s="61">
        <v>0</v>
      </c>
      <c r="K1009" s="61">
        <v>0</v>
      </c>
    </row>
    <row r="1010" spans="3:11" s="7" customFormat="1" ht="18" customHeight="1">
      <c r="C1010" s="126" t="s">
        <v>279</v>
      </c>
      <c r="D1010" s="166" t="s">
        <v>153</v>
      </c>
      <c r="E1010" s="150" t="s">
        <v>288</v>
      </c>
      <c r="F1010" s="102">
        <v>2020</v>
      </c>
      <c r="G1010" s="102">
        <v>2022</v>
      </c>
      <c r="H1010" s="60" t="s">
        <v>357</v>
      </c>
      <c r="I1010" s="61">
        <v>0</v>
      </c>
      <c r="J1010" s="61">
        <f>J1011+J1012+J1013+J1014</f>
        <v>100</v>
      </c>
      <c r="K1010" s="61">
        <f>K1011+K1012+K1013+K1014</f>
        <v>100</v>
      </c>
    </row>
    <row r="1011" spans="3:11" s="7" customFormat="1" ht="16.5" customHeight="1">
      <c r="C1011" s="126"/>
      <c r="D1011" s="166"/>
      <c r="E1011" s="150"/>
      <c r="F1011" s="103"/>
      <c r="G1011" s="103"/>
      <c r="H1011" s="60" t="s">
        <v>358</v>
      </c>
      <c r="I1011" s="61">
        <v>0</v>
      </c>
      <c r="J1011" s="61">
        <v>100</v>
      </c>
      <c r="K1011" s="61">
        <v>100</v>
      </c>
    </row>
    <row r="1012" spans="3:11" s="7" customFormat="1" ht="17.25" customHeight="1">
      <c r="C1012" s="126"/>
      <c r="D1012" s="166"/>
      <c r="E1012" s="150"/>
      <c r="F1012" s="103"/>
      <c r="G1012" s="103"/>
      <c r="H1012" s="60" t="s">
        <v>359</v>
      </c>
      <c r="I1012" s="61">
        <v>0</v>
      </c>
      <c r="J1012" s="61">
        <v>0</v>
      </c>
      <c r="K1012" s="61">
        <v>0</v>
      </c>
    </row>
    <row r="1013" spans="3:11" s="7" customFormat="1" ht="17.25" customHeight="1">
      <c r="C1013" s="126"/>
      <c r="D1013" s="166"/>
      <c r="E1013" s="150"/>
      <c r="F1013" s="103"/>
      <c r="G1013" s="103"/>
      <c r="H1013" s="60" t="s">
        <v>360</v>
      </c>
      <c r="I1013" s="61">
        <v>0</v>
      </c>
      <c r="J1013" s="61">
        <v>0</v>
      </c>
      <c r="K1013" s="61">
        <v>0</v>
      </c>
    </row>
    <row r="1014" spans="3:11" s="7" customFormat="1" ht="17.25" customHeight="1">
      <c r="C1014" s="126"/>
      <c r="D1014" s="166"/>
      <c r="E1014" s="150"/>
      <c r="F1014" s="104"/>
      <c r="G1014" s="104"/>
      <c r="H1014" s="60" t="s">
        <v>249</v>
      </c>
      <c r="I1014" s="61">
        <v>0</v>
      </c>
      <c r="J1014" s="61">
        <v>0</v>
      </c>
      <c r="K1014" s="61">
        <v>0</v>
      </c>
    </row>
    <row r="1015" spans="3:11" s="7" customFormat="1" ht="15.75" customHeight="1">
      <c r="C1015" s="126" t="s">
        <v>105</v>
      </c>
      <c r="D1015" s="166" t="s">
        <v>106</v>
      </c>
      <c r="E1015" s="102" t="s">
        <v>112</v>
      </c>
      <c r="F1015" s="150">
        <v>2020</v>
      </c>
      <c r="G1015" s="150">
        <v>2022</v>
      </c>
      <c r="H1015" s="60" t="s">
        <v>357</v>
      </c>
      <c r="I1015" s="61">
        <v>900</v>
      </c>
      <c r="J1015" s="61">
        <v>900</v>
      </c>
      <c r="K1015" s="61">
        <v>900</v>
      </c>
    </row>
    <row r="1016" spans="3:11" s="7" customFormat="1" ht="15" customHeight="1">
      <c r="C1016" s="126"/>
      <c r="D1016" s="166"/>
      <c r="E1016" s="103"/>
      <c r="F1016" s="150"/>
      <c r="G1016" s="150"/>
      <c r="H1016" s="60" t="s">
        <v>358</v>
      </c>
      <c r="I1016" s="61">
        <v>900</v>
      </c>
      <c r="J1016" s="61">
        <v>900</v>
      </c>
      <c r="K1016" s="61">
        <v>900</v>
      </c>
    </row>
    <row r="1017" spans="3:11" s="7" customFormat="1">
      <c r="C1017" s="126"/>
      <c r="D1017" s="166"/>
      <c r="E1017" s="103"/>
      <c r="F1017" s="150"/>
      <c r="G1017" s="150"/>
      <c r="H1017" s="60" t="s">
        <v>359</v>
      </c>
      <c r="I1017" s="61">
        <v>0</v>
      </c>
      <c r="J1017" s="61">
        <v>0</v>
      </c>
      <c r="K1017" s="61">
        <v>0</v>
      </c>
    </row>
    <row r="1018" spans="3:11" s="7" customFormat="1">
      <c r="C1018" s="126"/>
      <c r="D1018" s="166"/>
      <c r="E1018" s="103"/>
      <c r="F1018" s="150"/>
      <c r="G1018" s="150"/>
      <c r="H1018" s="60" t="s">
        <v>360</v>
      </c>
      <c r="I1018" s="61">
        <v>0</v>
      </c>
      <c r="J1018" s="61">
        <v>0</v>
      </c>
      <c r="K1018" s="61">
        <v>0</v>
      </c>
    </row>
    <row r="1019" spans="3:11" s="7" customFormat="1" ht="12.75" customHeight="1">
      <c r="C1019" s="126"/>
      <c r="D1019" s="166"/>
      <c r="E1019" s="104"/>
      <c r="F1019" s="150"/>
      <c r="G1019" s="150"/>
      <c r="H1019" s="60" t="s">
        <v>249</v>
      </c>
      <c r="I1019" s="61">
        <v>0</v>
      </c>
      <c r="J1019" s="61">
        <v>0</v>
      </c>
      <c r="K1019" s="61">
        <v>0</v>
      </c>
    </row>
    <row r="1020" spans="3:11" s="7" customFormat="1" ht="18.75" customHeight="1">
      <c r="C1020" s="126" t="s">
        <v>280</v>
      </c>
      <c r="D1020" s="117" t="s">
        <v>289</v>
      </c>
      <c r="E1020" s="102" t="s">
        <v>246</v>
      </c>
      <c r="F1020" s="102">
        <v>2020</v>
      </c>
      <c r="G1020" s="102">
        <v>2022</v>
      </c>
      <c r="H1020" s="60" t="s">
        <v>357</v>
      </c>
      <c r="I1020" s="61">
        <f>I1025+I1030+I1035+I1040+I1045+I1050+I1055+I1060</f>
        <v>699.5</v>
      </c>
      <c r="J1020" s="61">
        <f t="shared" ref="J1020:K1020" si="59">J1025+J1030+J1035+J1040+J1045+J1050+J1055</f>
        <v>1200</v>
      </c>
      <c r="K1020" s="61">
        <f t="shared" si="59"/>
        <v>1200</v>
      </c>
    </row>
    <row r="1021" spans="3:11" s="7" customFormat="1" ht="15.75" customHeight="1">
      <c r="C1021" s="126"/>
      <c r="D1021" s="118"/>
      <c r="E1021" s="103"/>
      <c r="F1021" s="103"/>
      <c r="G1021" s="103"/>
      <c r="H1021" s="60" t="s">
        <v>358</v>
      </c>
      <c r="I1021" s="61">
        <f>I1026+I1031+I1036+I1041+I1046+I1051+I1056+I1061</f>
        <v>699.5</v>
      </c>
      <c r="J1021" s="61">
        <f t="shared" ref="J1021:K1023" si="60">J1026+J1036+J1041+J1046+J1051+J1056</f>
        <v>1200</v>
      </c>
      <c r="K1021" s="61">
        <f t="shared" si="60"/>
        <v>1200</v>
      </c>
    </row>
    <row r="1022" spans="3:11" s="7" customFormat="1">
      <c r="C1022" s="126"/>
      <c r="D1022" s="118"/>
      <c r="E1022" s="103"/>
      <c r="F1022" s="103"/>
      <c r="G1022" s="103"/>
      <c r="H1022" s="60" t="s">
        <v>359</v>
      </c>
      <c r="I1022" s="61">
        <f>SUM(I1027,I1037,I1042,I1047,I1052,I1057)</f>
        <v>0</v>
      </c>
      <c r="J1022" s="61">
        <f t="shared" si="60"/>
        <v>0</v>
      </c>
      <c r="K1022" s="61">
        <f t="shared" si="60"/>
        <v>0</v>
      </c>
    </row>
    <row r="1023" spans="3:11" s="7" customFormat="1" ht="17.25" customHeight="1">
      <c r="C1023" s="126"/>
      <c r="D1023" s="118"/>
      <c r="E1023" s="103"/>
      <c r="F1023" s="103"/>
      <c r="G1023" s="103"/>
      <c r="H1023" s="60" t="s">
        <v>360</v>
      </c>
      <c r="I1023" s="61">
        <f>I1028+I1038+I1043+I1048+I1053+I1058</f>
        <v>0</v>
      </c>
      <c r="J1023" s="61">
        <f t="shared" si="60"/>
        <v>0</v>
      </c>
      <c r="K1023" s="61">
        <f t="shared" si="60"/>
        <v>0</v>
      </c>
    </row>
    <row r="1024" spans="3:11" s="7" customFormat="1" ht="16.5" customHeight="1">
      <c r="C1024" s="126"/>
      <c r="D1024" s="119"/>
      <c r="E1024" s="104"/>
      <c r="F1024" s="104"/>
      <c r="G1024" s="104"/>
      <c r="H1024" s="60" t="s">
        <v>249</v>
      </c>
      <c r="I1024" s="61">
        <f>I1029+I1059</f>
        <v>0</v>
      </c>
      <c r="J1024" s="61">
        <f>J1029+J1059</f>
        <v>0</v>
      </c>
      <c r="K1024" s="61">
        <f>K1029+K1059</f>
        <v>0</v>
      </c>
    </row>
    <row r="1025" spans="3:11" s="7" customFormat="1" ht="16.5" customHeight="1">
      <c r="C1025" s="126" t="s">
        <v>281</v>
      </c>
      <c r="D1025" s="117" t="s">
        <v>792</v>
      </c>
      <c r="E1025" s="150" t="s">
        <v>376</v>
      </c>
      <c r="F1025" s="102">
        <v>2020</v>
      </c>
      <c r="G1025" s="150">
        <v>2022</v>
      </c>
      <c r="H1025" s="60" t="s">
        <v>357</v>
      </c>
      <c r="I1025" s="61">
        <f>I1026+I1027+I1028+I1029</f>
        <v>450</v>
      </c>
      <c r="J1025" s="61">
        <f>J1026+J1027+J1028+J1029</f>
        <v>800</v>
      </c>
      <c r="K1025" s="61">
        <f>K1026+K1027+K1028+K1029</f>
        <v>800</v>
      </c>
    </row>
    <row r="1026" spans="3:11" s="7" customFormat="1" ht="16.5" customHeight="1">
      <c r="C1026" s="126"/>
      <c r="D1026" s="118"/>
      <c r="E1026" s="150"/>
      <c r="F1026" s="103"/>
      <c r="G1026" s="150"/>
      <c r="H1026" s="60" t="s">
        <v>358</v>
      </c>
      <c r="I1026" s="61">
        <v>450</v>
      </c>
      <c r="J1026" s="61">
        <v>800</v>
      </c>
      <c r="K1026" s="61">
        <v>800</v>
      </c>
    </row>
    <row r="1027" spans="3:11" s="7" customFormat="1" ht="20.25" customHeight="1">
      <c r="C1027" s="126"/>
      <c r="D1027" s="118"/>
      <c r="E1027" s="150"/>
      <c r="F1027" s="103"/>
      <c r="G1027" s="150"/>
      <c r="H1027" s="60" t="s">
        <v>359</v>
      </c>
      <c r="I1027" s="61">
        <v>0</v>
      </c>
      <c r="J1027" s="61">
        <v>0</v>
      </c>
      <c r="K1027" s="61">
        <v>0</v>
      </c>
    </row>
    <row r="1028" spans="3:11" s="7" customFormat="1" ht="17.25" customHeight="1">
      <c r="C1028" s="126"/>
      <c r="D1028" s="118"/>
      <c r="E1028" s="150"/>
      <c r="F1028" s="103"/>
      <c r="G1028" s="150"/>
      <c r="H1028" s="60" t="s">
        <v>360</v>
      </c>
      <c r="I1028" s="61">
        <v>0</v>
      </c>
      <c r="J1028" s="61">
        <v>0</v>
      </c>
      <c r="K1028" s="61">
        <v>0</v>
      </c>
    </row>
    <row r="1029" spans="3:11" s="7" customFormat="1" ht="16.5" customHeight="1">
      <c r="C1029" s="126"/>
      <c r="D1029" s="119"/>
      <c r="E1029" s="150"/>
      <c r="F1029" s="104"/>
      <c r="G1029" s="150"/>
      <c r="H1029" s="60" t="s">
        <v>249</v>
      </c>
      <c r="I1029" s="61">
        <v>0</v>
      </c>
      <c r="J1029" s="61">
        <v>0</v>
      </c>
      <c r="K1029" s="61">
        <v>0</v>
      </c>
    </row>
    <row r="1030" spans="3:11" s="7" customFormat="1" ht="16.5" customHeight="1">
      <c r="C1030" s="126" t="s">
        <v>794</v>
      </c>
      <c r="D1030" s="117" t="s">
        <v>793</v>
      </c>
      <c r="E1030" s="150" t="s">
        <v>376</v>
      </c>
      <c r="F1030" s="102">
        <v>2020</v>
      </c>
      <c r="G1030" s="150">
        <v>2020</v>
      </c>
      <c r="H1030" s="60" t="s">
        <v>357</v>
      </c>
      <c r="I1030" s="61">
        <f>I1031+I1032+I1033+I1034</f>
        <v>80</v>
      </c>
      <c r="J1030" s="61">
        <f>J1031+J1032+J1033+J1034</f>
        <v>0</v>
      </c>
      <c r="K1030" s="61">
        <f>K1031+K1032+K1033+K1034</f>
        <v>0</v>
      </c>
    </row>
    <row r="1031" spans="3:11" s="7" customFormat="1" ht="16.5" customHeight="1">
      <c r="C1031" s="126"/>
      <c r="D1031" s="118"/>
      <c r="E1031" s="150"/>
      <c r="F1031" s="103"/>
      <c r="G1031" s="150"/>
      <c r="H1031" s="60" t="s">
        <v>358</v>
      </c>
      <c r="I1031" s="61">
        <v>80</v>
      </c>
      <c r="J1031" s="61">
        <v>0</v>
      </c>
      <c r="K1031" s="61">
        <v>0</v>
      </c>
    </row>
    <row r="1032" spans="3:11" s="7" customFormat="1" ht="20.25" customHeight="1">
      <c r="C1032" s="126"/>
      <c r="D1032" s="118"/>
      <c r="E1032" s="150"/>
      <c r="F1032" s="103"/>
      <c r="G1032" s="150"/>
      <c r="H1032" s="60" t="s">
        <v>359</v>
      </c>
      <c r="I1032" s="61">
        <v>0</v>
      </c>
      <c r="J1032" s="61">
        <v>0</v>
      </c>
      <c r="K1032" s="61">
        <v>0</v>
      </c>
    </row>
    <row r="1033" spans="3:11" s="7" customFormat="1" ht="17.25" customHeight="1">
      <c r="C1033" s="126"/>
      <c r="D1033" s="118"/>
      <c r="E1033" s="150"/>
      <c r="F1033" s="103"/>
      <c r="G1033" s="150"/>
      <c r="H1033" s="60" t="s">
        <v>360</v>
      </c>
      <c r="I1033" s="61">
        <v>0</v>
      </c>
      <c r="J1033" s="61">
        <v>0</v>
      </c>
      <c r="K1033" s="61">
        <v>0</v>
      </c>
    </row>
    <row r="1034" spans="3:11" s="7" customFormat="1" ht="16.5" customHeight="1">
      <c r="C1034" s="126"/>
      <c r="D1034" s="119"/>
      <c r="E1034" s="150"/>
      <c r="F1034" s="104"/>
      <c r="G1034" s="150"/>
      <c r="H1034" s="60" t="s">
        <v>249</v>
      </c>
      <c r="I1034" s="61">
        <v>0</v>
      </c>
      <c r="J1034" s="61">
        <v>0</v>
      </c>
      <c r="K1034" s="61">
        <v>0</v>
      </c>
    </row>
    <row r="1035" spans="3:11" s="10" customFormat="1" ht="15.75" customHeight="1">
      <c r="C1035" s="130" t="s">
        <v>17</v>
      </c>
      <c r="D1035" s="117" t="s">
        <v>795</v>
      </c>
      <c r="E1035" s="102" t="s">
        <v>291</v>
      </c>
      <c r="F1035" s="162">
        <v>2021</v>
      </c>
      <c r="G1035" s="162">
        <v>2022</v>
      </c>
      <c r="H1035" s="60" t="s">
        <v>357</v>
      </c>
      <c r="I1035" s="49"/>
      <c r="J1035" s="49">
        <v>113.2</v>
      </c>
      <c r="K1035" s="49">
        <v>113.2</v>
      </c>
    </row>
    <row r="1036" spans="3:11" s="10" customFormat="1" ht="17.25" customHeight="1">
      <c r="C1036" s="131"/>
      <c r="D1036" s="118"/>
      <c r="E1036" s="103"/>
      <c r="F1036" s="163"/>
      <c r="G1036" s="163"/>
      <c r="H1036" s="60" t="s">
        <v>358</v>
      </c>
      <c r="I1036" s="49"/>
      <c r="J1036" s="49">
        <v>113.2</v>
      </c>
      <c r="K1036" s="49">
        <v>113.2</v>
      </c>
    </row>
    <row r="1037" spans="3:11" s="10" customFormat="1">
      <c r="C1037" s="131"/>
      <c r="D1037" s="118"/>
      <c r="E1037" s="103"/>
      <c r="F1037" s="163"/>
      <c r="G1037" s="163"/>
      <c r="H1037" s="60" t="s">
        <v>359</v>
      </c>
      <c r="I1037" s="49">
        <v>0</v>
      </c>
      <c r="J1037" s="49">
        <v>0</v>
      </c>
      <c r="K1037" s="49">
        <v>0</v>
      </c>
    </row>
    <row r="1038" spans="3:11" s="10" customFormat="1" ht="18.75" customHeight="1">
      <c r="C1038" s="131"/>
      <c r="D1038" s="118"/>
      <c r="E1038" s="103"/>
      <c r="F1038" s="163"/>
      <c r="G1038" s="163"/>
      <c r="H1038" s="60" t="s">
        <v>360</v>
      </c>
      <c r="I1038" s="49">
        <v>0</v>
      </c>
      <c r="J1038" s="49">
        <v>0</v>
      </c>
      <c r="K1038" s="49">
        <v>0</v>
      </c>
    </row>
    <row r="1039" spans="3:11" s="10" customFormat="1" ht="16.5" customHeight="1">
      <c r="C1039" s="132"/>
      <c r="D1039" s="119"/>
      <c r="E1039" s="104"/>
      <c r="F1039" s="164"/>
      <c r="G1039" s="164"/>
      <c r="H1039" s="60" t="s">
        <v>249</v>
      </c>
      <c r="I1039" s="49">
        <v>0</v>
      </c>
      <c r="J1039" s="49">
        <v>0</v>
      </c>
      <c r="K1039" s="49">
        <v>0</v>
      </c>
    </row>
    <row r="1040" spans="3:11" s="10" customFormat="1" ht="15" customHeight="1">
      <c r="C1040" s="130" t="s">
        <v>18</v>
      </c>
      <c r="D1040" s="127" t="s">
        <v>796</v>
      </c>
      <c r="E1040" s="150" t="s">
        <v>291</v>
      </c>
      <c r="F1040" s="162">
        <v>2021</v>
      </c>
      <c r="G1040" s="162">
        <v>2022</v>
      </c>
      <c r="H1040" s="60" t="s">
        <v>357</v>
      </c>
      <c r="I1040" s="49">
        <v>0</v>
      </c>
      <c r="J1040" s="49">
        <v>70</v>
      </c>
      <c r="K1040" s="49">
        <v>70</v>
      </c>
    </row>
    <row r="1041" spans="3:11" s="10" customFormat="1">
      <c r="C1041" s="131"/>
      <c r="D1041" s="128"/>
      <c r="E1041" s="150"/>
      <c r="F1041" s="163"/>
      <c r="G1041" s="163"/>
      <c r="H1041" s="60" t="s">
        <v>358</v>
      </c>
      <c r="I1041" s="49">
        <v>0</v>
      </c>
      <c r="J1041" s="49">
        <v>70</v>
      </c>
      <c r="K1041" s="49">
        <v>70</v>
      </c>
    </row>
    <row r="1042" spans="3:11" s="10" customFormat="1">
      <c r="C1042" s="131"/>
      <c r="D1042" s="128"/>
      <c r="E1042" s="150"/>
      <c r="F1042" s="163"/>
      <c r="G1042" s="163"/>
      <c r="H1042" s="60" t="s">
        <v>359</v>
      </c>
      <c r="I1042" s="49">
        <v>0</v>
      </c>
      <c r="J1042" s="49">
        <v>0</v>
      </c>
      <c r="K1042" s="49">
        <v>0</v>
      </c>
    </row>
    <row r="1043" spans="3:11" s="10" customFormat="1" ht="17.25" customHeight="1">
      <c r="C1043" s="131"/>
      <c r="D1043" s="128"/>
      <c r="E1043" s="150"/>
      <c r="F1043" s="163"/>
      <c r="G1043" s="163"/>
      <c r="H1043" s="60" t="s">
        <v>360</v>
      </c>
      <c r="I1043" s="49">
        <v>0</v>
      </c>
      <c r="J1043" s="49">
        <v>0</v>
      </c>
      <c r="K1043" s="49">
        <v>0</v>
      </c>
    </row>
    <row r="1044" spans="3:11" s="10" customFormat="1" ht="18" customHeight="1">
      <c r="C1044" s="132"/>
      <c r="D1044" s="129"/>
      <c r="E1044" s="150"/>
      <c r="F1044" s="164"/>
      <c r="G1044" s="164"/>
      <c r="H1044" s="60" t="s">
        <v>249</v>
      </c>
      <c r="I1044" s="49">
        <v>0</v>
      </c>
      <c r="J1044" s="49">
        <v>0</v>
      </c>
      <c r="K1044" s="49">
        <v>0</v>
      </c>
    </row>
    <row r="1045" spans="3:11" s="10" customFormat="1" ht="18" customHeight="1">
      <c r="C1045" s="123" t="s">
        <v>19</v>
      </c>
      <c r="D1045" s="117" t="s">
        <v>797</v>
      </c>
      <c r="E1045" s="150" t="s">
        <v>291</v>
      </c>
      <c r="F1045" s="162">
        <v>2020</v>
      </c>
      <c r="G1045" s="162">
        <v>2022</v>
      </c>
      <c r="H1045" s="60" t="s">
        <v>357</v>
      </c>
      <c r="I1045" s="49">
        <v>60.6</v>
      </c>
      <c r="J1045" s="49">
        <v>67.3</v>
      </c>
      <c r="K1045" s="49">
        <v>67.3</v>
      </c>
    </row>
    <row r="1046" spans="3:11" s="10" customFormat="1">
      <c r="C1046" s="124"/>
      <c r="D1046" s="118"/>
      <c r="E1046" s="150"/>
      <c r="F1046" s="163"/>
      <c r="G1046" s="163"/>
      <c r="H1046" s="60" t="s">
        <v>358</v>
      </c>
      <c r="I1046" s="49">
        <v>60.6</v>
      </c>
      <c r="J1046" s="49">
        <v>67.3</v>
      </c>
      <c r="K1046" s="49">
        <v>67.3</v>
      </c>
    </row>
    <row r="1047" spans="3:11" s="10" customFormat="1" ht="20.25" customHeight="1">
      <c r="C1047" s="124"/>
      <c r="D1047" s="118"/>
      <c r="E1047" s="150"/>
      <c r="F1047" s="163"/>
      <c r="G1047" s="163"/>
      <c r="H1047" s="60" t="s">
        <v>359</v>
      </c>
      <c r="I1047" s="49">
        <v>0</v>
      </c>
      <c r="J1047" s="49">
        <v>0</v>
      </c>
      <c r="K1047" s="49">
        <v>0</v>
      </c>
    </row>
    <row r="1048" spans="3:11" s="10" customFormat="1" ht="16.5" customHeight="1">
      <c r="C1048" s="124"/>
      <c r="D1048" s="118"/>
      <c r="E1048" s="150"/>
      <c r="F1048" s="163"/>
      <c r="G1048" s="163"/>
      <c r="H1048" s="60" t="s">
        <v>360</v>
      </c>
      <c r="I1048" s="49">
        <v>0</v>
      </c>
      <c r="J1048" s="49">
        <v>0</v>
      </c>
      <c r="K1048" s="49">
        <v>0</v>
      </c>
    </row>
    <row r="1049" spans="3:11" s="10" customFormat="1">
      <c r="C1049" s="125"/>
      <c r="D1049" s="119"/>
      <c r="E1049" s="150"/>
      <c r="F1049" s="164"/>
      <c r="G1049" s="164"/>
      <c r="H1049" s="60" t="s">
        <v>249</v>
      </c>
      <c r="I1049" s="49">
        <v>0</v>
      </c>
      <c r="J1049" s="49">
        <v>0</v>
      </c>
      <c r="K1049" s="49">
        <v>0</v>
      </c>
    </row>
    <row r="1050" spans="3:11" s="10" customFormat="1" ht="30.75" customHeight="1">
      <c r="C1050" s="130" t="s">
        <v>20</v>
      </c>
      <c r="D1050" s="117" t="s">
        <v>798</v>
      </c>
      <c r="E1050" s="150" t="s">
        <v>291</v>
      </c>
      <c r="F1050" s="162">
        <v>2020</v>
      </c>
      <c r="G1050" s="162">
        <v>2022</v>
      </c>
      <c r="H1050" s="60" t="s">
        <v>357</v>
      </c>
      <c r="I1050" s="49">
        <v>45.9</v>
      </c>
      <c r="J1050" s="49">
        <f>J1051+J1052+J1053+J1054</f>
        <v>51</v>
      </c>
      <c r="K1050" s="49">
        <v>51</v>
      </c>
    </row>
    <row r="1051" spans="3:11" s="10" customFormat="1" ht="21" customHeight="1">
      <c r="C1051" s="131"/>
      <c r="D1051" s="118"/>
      <c r="E1051" s="150"/>
      <c r="F1051" s="163"/>
      <c r="G1051" s="163"/>
      <c r="H1051" s="60" t="s">
        <v>358</v>
      </c>
      <c r="I1051" s="49">
        <v>45.9</v>
      </c>
      <c r="J1051" s="49">
        <v>51</v>
      </c>
      <c r="K1051" s="49">
        <v>51</v>
      </c>
    </row>
    <row r="1052" spans="3:11" s="10" customFormat="1" ht="17.25" customHeight="1">
      <c r="C1052" s="131"/>
      <c r="D1052" s="118"/>
      <c r="E1052" s="150"/>
      <c r="F1052" s="163"/>
      <c r="G1052" s="163"/>
      <c r="H1052" s="60" t="s">
        <v>359</v>
      </c>
      <c r="I1052" s="49">
        <v>0</v>
      </c>
      <c r="J1052" s="49">
        <v>0</v>
      </c>
      <c r="K1052" s="49">
        <v>0</v>
      </c>
    </row>
    <row r="1053" spans="3:11" s="10" customFormat="1" ht="17.25" customHeight="1">
      <c r="C1053" s="131"/>
      <c r="D1053" s="118"/>
      <c r="E1053" s="150"/>
      <c r="F1053" s="163"/>
      <c r="G1053" s="163"/>
      <c r="H1053" s="60" t="s">
        <v>360</v>
      </c>
      <c r="I1053" s="49">
        <v>0</v>
      </c>
      <c r="J1053" s="49">
        <v>0</v>
      </c>
      <c r="K1053" s="49">
        <v>0</v>
      </c>
    </row>
    <row r="1054" spans="3:11" s="10" customFormat="1" ht="17.25" customHeight="1">
      <c r="C1054" s="132"/>
      <c r="D1054" s="119"/>
      <c r="E1054" s="150"/>
      <c r="F1054" s="164"/>
      <c r="G1054" s="164"/>
      <c r="H1054" s="60" t="s">
        <v>249</v>
      </c>
      <c r="I1054" s="49">
        <v>0</v>
      </c>
      <c r="J1054" s="49">
        <v>0</v>
      </c>
      <c r="K1054" s="49">
        <v>0</v>
      </c>
    </row>
    <row r="1055" spans="3:11" s="10" customFormat="1" ht="15" customHeight="1">
      <c r="C1055" s="130" t="s">
        <v>799</v>
      </c>
      <c r="D1055" s="117" t="s">
        <v>800</v>
      </c>
      <c r="E1055" s="150" t="s">
        <v>291</v>
      </c>
      <c r="F1055" s="162">
        <v>2021</v>
      </c>
      <c r="G1055" s="162">
        <v>2022</v>
      </c>
      <c r="H1055" s="60" t="s">
        <v>357</v>
      </c>
      <c r="I1055" s="49"/>
      <c r="J1055" s="49">
        <f>J1056+J1057+J1058+J1059</f>
        <v>98.5</v>
      </c>
      <c r="K1055" s="49">
        <f>K1056+K1057+K1058+K1059</f>
        <v>98.5</v>
      </c>
    </row>
    <row r="1056" spans="3:11" s="10" customFormat="1">
      <c r="C1056" s="131"/>
      <c r="D1056" s="118"/>
      <c r="E1056" s="150"/>
      <c r="F1056" s="163"/>
      <c r="G1056" s="163"/>
      <c r="H1056" s="60" t="s">
        <v>358</v>
      </c>
      <c r="I1056" s="49"/>
      <c r="J1056" s="49">
        <v>98.5</v>
      </c>
      <c r="K1056" s="49">
        <v>98.5</v>
      </c>
    </row>
    <row r="1057" spans="3:11" s="10" customFormat="1" ht="17.25" customHeight="1">
      <c r="C1057" s="131"/>
      <c r="D1057" s="118"/>
      <c r="E1057" s="150"/>
      <c r="F1057" s="163"/>
      <c r="G1057" s="163"/>
      <c r="H1057" s="60" t="s">
        <v>359</v>
      </c>
      <c r="I1057" s="49">
        <v>0</v>
      </c>
      <c r="J1057" s="49"/>
      <c r="K1057" s="49"/>
    </row>
    <row r="1058" spans="3:11" s="10" customFormat="1" ht="21.75" customHeight="1">
      <c r="C1058" s="131"/>
      <c r="D1058" s="118"/>
      <c r="E1058" s="150"/>
      <c r="F1058" s="163"/>
      <c r="G1058" s="163"/>
      <c r="H1058" s="60" t="s">
        <v>360</v>
      </c>
      <c r="I1058" s="49">
        <v>0</v>
      </c>
      <c r="J1058" s="49">
        <v>0</v>
      </c>
      <c r="K1058" s="49">
        <v>0</v>
      </c>
    </row>
    <row r="1059" spans="3:11" s="10" customFormat="1" ht="17.25" customHeight="1">
      <c r="C1059" s="132"/>
      <c r="D1059" s="119"/>
      <c r="E1059" s="150"/>
      <c r="F1059" s="164"/>
      <c r="G1059" s="164"/>
      <c r="H1059" s="60" t="s">
        <v>249</v>
      </c>
      <c r="I1059" s="49">
        <v>0</v>
      </c>
      <c r="J1059" s="49">
        <v>0</v>
      </c>
      <c r="K1059" s="49">
        <v>0</v>
      </c>
    </row>
    <row r="1060" spans="3:11" s="10" customFormat="1" ht="17.25" customHeight="1">
      <c r="C1060" s="130" t="s">
        <v>839</v>
      </c>
      <c r="D1060" s="127" t="s">
        <v>840</v>
      </c>
      <c r="E1060" s="150" t="s">
        <v>291</v>
      </c>
      <c r="F1060" s="162">
        <v>2020</v>
      </c>
      <c r="G1060" s="162">
        <v>2020</v>
      </c>
      <c r="H1060" s="60" t="s">
        <v>357</v>
      </c>
      <c r="I1060" s="49">
        <v>63</v>
      </c>
      <c r="J1060" s="49">
        <v>0</v>
      </c>
      <c r="K1060" s="49">
        <v>0</v>
      </c>
    </row>
    <row r="1061" spans="3:11" s="10" customFormat="1" ht="17.25" customHeight="1">
      <c r="C1061" s="131"/>
      <c r="D1061" s="128"/>
      <c r="E1061" s="150"/>
      <c r="F1061" s="163"/>
      <c r="G1061" s="163"/>
      <c r="H1061" s="60" t="s">
        <v>358</v>
      </c>
      <c r="I1061" s="49">
        <v>63</v>
      </c>
      <c r="J1061" s="49">
        <v>0</v>
      </c>
      <c r="K1061" s="49">
        <v>0</v>
      </c>
    </row>
    <row r="1062" spans="3:11" s="10" customFormat="1" ht="17.25" customHeight="1">
      <c r="C1062" s="131"/>
      <c r="D1062" s="128"/>
      <c r="E1062" s="150"/>
      <c r="F1062" s="163"/>
      <c r="G1062" s="163"/>
      <c r="H1062" s="60" t="s">
        <v>359</v>
      </c>
      <c r="I1062" s="49">
        <v>0</v>
      </c>
      <c r="J1062" s="49">
        <v>0</v>
      </c>
      <c r="K1062" s="49">
        <v>0</v>
      </c>
    </row>
    <row r="1063" spans="3:11" s="10" customFormat="1" ht="17.25" customHeight="1">
      <c r="C1063" s="131"/>
      <c r="D1063" s="128"/>
      <c r="E1063" s="150"/>
      <c r="F1063" s="163"/>
      <c r="G1063" s="163"/>
      <c r="H1063" s="60" t="s">
        <v>360</v>
      </c>
      <c r="I1063" s="49">
        <v>0</v>
      </c>
      <c r="J1063" s="49">
        <v>0</v>
      </c>
      <c r="K1063" s="49">
        <v>0</v>
      </c>
    </row>
    <row r="1064" spans="3:11" s="10" customFormat="1" ht="17.25" customHeight="1">
      <c r="C1064" s="132"/>
      <c r="D1064" s="129"/>
      <c r="E1064" s="150"/>
      <c r="F1064" s="164"/>
      <c r="G1064" s="164"/>
      <c r="H1064" s="60" t="s">
        <v>249</v>
      </c>
      <c r="I1064" s="49">
        <v>0</v>
      </c>
      <c r="J1064" s="49">
        <v>0</v>
      </c>
      <c r="K1064" s="49">
        <v>0</v>
      </c>
    </row>
    <row r="1065" spans="3:11" s="5" customFormat="1" ht="16.5" customHeight="1">
      <c r="C1065" s="220" t="s">
        <v>445</v>
      </c>
      <c r="D1065" s="154" t="s">
        <v>446</v>
      </c>
      <c r="E1065" s="105" t="s">
        <v>334</v>
      </c>
      <c r="F1065" s="231">
        <v>2020</v>
      </c>
      <c r="G1065" s="231">
        <v>2022</v>
      </c>
      <c r="H1065" s="59" t="s">
        <v>357</v>
      </c>
      <c r="I1065" s="47">
        <f>I1066+I1067+I1068+I1069</f>
        <v>31377.5</v>
      </c>
      <c r="J1065" s="47">
        <f>J1066+J1067+J1068+J1069</f>
        <v>30236.7</v>
      </c>
      <c r="K1065" s="47">
        <f>K1066+K1067+K1068+K1069</f>
        <v>31078.9</v>
      </c>
    </row>
    <row r="1066" spans="3:11" s="5" customFormat="1" ht="15" customHeight="1">
      <c r="C1066" s="221"/>
      <c r="D1066" s="155"/>
      <c r="E1066" s="106"/>
      <c r="F1066" s="232"/>
      <c r="G1066" s="232"/>
      <c r="H1066" s="59" t="s">
        <v>358</v>
      </c>
      <c r="I1066" s="47">
        <f t="shared" ref="I1066:K1069" si="61">I1071+I1076+I1081+I1091+I1096+I1106</f>
        <v>23177.5</v>
      </c>
      <c r="J1066" s="47">
        <f t="shared" si="61"/>
        <v>24136.7</v>
      </c>
      <c r="K1066" s="47">
        <f t="shared" si="61"/>
        <v>24978.9</v>
      </c>
    </row>
    <row r="1067" spans="3:11" s="5" customFormat="1" ht="17.25" customHeight="1">
      <c r="C1067" s="221"/>
      <c r="D1067" s="155"/>
      <c r="E1067" s="106"/>
      <c r="F1067" s="232"/>
      <c r="G1067" s="232"/>
      <c r="H1067" s="59" t="s">
        <v>359</v>
      </c>
      <c r="I1067" s="47">
        <f t="shared" si="61"/>
        <v>0</v>
      </c>
      <c r="J1067" s="47">
        <f t="shared" si="61"/>
        <v>0</v>
      </c>
      <c r="K1067" s="47">
        <f t="shared" si="61"/>
        <v>0</v>
      </c>
    </row>
    <row r="1068" spans="3:11" s="5" customFormat="1" ht="17.25" customHeight="1">
      <c r="C1068" s="221"/>
      <c r="D1068" s="155"/>
      <c r="E1068" s="106"/>
      <c r="F1068" s="232"/>
      <c r="G1068" s="232"/>
      <c r="H1068" s="59" t="s">
        <v>360</v>
      </c>
      <c r="I1068" s="47">
        <f t="shared" si="61"/>
        <v>0</v>
      </c>
      <c r="J1068" s="47">
        <f t="shared" si="61"/>
        <v>0</v>
      </c>
      <c r="K1068" s="47">
        <f t="shared" si="61"/>
        <v>0</v>
      </c>
    </row>
    <row r="1069" spans="3:11" s="5" customFormat="1" ht="21" customHeight="1">
      <c r="C1069" s="221"/>
      <c r="D1069" s="155"/>
      <c r="E1069" s="106"/>
      <c r="F1069" s="232"/>
      <c r="G1069" s="232"/>
      <c r="H1069" s="59" t="s">
        <v>249</v>
      </c>
      <c r="I1069" s="47">
        <f t="shared" si="61"/>
        <v>8200</v>
      </c>
      <c r="J1069" s="47">
        <f t="shared" si="61"/>
        <v>6100</v>
      </c>
      <c r="K1069" s="47">
        <f t="shared" si="61"/>
        <v>6100</v>
      </c>
    </row>
    <row r="1070" spans="3:11" s="7" customFormat="1" ht="18.75" customHeight="1">
      <c r="C1070" s="123" t="s">
        <v>447</v>
      </c>
      <c r="D1070" s="228" t="s">
        <v>133</v>
      </c>
      <c r="E1070" s="102" t="s">
        <v>334</v>
      </c>
      <c r="F1070" s="200">
        <v>2020</v>
      </c>
      <c r="G1070" s="200">
        <v>2022</v>
      </c>
      <c r="H1070" s="60" t="s">
        <v>357</v>
      </c>
      <c r="I1070" s="61">
        <f>I1071+I1072+I1073+I1074</f>
        <v>31377.5</v>
      </c>
      <c r="J1070" s="61">
        <f>J1071+J1072+J1073+J1074</f>
        <v>30236.7</v>
      </c>
      <c r="K1070" s="61">
        <f>K1071+K1072+K1073+K1074</f>
        <v>31078.9</v>
      </c>
    </row>
    <row r="1071" spans="3:11" s="7" customFormat="1">
      <c r="C1071" s="226"/>
      <c r="D1071" s="229"/>
      <c r="E1071" s="103"/>
      <c r="F1071" s="201"/>
      <c r="G1071" s="201"/>
      <c r="H1071" s="60" t="s">
        <v>358</v>
      </c>
      <c r="I1071" s="61">
        <v>23177.5</v>
      </c>
      <c r="J1071" s="61">
        <v>24136.7</v>
      </c>
      <c r="K1071" s="61">
        <v>24978.9</v>
      </c>
    </row>
    <row r="1072" spans="3:11" s="7" customFormat="1" ht="18.75" customHeight="1">
      <c r="C1072" s="226"/>
      <c r="D1072" s="229"/>
      <c r="E1072" s="103"/>
      <c r="F1072" s="201"/>
      <c r="G1072" s="201"/>
      <c r="H1072" s="60" t="s">
        <v>359</v>
      </c>
      <c r="I1072" s="61">
        <v>0</v>
      </c>
      <c r="J1072" s="61">
        <v>0</v>
      </c>
      <c r="K1072" s="61">
        <v>0</v>
      </c>
    </row>
    <row r="1073" spans="3:11" s="7" customFormat="1">
      <c r="C1073" s="226"/>
      <c r="D1073" s="229"/>
      <c r="E1073" s="103"/>
      <c r="F1073" s="201"/>
      <c r="G1073" s="201"/>
      <c r="H1073" s="60" t="s">
        <v>360</v>
      </c>
      <c r="I1073" s="61">
        <v>0</v>
      </c>
      <c r="J1073" s="61">
        <v>0</v>
      </c>
      <c r="K1073" s="61">
        <v>0</v>
      </c>
    </row>
    <row r="1074" spans="3:11" s="7" customFormat="1">
      <c r="C1074" s="227"/>
      <c r="D1074" s="230"/>
      <c r="E1074" s="104"/>
      <c r="F1074" s="202"/>
      <c r="G1074" s="202"/>
      <c r="H1074" s="66" t="s">
        <v>249</v>
      </c>
      <c r="I1074" s="61">
        <v>8200</v>
      </c>
      <c r="J1074" s="61">
        <v>6100</v>
      </c>
      <c r="K1074" s="61">
        <v>6100</v>
      </c>
    </row>
    <row r="1075" spans="3:11" s="7" customFormat="1" ht="20.25" customHeight="1">
      <c r="C1075" s="126" t="s">
        <v>448</v>
      </c>
      <c r="D1075" s="117" t="s">
        <v>449</v>
      </c>
      <c r="E1075" s="102" t="s">
        <v>334</v>
      </c>
      <c r="F1075" s="194"/>
      <c r="G1075" s="194"/>
      <c r="H1075" s="60" t="s">
        <v>357</v>
      </c>
      <c r="I1075" s="61">
        <f>I1076+I1077+I1078+I1079</f>
        <v>0</v>
      </c>
      <c r="J1075" s="61">
        <f>J1076+J1077+J1078+J1079</f>
        <v>0</v>
      </c>
      <c r="K1075" s="61">
        <f>K1076+K1077+K1078+K1079</f>
        <v>0</v>
      </c>
    </row>
    <row r="1076" spans="3:11" s="7" customFormat="1">
      <c r="C1076" s="126"/>
      <c r="D1076" s="118"/>
      <c r="E1076" s="103"/>
      <c r="F1076" s="194"/>
      <c r="G1076" s="194"/>
      <c r="H1076" s="60" t="s">
        <v>358</v>
      </c>
      <c r="I1076" s="61">
        <v>0</v>
      </c>
      <c r="J1076" s="61">
        <v>0</v>
      </c>
      <c r="K1076" s="61">
        <v>0</v>
      </c>
    </row>
    <row r="1077" spans="3:11" s="7" customFormat="1">
      <c r="C1077" s="126"/>
      <c r="D1077" s="118"/>
      <c r="E1077" s="103"/>
      <c r="F1077" s="194"/>
      <c r="G1077" s="194"/>
      <c r="H1077" s="60" t="s">
        <v>359</v>
      </c>
      <c r="I1077" s="61">
        <v>0</v>
      </c>
      <c r="J1077" s="61">
        <v>0</v>
      </c>
      <c r="K1077" s="61">
        <v>0</v>
      </c>
    </row>
    <row r="1078" spans="3:11" s="7" customFormat="1">
      <c r="C1078" s="126"/>
      <c r="D1078" s="118"/>
      <c r="E1078" s="103"/>
      <c r="F1078" s="194"/>
      <c r="G1078" s="194"/>
      <c r="H1078" s="60" t="s">
        <v>360</v>
      </c>
      <c r="I1078" s="61">
        <v>0</v>
      </c>
      <c r="J1078" s="61">
        <v>0</v>
      </c>
      <c r="K1078" s="61">
        <v>0</v>
      </c>
    </row>
    <row r="1079" spans="3:11" s="7" customFormat="1">
      <c r="C1079" s="126"/>
      <c r="D1079" s="119"/>
      <c r="E1079" s="104"/>
      <c r="F1079" s="194"/>
      <c r="G1079" s="194"/>
      <c r="H1079" s="79" t="s">
        <v>249</v>
      </c>
      <c r="I1079" s="61">
        <v>0</v>
      </c>
      <c r="J1079" s="61">
        <v>0</v>
      </c>
      <c r="K1079" s="61">
        <v>0</v>
      </c>
    </row>
    <row r="1080" spans="3:11" s="7" customFormat="1" ht="20.25" customHeight="1">
      <c r="C1080" s="126" t="s">
        <v>450</v>
      </c>
      <c r="D1080" s="166" t="s">
        <v>451</v>
      </c>
      <c r="E1080" s="102" t="s">
        <v>334</v>
      </c>
      <c r="F1080" s="194"/>
      <c r="G1080" s="194"/>
      <c r="H1080" s="60" t="s">
        <v>357</v>
      </c>
      <c r="I1080" s="61">
        <f>I1081+I1082+I1083+I1084</f>
        <v>0</v>
      </c>
      <c r="J1080" s="61">
        <f>J1081+J1082+J1083+J1084</f>
        <v>0</v>
      </c>
      <c r="K1080" s="61">
        <f>K1081+K1082+K1083+K1084</f>
        <v>0</v>
      </c>
    </row>
    <row r="1081" spans="3:11" s="7" customFormat="1">
      <c r="C1081" s="126"/>
      <c r="D1081" s="166"/>
      <c r="E1081" s="163"/>
      <c r="F1081" s="194"/>
      <c r="G1081" s="194"/>
      <c r="H1081" s="60" t="s">
        <v>358</v>
      </c>
      <c r="I1081" s="61">
        <f>I1086</f>
        <v>0</v>
      </c>
      <c r="J1081" s="61">
        <f>J1086</f>
        <v>0</v>
      </c>
      <c r="K1081" s="61">
        <f>K1086</f>
        <v>0</v>
      </c>
    </row>
    <row r="1082" spans="3:11" s="7" customFormat="1">
      <c r="C1082" s="126"/>
      <c r="D1082" s="166"/>
      <c r="E1082" s="163"/>
      <c r="F1082" s="194"/>
      <c r="G1082" s="194"/>
      <c r="H1082" s="60" t="s">
        <v>359</v>
      </c>
      <c r="I1082" s="61">
        <v>0</v>
      </c>
      <c r="J1082" s="61">
        <v>0</v>
      </c>
      <c r="K1082" s="61">
        <v>0</v>
      </c>
    </row>
    <row r="1083" spans="3:11" s="7" customFormat="1">
      <c r="C1083" s="126"/>
      <c r="D1083" s="166"/>
      <c r="E1083" s="163"/>
      <c r="F1083" s="194"/>
      <c r="G1083" s="194"/>
      <c r="H1083" s="60" t="s">
        <v>360</v>
      </c>
      <c r="I1083" s="61">
        <v>0</v>
      </c>
      <c r="J1083" s="61">
        <v>0</v>
      </c>
      <c r="K1083" s="61">
        <v>0</v>
      </c>
    </row>
    <row r="1084" spans="3:11" s="7" customFormat="1">
      <c r="C1084" s="126"/>
      <c r="D1084" s="166"/>
      <c r="E1084" s="164"/>
      <c r="F1084" s="194"/>
      <c r="G1084" s="194"/>
      <c r="H1084" s="60" t="s">
        <v>249</v>
      </c>
      <c r="I1084" s="61">
        <v>0</v>
      </c>
      <c r="J1084" s="61">
        <v>0</v>
      </c>
      <c r="K1084" s="61">
        <v>0</v>
      </c>
    </row>
    <row r="1085" spans="3:11" s="7" customFormat="1" ht="20.25" hidden="1" customHeight="1">
      <c r="C1085" s="126" t="s">
        <v>454</v>
      </c>
      <c r="D1085" s="166" t="s">
        <v>321</v>
      </c>
      <c r="E1085" s="102" t="s">
        <v>334</v>
      </c>
      <c r="F1085" s="194"/>
      <c r="G1085" s="194"/>
      <c r="H1085" s="60" t="s">
        <v>357</v>
      </c>
      <c r="I1085" s="61">
        <f>I1086+I1087+I1089+I1088</f>
        <v>0</v>
      </c>
      <c r="J1085" s="61">
        <f>J1086+J1087+J1089+J1088</f>
        <v>0</v>
      </c>
      <c r="K1085" s="61">
        <f>K1086+K1087+K1089+K1088</f>
        <v>0</v>
      </c>
    </row>
    <row r="1086" spans="3:11" s="7" customFormat="1" ht="15.75" hidden="1" customHeight="1">
      <c r="C1086" s="126"/>
      <c r="D1086" s="166"/>
      <c r="E1086" s="163"/>
      <c r="F1086" s="194"/>
      <c r="G1086" s="194"/>
      <c r="H1086" s="60" t="s">
        <v>358</v>
      </c>
      <c r="I1086" s="61">
        <v>0</v>
      </c>
      <c r="J1086" s="61">
        <v>0</v>
      </c>
      <c r="K1086" s="61">
        <v>0</v>
      </c>
    </row>
    <row r="1087" spans="3:11" s="7" customFormat="1" ht="15" hidden="1" customHeight="1">
      <c r="C1087" s="126"/>
      <c r="D1087" s="166"/>
      <c r="E1087" s="163"/>
      <c r="F1087" s="194"/>
      <c r="G1087" s="194"/>
      <c r="H1087" s="60" t="s">
        <v>359</v>
      </c>
      <c r="I1087" s="61">
        <v>0</v>
      </c>
      <c r="J1087" s="61">
        <v>0</v>
      </c>
      <c r="K1087" s="61">
        <v>0</v>
      </c>
    </row>
    <row r="1088" spans="3:11" s="7" customFormat="1" ht="15" hidden="1" customHeight="1">
      <c r="C1088" s="126"/>
      <c r="D1088" s="166"/>
      <c r="E1088" s="163"/>
      <c r="F1088" s="194"/>
      <c r="G1088" s="194"/>
      <c r="H1088" s="60" t="s">
        <v>360</v>
      </c>
      <c r="I1088" s="61">
        <v>0</v>
      </c>
      <c r="J1088" s="61">
        <v>0</v>
      </c>
      <c r="K1088" s="61">
        <v>0</v>
      </c>
    </row>
    <row r="1089" spans="3:11" s="7" customFormat="1" ht="15" hidden="1" customHeight="1">
      <c r="C1089" s="126"/>
      <c r="D1089" s="166"/>
      <c r="E1089" s="164"/>
      <c r="F1089" s="194"/>
      <c r="G1089" s="194"/>
      <c r="H1089" s="60" t="s">
        <v>249</v>
      </c>
      <c r="I1089" s="61">
        <v>0</v>
      </c>
      <c r="J1089" s="61">
        <v>0</v>
      </c>
      <c r="K1089" s="61">
        <v>0</v>
      </c>
    </row>
    <row r="1090" spans="3:11" s="7" customFormat="1">
      <c r="C1090" s="126" t="s">
        <v>452</v>
      </c>
      <c r="D1090" s="166" t="s">
        <v>453</v>
      </c>
      <c r="E1090" s="102" t="s">
        <v>334</v>
      </c>
      <c r="F1090" s="194"/>
      <c r="G1090" s="194"/>
      <c r="H1090" s="60" t="s">
        <v>357</v>
      </c>
      <c r="I1090" s="61">
        <f>I1091+I1092+I1093+I1094</f>
        <v>0</v>
      </c>
      <c r="J1090" s="61">
        <f>J1091+J1092+J1093+J1094</f>
        <v>0</v>
      </c>
      <c r="K1090" s="61">
        <f>K1091+K1092+K1093+K1094</f>
        <v>0</v>
      </c>
    </row>
    <row r="1091" spans="3:11" s="7" customFormat="1" ht="15.75" customHeight="1">
      <c r="C1091" s="126"/>
      <c r="D1091" s="166"/>
      <c r="E1091" s="163"/>
      <c r="F1091" s="194"/>
      <c r="G1091" s="194"/>
      <c r="H1091" s="60" t="s">
        <v>358</v>
      </c>
      <c r="I1091" s="61">
        <v>0</v>
      </c>
      <c r="J1091" s="61">
        <v>0</v>
      </c>
      <c r="K1091" s="61">
        <v>0</v>
      </c>
    </row>
    <row r="1092" spans="3:11" s="7" customFormat="1">
      <c r="C1092" s="126"/>
      <c r="D1092" s="166"/>
      <c r="E1092" s="163"/>
      <c r="F1092" s="194"/>
      <c r="G1092" s="194"/>
      <c r="H1092" s="60" t="s">
        <v>359</v>
      </c>
      <c r="I1092" s="61">
        <v>0</v>
      </c>
      <c r="J1092" s="61">
        <v>0</v>
      </c>
      <c r="K1092" s="61">
        <v>0</v>
      </c>
    </row>
    <row r="1093" spans="3:11" s="7" customFormat="1">
      <c r="C1093" s="126"/>
      <c r="D1093" s="166"/>
      <c r="E1093" s="163"/>
      <c r="F1093" s="194"/>
      <c r="G1093" s="194"/>
      <c r="H1093" s="60" t="s">
        <v>360</v>
      </c>
      <c r="I1093" s="61">
        <v>0</v>
      </c>
      <c r="J1093" s="61">
        <v>0</v>
      </c>
      <c r="K1093" s="61">
        <v>0</v>
      </c>
    </row>
    <row r="1094" spans="3:11" s="7" customFormat="1">
      <c r="C1094" s="126"/>
      <c r="D1094" s="166"/>
      <c r="E1094" s="164"/>
      <c r="F1094" s="194"/>
      <c r="G1094" s="194"/>
      <c r="H1094" s="60" t="s">
        <v>249</v>
      </c>
      <c r="I1094" s="61">
        <v>0</v>
      </c>
      <c r="J1094" s="61">
        <v>0</v>
      </c>
      <c r="K1094" s="61">
        <v>0</v>
      </c>
    </row>
    <row r="1095" spans="3:11" s="7" customFormat="1">
      <c r="C1095" s="126" t="s">
        <v>455</v>
      </c>
      <c r="D1095" s="166" t="s">
        <v>456</v>
      </c>
      <c r="E1095" s="102" t="s">
        <v>334</v>
      </c>
      <c r="F1095" s="194"/>
      <c r="G1095" s="194"/>
      <c r="H1095" s="60" t="s">
        <v>357</v>
      </c>
      <c r="I1095" s="61">
        <f>I1096+I1097+I1098+I1099</f>
        <v>0</v>
      </c>
      <c r="J1095" s="61">
        <f>J1096+J1097+J1098+J1099</f>
        <v>0</v>
      </c>
      <c r="K1095" s="61">
        <f>K1096+K1097+K1098+K1099</f>
        <v>0</v>
      </c>
    </row>
    <row r="1096" spans="3:11" s="7" customFormat="1" ht="14.25" customHeight="1">
      <c r="C1096" s="126"/>
      <c r="D1096" s="166"/>
      <c r="E1096" s="163"/>
      <c r="F1096" s="194"/>
      <c r="G1096" s="194"/>
      <c r="H1096" s="60" t="s">
        <v>358</v>
      </c>
      <c r="I1096" s="61">
        <f t="shared" ref="I1096:K1099" si="62">I1101</f>
        <v>0</v>
      </c>
      <c r="J1096" s="61">
        <f t="shared" si="62"/>
        <v>0</v>
      </c>
      <c r="K1096" s="61">
        <f t="shared" si="62"/>
        <v>0</v>
      </c>
    </row>
    <row r="1097" spans="3:11" s="7" customFormat="1">
      <c r="C1097" s="126"/>
      <c r="D1097" s="166"/>
      <c r="E1097" s="163"/>
      <c r="F1097" s="194"/>
      <c r="G1097" s="194"/>
      <c r="H1097" s="60" t="s">
        <v>359</v>
      </c>
      <c r="I1097" s="61">
        <f t="shared" si="62"/>
        <v>0</v>
      </c>
      <c r="J1097" s="61">
        <f t="shared" si="62"/>
        <v>0</v>
      </c>
      <c r="K1097" s="61">
        <f t="shared" si="62"/>
        <v>0</v>
      </c>
    </row>
    <row r="1098" spans="3:11" s="7" customFormat="1">
      <c r="C1098" s="126"/>
      <c r="D1098" s="166"/>
      <c r="E1098" s="163"/>
      <c r="F1098" s="194"/>
      <c r="G1098" s="194"/>
      <c r="H1098" s="60" t="s">
        <v>360</v>
      </c>
      <c r="I1098" s="61">
        <f t="shared" si="62"/>
        <v>0</v>
      </c>
      <c r="J1098" s="61">
        <f t="shared" si="62"/>
        <v>0</v>
      </c>
      <c r="K1098" s="61">
        <f t="shared" si="62"/>
        <v>0</v>
      </c>
    </row>
    <row r="1099" spans="3:11" s="7" customFormat="1">
      <c r="C1099" s="126"/>
      <c r="D1099" s="166"/>
      <c r="E1099" s="164"/>
      <c r="F1099" s="194"/>
      <c r="G1099" s="194"/>
      <c r="H1099" s="60" t="s">
        <v>249</v>
      </c>
      <c r="I1099" s="61">
        <f t="shared" si="62"/>
        <v>0</v>
      </c>
      <c r="J1099" s="61">
        <f t="shared" si="62"/>
        <v>0</v>
      </c>
      <c r="K1099" s="61">
        <f t="shared" si="62"/>
        <v>0</v>
      </c>
    </row>
    <row r="1100" spans="3:11" s="7" customFormat="1" ht="15" hidden="1" customHeight="1">
      <c r="C1100" s="126" t="s">
        <v>459</v>
      </c>
      <c r="D1100" s="166" t="s">
        <v>373</v>
      </c>
      <c r="E1100" s="102" t="s">
        <v>334</v>
      </c>
      <c r="F1100" s="194"/>
      <c r="G1100" s="194"/>
      <c r="H1100" s="60" t="s">
        <v>357</v>
      </c>
      <c r="I1100" s="61">
        <f>I1101+I1102+I1103+I1104</f>
        <v>0</v>
      </c>
      <c r="J1100" s="61">
        <f>J1101+J1102+J1103+J1104</f>
        <v>0</v>
      </c>
      <c r="K1100" s="61">
        <f>K1101+K1102+K1103+K1104</f>
        <v>0</v>
      </c>
    </row>
    <row r="1101" spans="3:11" s="7" customFormat="1" ht="15" hidden="1" customHeight="1">
      <c r="C1101" s="126"/>
      <c r="D1101" s="166"/>
      <c r="E1101" s="163"/>
      <c r="F1101" s="194"/>
      <c r="G1101" s="194"/>
      <c r="H1101" s="60" t="s">
        <v>358</v>
      </c>
      <c r="I1101" s="61">
        <v>0</v>
      </c>
      <c r="J1101" s="61">
        <v>0</v>
      </c>
      <c r="K1101" s="61">
        <v>0</v>
      </c>
    </row>
    <row r="1102" spans="3:11" s="7" customFormat="1" ht="15" hidden="1" customHeight="1">
      <c r="C1102" s="126"/>
      <c r="D1102" s="166"/>
      <c r="E1102" s="163"/>
      <c r="F1102" s="194"/>
      <c r="G1102" s="194"/>
      <c r="H1102" s="60" t="s">
        <v>359</v>
      </c>
      <c r="I1102" s="61">
        <v>0</v>
      </c>
      <c r="J1102" s="61">
        <v>0</v>
      </c>
      <c r="K1102" s="61">
        <v>0</v>
      </c>
    </row>
    <row r="1103" spans="3:11" s="7" customFormat="1" ht="15" hidden="1" customHeight="1">
      <c r="C1103" s="126"/>
      <c r="D1103" s="166"/>
      <c r="E1103" s="163"/>
      <c r="F1103" s="194"/>
      <c r="G1103" s="194"/>
      <c r="H1103" s="60" t="s">
        <v>360</v>
      </c>
      <c r="I1103" s="61">
        <v>0</v>
      </c>
      <c r="J1103" s="61">
        <v>0</v>
      </c>
      <c r="K1103" s="61">
        <v>0</v>
      </c>
    </row>
    <row r="1104" spans="3:11" s="7" customFormat="1" ht="15" hidden="1" customHeight="1">
      <c r="C1104" s="126"/>
      <c r="D1104" s="166"/>
      <c r="E1104" s="164"/>
      <c r="F1104" s="194"/>
      <c r="G1104" s="194"/>
      <c r="H1104" s="60" t="s">
        <v>249</v>
      </c>
      <c r="I1104" s="61">
        <v>0</v>
      </c>
      <c r="J1104" s="61">
        <v>0</v>
      </c>
      <c r="K1104" s="61">
        <v>0</v>
      </c>
    </row>
    <row r="1105" spans="3:11" s="7" customFormat="1" ht="15" customHeight="1">
      <c r="C1105" s="123" t="s">
        <v>457</v>
      </c>
      <c r="D1105" s="117" t="s">
        <v>458</v>
      </c>
      <c r="E1105" s="102" t="s">
        <v>334</v>
      </c>
      <c r="F1105" s="200"/>
      <c r="G1105" s="200"/>
      <c r="H1105" s="60" t="s">
        <v>357</v>
      </c>
      <c r="I1105" s="61">
        <f>I1106+I1107+I1108+I1109</f>
        <v>0</v>
      </c>
      <c r="J1105" s="61">
        <f>J1106+J1107+J1108+J1109</f>
        <v>0</v>
      </c>
      <c r="K1105" s="61">
        <f>K1106+K1107+K1108+K1109</f>
        <v>0</v>
      </c>
    </row>
    <row r="1106" spans="3:11" s="7" customFormat="1" ht="15" customHeight="1">
      <c r="C1106" s="124"/>
      <c r="D1106" s="118"/>
      <c r="E1106" s="103"/>
      <c r="F1106" s="201"/>
      <c r="G1106" s="201"/>
      <c r="H1106" s="60" t="s">
        <v>358</v>
      </c>
      <c r="I1106" s="61">
        <f t="shared" ref="I1106:K1109" si="63">I1111</f>
        <v>0</v>
      </c>
      <c r="J1106" s="61">
        <f t="shared" si="63"/>
        <v>0</v>
      </c>
      <c r="K1106" s="61">
        <f t="shared" si="63"/>
        <v>0</v>
      </c>
    </row>
    <row r="1107" spans="3:11" s="7" customFormat="1">
      <c r="C1107" s="124"/>
      <c r="D1107" s="118"/>
      <c r="E1107" s="103"/>
      <c r="F1107" s="201"/>
      <c r="G1107" s="201"/>
      <c r="H1107" s="60" t="s">
        <v>359</v>
      </c>
      <c r="I1107" s="61">
        <f t="shared" si="63"/>
        <v>0</v>
      </c>
      <c r="J1107" s="61">
        <f t="shared" si="63"/>
        <v>0</v>
      </c>
      <c r="K1107" s="61">
        <f t="shared" si="63"/>
        <v>0</v>
      </c>
    </row>
    <row r="1108" spans="3:11" s="7" customFormat="1">
      <c r="C1108" s="124"/>
      <c r="D1108" s="118"/>
      <c r="E1108" s="103"/>
      <c r="F1108" s="201"/>
      <c r="G1108" s="201"/>
      <c r="H1108" s="60" t="s">
        <v>360</v>
      </c>
      <c r="I1108" s="61">
        <f t="shared" si="63"/>
        <v>0</v>
      </c>
      <c r="J1108" s="61">
        <f t="shared" si="63"/>
        <v>0</v>
      </c>
      <c r="K1108" s="61">
        <f t="shared" si="63"/>
        <v>0</v>
      </c>
    </row>
    <row r="1109" spans="3:11" s="7" customFormat="1">
      <c r="C1109" s="125"/>
      <c r="D1109" s="119"/>
      <c r="E1109" s="104"/>
      <c r="F1109" s="202"/>
      <c r="G1109" s="202"/>
      <c r="H1109" s="60" t="s">
        <v>249</v>
      </c>
      <c r="I1109" s="61">
        <f t="shared" si="63"/>
        <v>0</v>
      </c>
      <c r="J1109" s="61">
        <f t="shared" si="63"/>
        <v>0</v>
      </c>
      <c r="K1109" s="61">
        <f t="shared" si="63"/>
        <v>0</v>
      </c>
    </row>
    <row r="1110" spans="3:11" s="7" customFormat="1" hidden="1">
      <c r="C1110" s="126" t="s">
        <v>374</v>
      </c>
      <c r="D1110" s="166" t="s">
        <v>375</v>
      </c>
      <c r="E1110" s="150" t="s">
        <v>283</v>
      </c>
      <c r="F1110" s="165"/>
      <c r="G1110" s="165"/>
      <c r="H1110" s="60" t="s">
        <v>357</v>
      </c>
      <c r="I1110" s="61">
        <f>I1111+I1112+I1113+I1114</f>
        <v>0</v>
      </c>
      <c r="J1110" s="61">
        <f>J1111+J1112+J1113+J1114</f>
        <v>0</v>
      </c>
      <c r="K1110" s="61">
        <f>K1111+K1112+K1113+K1114</f>
        <v>0</v>
      </c>
    </row>
    <row r="1111" spans="3:11" s="7" customFormat="1" ht="15" hidden="1" customHeight="1">
      <c r="C1111" s="126"/>
      <c r="D1111" s="166"/>
      <c r="E1111" s="150"/>
      <c r="F1111" s="165"/>
      <c r="G1111" s="165"/>
      <c r="H1111" s="60" t="s">
        <v>358</v>
      </c>
      <c r="I1111" s="61">
        <v>0</v>
      </c>
      <c r="J1111" s="61">
        <v>0</v>
      </c>
      <c r="K1111" s="61">
        <v>0</v>
      </c>
    </row>
    <row r="1112" spans="3:11" s="7" customFormat="1" ht="21" hidden="1" customHeight="1">
      <c r="C1112" s="126"/>
      <c r="D1112" s="166"/>
      <c r="E1112" s="150"/>
      <c r="F1112" s="165"/>
      <c r="G1112" s="165"/>
      <c r="H1112" s="60" t="s">
        <v>359</v>
      </c>
      <c r="I1112" s="61">
        <v>0</v>
      </c>
      <c r="J1112" s="61">
        <v>0</v>
      </c>
      <c r="K1112" s="61">
        <v>0</v>
      </c>
    </row>
    <row r="1113" spans="3:11" s="7" customFormat="1" ht="14.25" hidden="1" customHeight="1">
      <c r="C1113" s="126"/>
      <c r="D1113" s="166"/>
      <c r="E1113" s="150"/>
      <c r="F1113" s="165"/>
      <c r="G1113" s="165"/>
      <c r="H1113" s="60" t="s">
        <v>360</v>
      </c>
      <c r="I1113" s="61">
        <v>0</v>
      </c>
      <c r="J1113" s="61">
        <v>0</v>
      </c>
      <c r="K1113" s="61">
        <v>0</v>
      </c>
    </row>
    <row r="1114" spans="3:11" s="7" customFormat="1" ht="29.25" hidden="1" customHeight="1">
      <c r="C1114" s="126"/>
      <c r="D1114" s="166"/>
      <c r="E1114" s="150"/>
      <c r="F1114" s="165"/>
      <c r="G1114" s="165"/>
      <c r="H1114" s="60" t="s">
        <v>249</v>
      </c>
      <c r="I1114" s="61">
        <v>0</v>
      </c>
      <c r="J1114" s="61">
        <v>0</v>
      </c>
      <c r="K1114" s="61">
        <v>0</v>
      </c>
    </row>
    <row r="1115" spans="3:11" s="5" customFormat="1" ht="21" customHeight="1">
      <c r="C1115" s="198">
        <v>8</v>
      </c>
      <c r="D1115" s="225" t="s">
        <v>460</v>
      </c>
      <c r="E1115" s="173" t="s">
        <v>339</v>
      </c>
      <c r="F1115" s="224">
        <v>2020</v>
      </c>
      <c r="G1115" s="224">
        <v>2022</v>
      </c>
      <c r="H1115" s="59" t="s">
        <v>357</v>
      </c>
      <c r="I1115" s="47">
        <f>I1116+I1117+I1118+I1119</f>
        <v>97401.5</v>
      </c>
      <c r="J1115" s="47">
        <f>J1116+J1117+J1118+J1119</f>
        <v>92252.800000000003</v>
      </c>
      <c r="K1115" s="47">
        <f>K1116+K1117+K1118+K1119</f>
        <v>97804.700000000012</v>
      </c>
    </row>
    <row r="1116" spans="3:11" s="5" customFormat="1" ht="15" customHeight="1">
      <c r="C1116" s="198"/>
      <c r="D1116" s="225"/>
      <c r="E1116" s="173"/>
      <c r="F1116" s="224"/>
      <c r="G1116" s="224"/>
      <c r="H1116" s="59" t="s">
        <v>358</v>
      </c>
      <c r="I1116" s="47">
        <f t="shared" ref="I1116:K1119" si="64">I1121</f>
        <v>85668.3</v>
      </c>
      <c r="J1116" s="47">
        <f t="shared" si="64"/>
        <v>82285.100000000006</v>
      </c>
      <c r="K1116" s="47">
        <f t="shared" si="64"/>
        <v>87614.6</v>
      </c>
    </row>
    <row r="1117" spans="3:11" s="5" customFormat="1">
      <c r="C1117" s="198"/>
      <c r="D1117" s="225"/>
      <c r="E1117" s="173"/>
      <c r="F1117" s="224"/>
      <c r="G1117" s="224"/>
      <c r="H1117" s="59" t="s">
        <v>359</v>
      </c>
      <c r="I1117" s="47">
        <f t="shared" si="64"/>
        <v>0</v>
      </c>
      <c r="J1117" s="47">
        <f t="shared" si="64"/>
        <v>0</v>
      </c>
      <c r="K1117" s="47">
        <f t="shared" si="64"/>
        <v>0</v>
      </c>
    </row>
    <row r="1118" spans="3:11" s="5" customFormat="1">
      <c r="C1118" s="198"/>
      <c r="D1118" s="225"/>
      <c r="E1118" s="173"/>
      <c r="F1118" s="224"/>
      <c r="G1118" s="224"/>
      <c r="H1118" s="59" t="s">
        <v>360</v>
      </c>
      <c r="I1118" s="47">
        <f t="shared" si="64"/>
        <v>11733.2</v>
      </c>
      <c r="J1118" s="47">
        <f t="shared" si="64"/>
        <v>9967.7000000000007</v>
      </c>
      <c r="K1118" s="47">
        <f t="shared" si="64"/>
        <v>10190.1</v>
      </c>
    </row>
    <row r="1119" spans="3:11" s="5" customFormat="1" ht="28.5">
      <c r="C1119" s="198"/>
      <c r="D1119" s="225"/>
      <c r="E1119" s="173"/>
      <c r="F1119" s="224"/>
      <c r="G1119" s="224"/>
      <c r="H1119" s="59" t="s">
        <v>249</v>
      </c>
      <c r="I1119" s="47">
        <f t="shared" si="64"/>
        <v>0</v>
      </c>
      <c r="J1119" s="47">
        <f t="shared" si="64"/>
        <v>0</v>
      </c>
      <c r="K1119" s="47">
        <f t="shared" si="64"/>
        <v>0</v>
      </c>
    </row>
    <row r="1120" spans="3:11" s="7" customFormat="1">
      <c r="C1120" s="126" t="s">
        <v>461</v>
      </c>
      <c r="D1120" s="166" t="s">
        <v>126</v>
      </c>
      <c r="E1120" s="150" t="s">
        <v>339</v>
      </c>
      <c r="F1120" s="165">
        <v>2020</v>
      </c>
      <c r="G1120" s="165">
        <v>2022</v>
      </c>
      <c r="H1120" s="60" t="s">
        <v>357</v>
      </c>
      <c r="I1120" s="61">
        <f>I1121+I1122+I1123+I1124</f>
        <v>97401.5</v>
      </c>
      <c r="J1120" s="61">
        <f>J1121+J1122+J1123+J1124</f>
        <v>92252.800000000003</v>
      </c>
      <c r="K1120" s="61">
        <f>K1121+K1122+K1123+K1124</f>
        <v>97804.700000000012</v>
      </c>
    </row>
    <row r="1121" spans="3:11" s="7" customFormat="1" ht="16.5" customHeight="1">
      <c r="C1121" s="126"/>
      <c r="D1121" s="166"/>
      <c r="E1121" s="150"/>
      <c r="F1121" s="165"/>
      <c r="G1121" s="165"/>
      <c r="H1121" s="60" t="s">
        <v>358</v>
      </c>
      <c r="I1121" s="61">
        <v>85668.3</v>
      </c>
      <c r="J1121" s="61">
        <v>82285.100000000006</v>
      </c>
      <c r="K1121" s="61">
        <v>87614.6</v>
      </c>
    </row>
    <row r="1122" spans="3:11" s="7" customFormat="1" ht="18" customHeight="1">
      <c r="C1122" s="126"/>
      <c r="D1122" s="166"/>
      <c r="E1122" s="150"/>
      <c r="F1122" s="165"/>
      <c r="G1122" s="165"/>
      <c r="H1122" s="60" t="s">
        <v>359</v>
      </c>
      <c r="I1122" s="61">
        <v>0</v>
      </c>
      <c r="J1122" s="61">
        <v>0</v>
      </c>
      <c r="K1122" s="61">
        <v>0</v>
      </c>
    </row>
    <row r="1123" spans="3:11" s="7" customFormat="1">
      <c r="C1123" s="126"/>
      <c r="D1123" s="166"/>
      <c r="E1123" s="150"/>
      <c r="F1123" s="165"/>
      <c r="G1123" s="165"/>
      <c r="H1123" s="60" t="s">
        <v>360</v>
      </c>
      <c r="I1123" s="61">
        <v>11733.2</v>
      </c>
      <c r="J1123" s="61">
        <v>9967.7000000000007</v>
      </c>
      <c r="K1123" s="61">
        <v>10190.1</v>
      </c>
    </row>
    <row r="1124" spans="3:11" s="7" customFormat="1">
      <c r="C1124" s="126"/>
      <c r="D1124" s="166"/>
      <c r="E1124" s="150"/>
      <c r="F1124" s="165"/>
      <c r="G1124" s="165"/>
      <c r="H1124" s="60" t="s">
        <v>249</v>
      </c>
      <c r="I1124" s="61">
        <v>0</v>
      </c>
      <c r="J1124" s="61">
        <v>0</v>
      </c>
      <c r="K1124" s="61">
        <v>0</v>
      </c>
    </row>
    <row r="1125" spans="3:11" s="5" customFormat="1" ht="16.5" customHeight="1">
      <c r="C1125" s="220" t="s">
        <v>296</v>
      </c>
      <c r="D1125" s="225" t="s">
        <v>436</v>
      </c>
      <c r="E1125" s="173" t="s">
        <v>283</v>
      </c>
      <c r="F1125" s="224">
        <v>2020</v>
      </c>
      <c r="G1125" s="224">
        <v>2022</v>
      </c>
      <c r="H1125" s="59" t="s">
        <v>357</v>
      </c>
      <c r="I1125" s="47">
        <f>I1126+I1127+I1128+I1129</f>
        <v>4638.5</v>
      </c>
      <c r="J1125" s="47">
        <f>J1126+J1127+J1128+J1129</f>
        <v>5500</v>
      </c>
      <c r="K1125" s="47">
        <f>K1126+K1127+K1128+K1129</f>
        <v>5500</v>
      </c>
    </row>
    <row r="1126" spans="3:11" s="5" customFormat="1" ht="16.5" customHeight="1">
      <c r="C1126" s="221"/>
      <c r="D1126" s="225"/>
      <c r="E1126" s="173"/>
      <c r="F1126" s="224"/>
      <c r="G1126" s="224"/>
      <c r="H1126" s="59" t="s">
        <v>358</v>
      </c>
      <c r="I1126" s="80">
        <f t="shared" ref="I1126:K1129" si="65">I1131+I1136+I1171</f>
        <v>4638.5</v>
      </c>
      <c r="J1126" s="80">
        <f t="shared" si="65"/>
        <v>5500</v>
      </c>
      <c r="K1126" s="80">
        <f t="shared" si="65"/>
        <v>5500</v>
      </c>
    </row>
    <row r="1127" spans="3:11" s="5" customFormat="1" ht="16.5" customHeight="1">
      <c r="C1127" s="221"/>
      <c r="D1127" s="225"/>
      <c r="E1127" s="173"/>
      <c r="F1127" s="224"/>
      <c r="G1127" s="224"/>
      <c r="H1127" s="59" t="s">
        <v>359</v>
      </c>
      <c r="I1127" s="80">
        <f t="shared" si="65"/>
        <v>0</v>
      </c>
      <c r="J1127" s="80">
        <f t="shared" si="65"/>
        <v>0</v>
      </c>
      <c r="K1127" s="80">
        <f t="shared" si="65"/>
        <v>0</v>
      </c>
    </row>
    <row r="1128" spans="3:11" s="5" customFormat="1" ht="15.75" customHeight="1">
      <c r="C1128" s="221"/>
      <c r="D1128" s="225"/>
      <c r="E1128" s="173"/>
      <c r="F1128" s="224"/>
      <c r="G1128" s="224"/>
      <c r="H1128" s="59" t="s">
        <v>360</v>
      </c>
      <c r="I1128" s="80">
        <f t="shared" si="65"/>
        <v>0</v>
      </c>
      <c r="J1128" s="80">
        <f t="shared" si="65"/>
        <v>0</v>
      </c>
      <c r="K1128" s="80">
        <f t="shared" si="65"/>
        <v>0</v>
      </c>
    </row>
    <row r="1129" spans="3:11" s="5" customFormat="1" ht="16.5" customHeight="1">
      <c r="C1129" s="222"/>
      <c r="D1129" s="225"/>
      <c r="E1129" s="173"/>
      <c r="F1129" s="224"/>
      <c r="G1129" s="224"/>
      <c r="H1129" s="59" t="s">
        <v>249</v>
      </c>
      <c r="I1129" s="80">
        <f t="shared" si="65"/>
        <v>0</v>
      </c>
      <c r="J1129" s="80">
        <f t="shared" si="65"/>
        <v>0</v>
      </c>
      <c r="K1129" s="80">
        <f t="shared" si="65"/>
        <v>0</v>
      </c>
    </row>
    <row r="1130" spans="3:11" s="7" customFormat="1" ht="18.75" customHeight="1">
      <c r="C1130" s="123" t="s">
        <v>170</v>
      </c>
      <c r="D1130" s="166" t="s">
        <v>437</v>
      </c>
      <c r="E1130" s="150" t="s">
        <v>283</v>
      </c>
      <c r="F1130" s="165"/>
      <c r="G1130" s="165"/>
      <c r="H1130" s="60" t="s">
        <v>357</v>
      </c>
      <c r="I1130" s="61">
        <f>I1131+I1132+I1133+I1134</f>
        <v>0</v>
      </c>
      <c r="J1130" s="61">
        <f>J1131+J1132+J1133+J1134</f>
        <v>0</v>
      </c>
      <c r="K1130" s="61">
        <f>K1131+K1132+K1133+K1134</f>
        <v>0</v>
      </c>
    </row>
    <row r="1131" spans="3:11" s="7" customFormat="1" ht="16.5" customHeight="1">
      <c r="C1131" s="124"/>
      <c r="D1131" s="166"/>
      <c r="E1131" s="150"/>
      <c r="F1131" s="165"/>
      <c r="G1131" s="165"/>
      <c r="H1131" s="60" t="s">
        <v>358</v>
      </c>
      <c r="I1131" s="61">
        <v>0</v>
      </c>
      <c r="J1131" s="61">
        <v>0</v>
      </c>
      <c r="K1131" s="61">
        <v>0</v>
      </c>
    </row>
    <row r="1132" spans="3:11" s="7" customFormat="1" ht="16.5" customHeight="1">
      <c r="C1132" s="124"/>
      <c r="D1132" s="166"/>
      <c r="E1132" s="150"/>
      <c r="F1132" s="165"/>
      <c r="G1132" s="165"/>
      <c r="H1132" s="60" t="s">
        <v>359</v>
      </c>
      <c r="I1132" s="61">
        <v>0</v>
      </c>
      <c r="J1132" s="61">
        <v>0</v>
      </c>
      <c r="K1132" s="61">
        <v>0</v>
      </c>
    </row>
    <row r="1133" spans="3:11" s="7" customFormat="1" ht="16.5" customHeight="1">
      <c r="C1133" s="124"/>
      <c r="D1133" s="166"/>
      <c r="E1133" s="150"/>
      <c r="F1133" s="165"/>
      <c r="G1133" s="165"/>
      <c r="H1133" s="60" t="s">
        <v>360</v>
      </c>
      <c r="I1133" s="61">
        <v>0</v>
      </c>
      <c r="J1133" s="61">
        <v>0</v>
      </c>
      <c r="K1133" s="61">
        <v>0</v>
      </c>
    </row>
    <row r="1134" spans="3:11" s="7" customFormat="1" ht="16.5" customHeight="1">
      <c r="C1134" s="125"/>
      <c r="D1134" s="166"/>
      <c r="E1134" s="150"/>
      <c r="F1134" s="165"/>
      <c r="G1134" s="165"/>
      <c r="H1134" s="60" t="s">
        <v>249</v>
      </c>
      <c r="I1134" s="61">
        <v>0</v>
      </c>
      <c r="J1134" s="61">
        <v>0</v>
      </c>
      <c r="K1134" s="61">
        <v>0</v>
      </c>
    </row>
    <row r="1135" spans="3:11" s="7" customFormat="1" ht="16.5" customHeight="1">
      <c r="C1135" s="123" t="s">
        <v>297</v>
      </c>
      <c r="D1135" s="166" t="s">
        <v>438</v>
      </c>
      <c r="E1135" s="150" t="s">
        <v>630</v>
      </c>
      <c r="F1135" s="165">
        <v>2020</v>
      </c>
      <c r="G1135" s="165">
        <v>2022</v>
      </c>
      <c r="H1135" s="60" t="s">
        <v>357</v>
      </c>
      <c r="I1135" s="49">
        <f>SUM(I1137+I1136)</f>
        <v>603.5</v>
      </c>
      <c r="J1135" s="49">
        <f>SUM(J1137+J1136)</f>
        <v>1984</v>
      </c>
      <c r="K1135" s="49">
        <f>SUM(K1137+K1136)</f>
        <v>1984</v>
      </c>
    </row>
    <row r="1136" spans="3:11" s="7" customFormat="1" ht="16.5" customHeight="1">
      <c r="C1136" s="124"/>
      <c r="D1136" s="166"/>
      <c r="E1136" s="150"/>
      <c r="F1136" s="165"/>
      <c r="G1136" s="165"/>
      <c r="H1136" s="60" t="s">
        <v>358</v>
      </c>
      <c r="I1136" s="49">
        <f>I1141+I1146+I1151+I1156+I1161+I1166</f>
        <v>603.5</v>
      </c>
      <c r="J1136" s="49">
        <f>J1141+J1146+J1151+J1156+J1161+J1166</f>
        <v>1984</v>
      </c>
      <c r="K1136" s="49">
        <f>K1141+K1146+K1151+K1156+K1161+K1166</f>
        <v>1984</v>
      </c>
    </row>
    <row r="1137" spans="3:11" s="7" customFormat="1" ht="16.5" customHeight="1">
      <c r="C1137" s="124"/>
      <c r="D1137" s="166"/>
      <c r="E1137" s="150"/>
      <c r="F1137" s="165"/>
      <c r="G1137" s="165"/>
      <c r="H1137" s="60" t="s">
        <v>359</v>
      </c>
      <c r="I1137" s="49">
        <v>0</v>
      </c>
      <c r="J1137" s="49">
        <v>0</v>
      </c>
      <c r="K1137" s="49">
        <v>0</v>
      </c>
    </row>
    <row r="1138" spans="3:11" s="7" customFormat="1" ht="21.75" customHeight="1">
      <c r="C1138" s="124"/>
      <c r="D1138" s="166"/>
      <c r="E1138" s="150"/>
      <c r="F1138" s="165"/>
      <c r="G1138" s="165"/>
      <c r="H1138" s="60" t="s">
        <v>360</v>
      </c>
      <c r="I1138" s="49">
        <v>0</v>
      </c>
      <c r="J1138" s="49">
        <v>0</v>
      </c>
      <c r="K1138" s="49">
        <v>0</v>
      </c>
    </row>
    <row r="1139" spans="3:11" s="7" customFormat="1" ht="20.25" customHeight="1">
      <c r="C1139" s="124"/>
      <c r="D1139" s="166"/>
      <c r="E1139" s="150"/>
      <c r="F1139" s="165"/>
      <c r="G1139" s="165"/>
      <c r="H1139" s="60" t="s">
        <v>249</v>
      </c>
      <c r="I1139" s="49">
        <v>0</v>
      </c>
      <c r="J1139" s="49">
        <v>0</v>
      </c>
      <c r="K1139" s="49">
        <v>0</v>
      </c>
    </row>
    <row r="1140" spans="3:11" s="16" customFormat="1" ht="15" customHeight="1">
      <c r="C1140" s="123" t="s">
        <v>298</v>
      </c>
      <c r="D1140" s="166" t="s">
        <v>637</v>
      </c>
      <c r="E1140" s="150" t="s">
        <v>631</v>
      </c>
      <c r="F1140" s="165">
        <v>2020</v>
      </c>
      <c r="G1140" s="165">
        <v>2022</v>
      </c>
      <c r="H1140" s="60" t="s">
        <v>357</v>
      </c>
      <c r="I1140" s="49">
        <v>340.8</v>
      </c>
      <c r="J1140" s="49">
        <v>800</v>
      </c>
      <c r="K1140" s="49">
        <v>800</v>
      </c>
    </row>
    <row r="1141" spans="3:11" s="16" customFormat="1" ht="18" customHeight="1">
      <c r="C1141" s="124"/>
      <c r="D1141" s="166"/>
      <c r="E1141" s="150"/>
      <c r="F1141" s="165"/>
      <c r="G1141" s="165"/>
      <c r="H1141" s="60" t="s">
        <v>358</v>
      </c>
      <c r="I1141" s="49">
        <v>340.8</v>
      </c>
      <c r="J1141" s="49">
        <v>800</v>
      </c>
      <c r="K1141" s="49">
        <v>800</v>
      </c>
    </row>
    <row r="1142" spans="3:11" s="16" customFormat="1" ht="16.5" customHeight="1">
      <c r="C1142" s="124"/>
      <c r="D1142" s="166"/>
      <c r="E1142" s="150"/>
      <c r="F1142" s="165"/>
      <c r="G1142" s="165"/>
      <c r="H1142" s="60" t="s">
        <v>359</v>
      </c>
      <c r="I1142" s="49">
        <v>0</v>
      </c>
      <c r="J1142" s="49">
        <v>0</v>
      </c>
      <c r="K1142" s="49">
        <v>0</v>
      </c>
    </row>
    <row r="1143" spans="3:11" s="16" customFormat="1" ht="17.25" customHeight="1">
      <c r="C1143" s="124"/>
      <c r="D1143" s="166"/>
      <c r="E1143" s="150"/>
      <c r="F1143" s="165"/>
      <c r="G1143" s="165"/>
      <c r="H1143" s="60" t="s">
        <v>360</v>
      </c>
      <c r="I1143" s="49">
        <v>0</v>
      </c>
      <c r="J1143" s="49">
        <v>0</v>
      </c>
      <c r="K1143" s="49">
        <v>0</v>
      </c>
    </row>
    <row r="1144" spans="3:11" s="16" customFormat="1" ht="18" customHeight="1">
      <c r="C1144" s="125"/>
      <c r="D1144" s="166"/>
      <c r="E1144" s="150"/>
      <c r="F1144" s="165"/>
      <c r="G1144" s="165"/>
      <c r="H1144" s="60" t="s">
        <v>249</v>
      </c>
      <c r="I1144" s="49">
        <v>0</v>
      </c>
      <c r="J1144" s="49">
        <v>0</v>
      </c>
      <c r="K1144" s="49">
        <v>0</v>
      </c>
    </row>
    <row r="1145" spans="3:11" s="16" customFormat="1" ht="15" customHeight="1">
      <c r="C1145" s="123" t="s">
        <v>299</v>
      </c>
      <c r="D1145" s="117" t="s">
        <v>439</v>
      </c>
      <c r="E1145" s="102" t="s">
        <v>631</v>
      </c>
      <c r="F1145" s="162">
        <v>2020</v>
      </c>
      <c r="G1145" s="162">
        <v>2022</v>
      </c>
      <c r="H1145" s="60" t="s">
        <v>357</v>
      </c>
      <c r="I1145" s="49">
        <v>92.4</v>
      </c>
      <c r="J1145" s="49">
        <v>200</v>
      </c>
      <c r="K1145" s="49">
        <v>274</v>
      </c>
    </row>
    <row r="1146" spans="3:11" s="16" customFormat="1" ht="16.5" customHeight="1">
      <c r="C1146" s="124"/>
      <c r="D1146" s="118"/>
      <c r="E1146" s="103"/>
      <c r="F1146" s="163"/>
      <c r="G1146" s="163"/>
      <c r="H1146" s="60" t="s">
        <v>358</v>
      </c>
      <c r="I1146" s="49">
        <v>92.4</v>
      </c>
      <c r="J1146" s="49">
        <v>200</v>
      </c>
      <c r="K1146" s="49">
        <v>274</v>
      </c>
    </row>
    <row r="1147" spans="3:11" s="16" customFormat="1" ht="16.5" customHeight="1">
      <c r="C1147" s="124"/>
      <c r="D1147" s="118"/>
      <c r="E1147" s="103"/>
      <c r="F1147" s="163"/>
      <c r="G1147" s="163"/>
      <c r="H1147" s="60" t="s">
        <v>359</v>
      </c>
      <c r="I1147" s="49">
        <v>0</v>
      </c>
      <c r="J1147" s="49">
        <v>0</v>
      </c>
      <c r="K1147" s="49">
        <v>0</v>
      </c>
    </row>
    <row r="1148" spans="3:11" s="16" customFormat="1" ht="16.5" customHeight="1">
      <c r="C1148" s="124"/>
      <c r="D1148" s="118"/>
      <c r="E1148" s="103"/>
      <c r="F1148" s="163"/>
      <c r="G1148" s="163"/>
      <c r="H1148" s="60" t="s">
        <v>360</v>
      </c>
      <c r="I1148" s="49">
        <v>0</v>
      </c>
      <c r="J1148" s="49">
        <v>0</v>
      </c>
      <c r="K1148" s="49">
        <v>0</v>
      </c>
    </row>
    <row r="1149" spans="3:11" s="16" customFormat="1" ht="15" customHeight="1">
      <c r="C1149" s="125"/>
      <c r="D1149" s="119"/>
      <c r="E1149" s="104"/>
      <c r="F1149" s="164"/>
      <c r="G1149" s="164"/>
      <c r="H1149" s="60" t="s">
        <v>249</v>
      </c>
      <c r="I1149" s="49">
        <v>0</v>
      </c>
      <c r="J1149" s="49">
        <v>0</v>
      </c>
      <c r="K1149" s="49">
        <v>0</v>
      </c>
    </row>
    <row r="1150" spans="3:11" s="16" customFormat="1" ht="15" customHeight="1">
      <c r="C1150" s="123" t="s">
        <v>294</v>
      </c>
      <c r="D1150" s="166" t="s">
        <v>632</v>
      </c>
      <c r="E1150" s="150" t="s">
        <v>631</v>
      </c>
      <c r="F1150" s="102">
        <v>2021</v>
      </c>
      <c r="G1150" s="102">
        <v>2022</v>
      </c>
      <c r="H1150" s="60" t="s">
        <v>357</v>
      </c>
      <c r="I1150" s="49">
        <v>0</v>
      </c>
      <c r="J1150" s="49">
        <v>250</v>
      </c>
      <c r="K1150" s="49">
        <v>250</v>
      </c>
    </row>
    <row r="1151" spans="3:11" s="16" customFormat="1" ht="16.5" customHeight="1">
      <c r="C1151" s="124"/>
      <c r="D1151" s="166"/>
      <c r="E1151" s="150"/>
      <c r="F1151" s="103"/>
      <c r="G1151" s="103"/>
      <c r="H1151" s="60" t="s">
        <v>358</v>
      </c>
      <c r="I1151" s="49">
        <v>0</v>
      </c>
      <c r="J1151" s="49">
        <v>250</v>
      </c>
      <c r="K1151" s="49">
        <v>250</v>
      </c>
    </row>
    <row r="1152" spans="3:11" s="16" customFormat="1" ht="16.5" customHeight="1">
      <c r="C1152" s="124"/>
      <c r="D1152" s="166"/>
      <c r="E1152" s="150"/>
      <c r="F1152" s="103"/>
      <c r="G1152" s="103"/>
      <c r="H1152" s="60" t="s">
        <v>359</v>
      </c>
      <c r="I1152" s="49">
        <v>0</v>
      </c>
      <c r="J1152" s="49">
        <v>0</v>
      </c>
      <c r="K1152" s="49">
        <v>0</v>
      </c>
    </row>
    <row r="1153" spans="3:11" s="16" customFormat="1" ht="16.5" customHeight="1">
      <c r="C1153" s="124"/>
      <c r="D1153" s="166"/>
      <c r="E1153" s="150"/>
      <c r="F1153" s="103"/>
      <c r="G1153" s="103"/>
      <c r="H1153" s="60" t="s">
        <v>360</v>
      </c>
      <c r="I1153" s="49">
        <v>0</v>
      </c>
      <c r="J1153" s="49">
        <v>0</v>
      </c>
      <c r="K1153" s="49">
        <v>0</v>
      </c>
    </row>
    <row r="1154" spans="3:11" s="16" customFormat="1" ht="16.5" customHeight="1">
      <c r="C1154" s="125"/>
      <c r="D1154" s="166"/>
      <c r="E1154" s="150"/>
      <c r="F1154" s="104"/>
      <c r="G1154" s="104"/>
      <c r="H1154" s="60" t="s">
        <v>249</v>
      </c>
      <c r="I1154" s="49">
        <v>0</v>
      </c>
      <c r="J1154" s="49">
        <v>0</v>
      </c>
      <c r="K1154" s="49">
        <v>0</v>
      </c>
    </row>
    <row r="1155" spans="3:11" s="16" customFormat="1" ht="15" customHeight="1">
      <c r="C1155" s="123" t="s">
        <v>295</v>
      </c>
      <c r="D1155" s="166" t="s">
        <v>121</v>
      </c>
      <c r="E1155" s="150" t="s">
        <v>631</v>
      </c>
      <c r="F1155" s="165">
        <v>2021</v>
      </c>
      <c r="G1155" s="165">
        <v>2022</v>
      </c>
      <c r="H1155" s="60" t="s">
        <v>357</v>
      </c>
      <c r="I1155" s="49">
        <v>0</v>
      </c>
      <c r="J1155" s="49">
        <v>374</v>
      </c>
      <c r="K1155" s="49">
        <v>350</v>
      </c>
    </row>
    <row r="1156" spans="3:11" s="16" customFormat="1">
      <c r="C1156" s="124"/>
      <c r="D1156" s="166"/>
      <c r="E1156" s="150"/>
      <c r="F1156" s="165"/>
      <c r="G1156" s="165"/>
      <c r="H1156" s="60" t="s">
        <v>358</v>
      </c>
      <c r="I1156" s="49">
        <v>0</v>
      </c>
      <c r="J1156" s="49">
        <v>374</v>
      </c>
      <c r="K1156" s="49">
        <v>350</v>
      </c>
    </row>
    <row r="1157" spans="3:11" s="16" customFormat="1" ht="22.5" customHeight="1">
      <c r="C1157" s="124"/>
      <c r="D1157" s="166"/>
      <c r="E1157" s="150"/>
      <c r="F1157" s="165"/>
      <c r="G1157" s="165"/>
      <c r="H1157" s="60" t="s">
        <v>359</v>
      </c>
      <c r="I1157" s="49">
        <v>0</v>
      </c>
      <c r="J1157" s="49">
        <v>0</v>
      </c>
      <c r="K1157" s="49">
        <v>0</v>
      </c>
    </row>
    <row r="1158" spans="3:11" s="16" customFormat="1">
      <c r="C1158" s="124"/>
      <c r="D1158" s="166"/>
      <c r="E1158" s="150"/>
      <c r="F1158" s="165"/>
      <c r="G1158" s="165"/>
      <c r="H1158" s="60" t="s">
        <v>360</v>
      </c>
      <c r="I1158" s="49">
        <v>0</v>
      </c>
      <c r="J1158" s="49">
        <v>0</v>
      </c>
      <c r="K1158" s="49">
        <v>0</v>
      </c>
    </row>
    <row r="1159" spans="3:11" s="16" customFormat="1" ht="14.25" customHeight="1">
      <c r="C1159" s="125"/>
      <c r="D1159" s="166"/>
      <c r="E1159" s="150"/>
      <c r="F1159" s="165"/>
      <c r="G1159" s="165"/>
      <c r="H1159" s="60" t="s">
        <v>249</v>
      </c>
      <c r="I1159" s="49">
        <v>0</v>
      </c>
      <c r="J1159" s="49">
        <v>0</v>
      </c>
      <c r="K1159" s="49">
        <v>0</v>
      </c>
    </row>
    <row r="1160" spans="3:11" s="16" customFormat="1" ht="15" customHeight="1">
      <c r="C1160" s="123" t="s">
        <v>476</v>
      </c>
      <c r="D1160" s="166" t="s">
        <v>707</v>
      </c>
      <c r="E1160" s="150" t="s">
        <v>633</v>
      </c>
      <c r="F1160" s="165">
        <v>2020</v>
      </c>
      <c r="G1160" s="165">
        <v>2022</v>
      </c>
      <c r="H1160" s="60" t="s">
        <v>357</v>
      </c>
      <c r="I1160" s="49">
        <v>170.3</v>
      </c>
      <c r="J1160" s="49">
        <v>300</v>
      </c>
      <c r="K1160" s="49">
        <v>250</v>
      </c>
    </row>
    <row r="1161" spans="3:11" s="16" customFormat="1" ht="13.5" customHeight="1">
      <c r="C1161" s="124"/>
      <c r="D1161" s="166"/>
      <c r="E1161" s="150"/>
      <c r="F1161" s="165"/>
      <c r="G1161" s="165"/>
      <c r="H1161" s="60" t="s">
        <v>358</v>
      </c>
      <c r="I1161" s="49">
        <v>170.3</v>
      </c>
      <c r="J1161" s="49">
        <v>300</v>
      </c>
      <c r="K1161" s="49">
        <v>250</v>
      </c>
    </row>
    <row r="1162" spans="3:11" s="16" customFormat="1">
      <c r="C1162" s="124"/>
      <c r="D1162" s="166"/>
      <c r="E1162" s="150"/>
      <c r="F1162" s="165"/>
      <c r="G1162" s="165"/>
      <c r="H1162" s="60" t="s">
        <v>359</v>
      </c>
      <c r="I1162" s="49">
        <v>0</v>
      </c>
      <c r="J1162" s="49">
        <v>0</v>
      </c>
      <c r="K1162" s="49">
        <v>0</v>
      </c>
    </row>
    <row r="1163" spans="3:11" s="16" customFormat="1" ht="18" customHeight="1">
      <c r="C1163" s="124"/>
      <c r="D1163" s="166"/>
      <c r="E1163" s="150"/>
      <c r="F1163" s="165"/>
      <c r="G1163" s="165"/>
      <c r="H1163" s="60" t="s">
        <v>360</v>
      </c>
      <c r="I1163" s="49">
        <v>0</v>
      </c>
      <c r="J1163" s="49">
        <v>0</v>
      </c>
      <c r="K1163" s="49">
        <v>0</v>
      </c>
    </row>
    <row r="1164" spans="3:11" s="16" customFormat="1" ht="15" customHeight="1">
      <c r="C1164" s="125"/>
      <c r="D1164" s="166"/>
      <c r="E1164" s="150"/>
      <c r="F1164" s="165"/>
      <c r="G1164" s="165"/>
      <c r="H1164" s="60" t="s">
        <v>249</v>
      </c>
      <c r="I1164" s="49">
        <v>0</v>
      </c>
      <c r="J1164" s="49">
        <v>0</v>
      </c>
      <c r="K1164" s="49">
        <v>0</v>
      </c>
    </row>
    <row r="1165" spans="3:11" s="16" customFormat="1" ht="15" customHeight="1">
      <c r="C1165" s="123" t="s">
        <v>300</v>
      </c>
      <c r="D1165" s="117" t="s">
        <v>638</v>
      </c>
      <c r="E1165" s="102" t="s">
        <v>633</v>
      </c>
      <c r="F1165" s="162">
        <v>2021</v>
      </c>
      <c r="G1165" s="162">
        <v>2022</v>
      </c>
      <c r="H1165" s="60" t="s">
        <v>357</v>
      </c>
      <c r="I1165" s="49"/>
      <c r="J1165" s="49">
        <v>60</v>
      </c>
      <c r="K1165" s="49">
        <v>60</v>
      </c>
    </row>
    <row r="1166" spans="3:11" s="16" customFormat="1" ht="13.5" customHeight="1">
      <c r="C1166" s="124"/>
      <c r="D1166" s="118"/>
      <c r="E1166" s="103"/>
      <c r="F1166" s="163"/>
      <c r="G1166" s="163"/>
      <c r="H1166" s="60" t="s">
        <v>358</v>
      </c>
      <c r="I1166" s="49"/>
      <c r="J1166" s="49">
        <v>60</v>
      </c>
      <c r="K1166" s="49">
        <v>60</v>
      </c>
    </row>
    <row r="1167" spans="3:11" s="16" customFormat="1">
      <c r="C1167" s="124"/>
      <c r="D1167" s="118"/>
      <c r="E1167" s="103"/>
      <c r="F1167" s="163"/>
      <c r="G1167" s="163"/>
      <c r="H1167" s="60" t="s">
        <v>359</v>
      </c>
      <c r="I1167" s="49">
        <v>0</v>
      </c>
      <c r="J1167" s="49">
        <v>0</v>
      </c>
      <c r="K1167" s="49">
        <v>0</v>
      </c>
    </row>
    <row r="1168" spans="3:11" s="16" customFormat="1" ht="18" customHeight="1">
      <c r="C1168" s="124"/>
      <c r="D1168" s="118"/>
      <c r="E1168" s="103"/>
      <c r="F1168" s="163"/>
      <c r="G1168" s="163"/>
      <c r="H1168" s="60" t="s">
        <v>360</v>
      </c>
      <c r="I1168" s="49">
        <v>0</v>
      </c>
      <c r="J1168" s="49">
        <v>0</v>
      </c>
      <c r="K1168" s="49">
        <v>0</v>
      </c>
    </row>
    <row r="1169" spans="3:11" s="16" customFormat="1" ht="16.5" customHeight="1">
      <c r="C1169" s="125"/>
      <c r="D1169" s="119"/>
      <c r="E1169" s="104"/>
      <c r="F1169" s="164"/>
      <c r="G1169" s="164"/>
      <c r="H1169" s="60" t="s">
        <v>249</v>
      </c>
      <c r="I1169" s="49">
        <v>0</v>
      </c>
      <c r="J1169" s="49">
        <v>0</v>
      </c>
      <c r="K1169" s="49">
        <v>0</v>
      </c>
    </row>
    <row r="1170" spans="3:11" s="7" customFormat="1" ht="21" customHeight="1">
      <c r="C1170" s="123" t="s">
        <v>466</v>
      </c>
      <c r="D1170" s="166" t="s">
        <v>134</v>
      </c>
      <c r="E1170" s="150" t="s">
        <v>633</v>
      </c>
      <c r="F1170" s="165">
        <v>2020</v>
      </c>
      <c r="G1170" s="165">
        <v>2022</v>
      </c>
      <c r="H1170" s="60" t="s">
        <v>357</v>
      </c>
      <c r="I1170" s="49">
        <v>3516</v>
      </c>
      <c r="J1170" s="49">
        <v>3516</v>
      </c>
      <c r="K1170" s="49">
        <v>3516</v>
      </c>
    </row>
    <row r="1171" spans="3:11" s="7" customFormat="1" ht="21.75" customHeight="1">
      <c r="C1171" s="124"/>
      <c r="D1171" s="166"/>
      <c r="E1171" s="150"/>
      <c r="F1171" s="165"/>
      <c r="G1171" s="165"/>
      <c r="H1171" s="60" t="s">
        <v>358</v>
      </c>
      <c r="I1171" s="49">
        <f>I1176+I1181+I1186+I1191</f>
        <v>4035</v>
      </c>
      <c r="J1171" s="49">
        <f t="shared" ref="J1171:K1171" si="66">J1176+J1181+J1186+J1191</f>
        <v>3516</v>
      </c>
      <c r="K1171" s="49">
        <f t="shared" si="66"/>
        <v>3516</v>
      </c>
    </row>
    <row r="1172" spans="3:11" s="7" customFormat="1">
      <c r="C1172" s="124"/>
      <c r="D1172" s="166"/>
      <c r="E1172" s="150"/>
      <c r="F1172" s="165"/>
      <c r="G1172" s="165"/>
      <c r="H1172" s="60" t="s">
        <v>359</v>
      </c>
      <c r="I1172" s="49">
        <v>0</v>
      </c>
      <c r="J1172" s="49">
        <v>0</v>
      </c>
      <c r="K1172" s="49">
        <v>0</v>
      </c>
    </row>
    <row r="1173" spans="3:11" s="7" customFormat="1" ht="21" customHeight="1">
      <c r="C1173" s="124"/>
      <c r="D1173" s="166"/>
      <c r="E1173" s="150"/>
      <c r="F1173" s="165"/>
      <c r="G1173" s="165"/>
      <c r="H1173" s="60" t="s">
        <v>360</v>
      </c>
      <c r="I1173" s="49">
        <v>0</v>
      </c>
      <c r="J1173" s="49">
        <v>0</v>
      </c>
      <c r="K1173" s="49">
        <v>0</v>
      </c>
    </row>
    <row r="1174" spans="3:11" s="7" customFormat="1" ht="17.25" customHeight="1">
      <c r="C1174" s="125"/>
      <c r="D1174" s="166"/>
      <c r="E1174" s="150"/>
      <c r="F1174" s="165"/>
      <c r="G1174" s="165"/>
      <c r="H1174" s="60" t="s">
        <v>249</v>
      </c>
      <c r="I1174" s="49">
        <v>0</v>
      </c>
      <c r="J1174" s="49">
        <v>0</v>
      </c>
      <c r="K1174" s="49">
        <v>0</v>
      </c>
    </row>
    <row r="1175" spans="3:11" s="7" customFormat="1" ht="17.25" customHeight="1">
      <c r="C1175" s="123" t="s">
        <v>301</v>
      </c>
      <c r="D1175" s="166" t="s">
        <v>319</v>
      </c>
      <c r="E1175" s="150" t="s">
        <v>283</v>
      </c>
      <c r="F1175" s="165">
        <v>2020</v>
      </c>
      <c r="G1175" s="165">
        <v>2022</v>
      </c>
      <c r="H1175" s="60" t="s">
        <v>357</v>
      </c>
      <c r="I1175" s="49">
        <f>I1176+I1177+I1178+I1179</f>
        <v>3516</v>
      </c>
      <c r="J1175" s="49">
        <f>J1176+J1177+J1178+J1179</f>
        <v>2100</v>
      </c>
      <c r="K1175" s="49">
        <f>K1176+K1177+K1178+K1179</f>
        <v>2100</v>
      </c>
    </row>
    <row r="1176" spans="3:11" s="7" customFormat="1" ht="15" customHeight="1">
      <c r="C1176" s="124"/>
      <c r="D1176" s="166"/>
      <c r="E1176" s="150"/>
      <c r="F1176" s="165"/>
      <c r="G1176" s="165"/>
      <c r="H1176" s="60" t="s">
        <v>358</v>
      </c>
      <c r="I1176" s="49">
        <v>3516</v>
      </c>
      <c r="J1176" s="49">
        <v>2100</v>
      </c>
      <c r="K1176" s="49">
        <v>2100</v>
      </c>
    </row>
    <row r="1177" spans="3:11" s="7" customFormat="1" ht="17.25" customHeight="1">
      <c r="C1177" s="124"/>
      <c r="D1177" s="166"/>
      <c r="E1177" s="150"/>
      <c r="F1177" s="165"/>
      <c r="G1177" s="165"/>
      <c r="H1177" s="60" t="s">
        <v>359</v>
      </c>
      <c r="I1177" s="49">
        <v>0</v>
      </c>
      <c r="J1177" s="49">
        <v>0</v>
      </c>
      <c r="K1177" s="49">
        <v>0</v>
      </c>
    </row>
    <row r="1178" spans="3:11" s="7" customFormat="1" ht="16.5" customHeight="1">
      <c r="C1178" s="124"/>
      <c r="D1178" s="166"/>
      <c r="E1178" s="150"/>
      <c r="F1178" s="165"/>
      <c r="G1178" s="165"/>
      <c r="H1178" s="60" t="s">
        <v>360</v>
      </c>
      <c r="I1178" s="49">
        <v>0</v>
      </c>
      <c r="J1178" s="49">
        <v>0</v>
      </c>
      <c r="K1178" s="49">
        <v>0</v>
      </c>
    </row>
    <row r="1179" spans="3:11" s="7" customFormat="1" ht="17.25" customHeight="1">
      <c r="C1179" s="125"/>
      <c r="D1179" s="166"/>
      <c r="E1179" s="150"/>
      <c r="F1179" s="165"/>
      <c r="G1179" s="165"/>
      <c r="H1179" s="60" t="s">
        <v>249</v>
      </c>
      <c r="I1179" s="49">
        <v>0</v>
      </c>
      <c r="J1179" s="49">
        <v>0</v>
      </c>
      <c r="K1179" s="49">
        <v>0</v>
      </c>
    </row>
    <row r="1180" spans="3:11" s="7" customFormat="1" ht="16.5" customHeight="1">
      <c r="C1180" s="123" t="s">
        <v>302</v>
      </c>
      <c r="D1180" s="117" t="s">
        <v>639</v>
      </c>
      <c r="E1180" s="102" t="s">
        <v>283</v>
      </c>
      <c r="F1180" s="162">
        <v>2020</v>
      </c>
      <c r="G1180" s="162">
        <v>2022</v>
      </c>
      <c r="H1180" s="60" t="s">
        <v>357</v>
      </c>
      <c r="I1180" s="49">
        <v>0</v>
      </c>
      <c r="J1180" s="49">
        <v>1416</v>
      </c>
      <c r="K1180" s="49">
        <v>283.2</v>
      </c>
    </row>
    <row r="1181" spans="3:11" s="7" customFormat="1" ht="18" customHeight="1">
      <c r="C1181" s="124"/>
      <c r="D1181" s="118"/>
      <c r="E1181" s="103"/>
      <c r="F1181" s="163"/>
      <c r="G1181" s="163"/>
      <c r="H1181" s="60" t="s">
        <v>358</v>
      </c>
      <c r="I1181" s="49">
        <v>0</v>
      </c>
      <c r="J1181" s="49">
        <v>1416</v>
      </c>
      <c r="K1181" s="49">
        <v>283.2</v>
      </c>
    </row>
    <row r="1182" spans="3:11" s="7" customFormat="1" ht="16.5" customHeight="1">
      <c r="C1182" s="124"/>
      <c r="D1182" s="118"/>
      <c r="E1182" s="103"/>
      <c r="F1182" s="163"/>
      <c r="G1182" s="163"/>
      <c r="H1182" s="60" t="s">
        <v>359</v>
      </c>
      <c r="I1182" s="49">
        <v>0</v>
      </c>
      <c r="J1182" s="49">
        <v>0</v>
      </c>
      <c r="K1182" s="49">
        <v>0</v>
      </c>
    </row>
    <row r="1183" spans="3:11" s="7" customFormat="1" ht="16.5" customHeight="1">
      <c r="C1183" s="124"/>
      <c r="D1183" s="118"/>
      <c r="E1183" s="103"/>
      <c r="F1183" s="163"/>
      <c r="G1183" s="163"/>
      <c r="H1183" s="60" t="s">
        <v>360</v>
      </c>
      <c r="I1183" s="49">
        <v>0</v>
      </c>
      <c r="J1183" s="49">
        <v>0</v>
      </c>
      <c r="K1183" s="49">
        <v>0</v>
      </c>
    </row>
    <row r="1184" spans="3:11" s="7" customFormat="1" ht="17.25" customHeight="1">
      <c r="C1184" s="125"/>
      <c r="D1184" s="119"/>
      <c r="E1184" s="104"/>
      <c r="F1184" s="164"/>
      <c r="G1184" s="164"/>
      <c r="H1184" s="60" t="s">
        <v>249</v>
      </c>
      <c r="I1184" s="49">
        <v>0</v>
      </c>
      <c r="J1184" s="49">
        <v>0</v>
      </c>
      <c r="K1184" s="49">
        <v>0</v>
      </c>
    </row>
    <row r="1185" spans="3:11" s="7" customFormat="1" ht="17.25" customHeight="1">
      <c r="C1185" s="130" t="s">
        <v>475</v>
      </c>
      <c r="D1185" s="117" t="s">
        <v>640</v>
      </c>
      <c r="E1185" s="150" t="s">
        <v>633</v>
      </c>
      <c r="F1185" s="162">
        <v>2020</v>
      </c>
      <c r="G1185" s="162">
        <v>2020</v>
      </c>
      <c r="H1185" s="60" t="s">
        <v>357</v>
      </c>
      <c r="I1185" s="49">
        <v>519</v>
      </c>
      <c r="J1185" s="49">
        <v>0</v>
      </c>
      <c r="K1185" s="49">
        <v>0</v>
      </c>
    </row>
    <row r="1186" spans="3:11" s="7" customFormat="1" ht="17.25" customHeight="1">
      <c r="C1186" s="131"/>
      <c r="D1186" s="118"/>
      <c r="E1186" s="150"/>
      <c r="F1186" s="163"/>
      <c r="G1186" s="163"/>
      <c r="H1186" s="60" t="s">
        <v>358</v>
      </c>
      <c r="I1186" s="49">
        <v>519</v>
      </c>
      <c r="J1186" s="49">
        <v>0</v>
      </c>
      <c r="K1186" s="49">
        <v>0</v>
      </c>
    </row>
    <row r="1187" spans="3:11" s="7" customFormat="1" ht="17.25" customHeight="1">
      <c r="C1187" s="131"/>
      <c r="D1187" s="118"/>
      <c r="E1187" s="150"/>
      <c r="F1187" s="163"/>
      <c r="G1187" s="163"/>
      <c r="H1187" s="60" t="s">
        <v>359</v>
      </c>
      <c r="I1187" s="49">
        <v>0</v>
      </c>
      <c r="J1187" s="49">
        <v>0</v>
      </c>
      <c r="K1187" s="49">
        <v>0</v>
      </c>
    </row>
    <row r="1188" spans="3:11" s="7" customFormat="1" ht="17.25" customHeight="1">
      <c r="C1188" s="131"/>
      <c r="D1188" s="118"/>
      <c r="E1188" s="150"/>
      <c r="F1188" s="163"/>
      <c r="G1188" s="163"/>
      <c r="H1188" s="60" t="s">
        <v>360</v>
      </c>
      <c r="I1188" s="49">
        <v>0</v>
      </c>
      <c r="J1188" s="49">
        <v>0</v>
      </c>
      <c r="K1188" s="49">
        <v>0</v>
      </c>
    </row>
    <row r="1189" spans="3:11" s="7" customFormat="1" ht="17.25" customHeight="1">
      <c r="C1189" s="132"/>
      <c r="D1189" s="119"/>
      <c r="E1189" s="150"/>
      <c r="F1189" s="164"/>
      <c r="G1189" s="164"/>
      <c r="H1189" s="60" t="s">
        <v>249</v>
      </c>
      <c r="I1189" s="49">
        <v>0</v>
      </c>
      <c r="J1189" s="49">
        <v>0</v>
      </c>
      <c r="K1189" s="49">
        <v>0</v>
      </c>
    </row>
    <row r="1190" spans="3:11" s="7" customFormat="1" ht="15" customHeight="1">
      <c r="C1190" s="130" t="s">
        <v>641</v>
      </c>
      <c r="D1190" s="117" t="s">
        <v>680</v>
      </c>
      <c r="E1190" s="102" t="s">
        <v>205</v>
      </c>
      <c r="F1190" s="162">
        <v>2022</v>
      </c>
      <c r="G1190" s="162">
        <v>2022</v>
      </c>
      <c r="H1190" s="60" t="s">
        <v>357</v>
      </c>
      <c r="I1190" s="49">
        <f t="shared" ref="I1190:J1190" si="67">I1191+I1192+I1193+I1194</f>
        <v>0</v>
      </c>
      <c r="J1190" s="49">
        <f t="shared" si="67"/>
        <v>0</v>
      </c>
      <c r="K1190" s="49">
        <f>K1191+K1192+K1193+K1194</f>
        <v>1132.8</v>
      </c>
    </row>
    <row r="1191" spans="3:11" s="7" customFormat="1" ht="15.75" customHeight="1">
      <c r="C1191" s="131"/>
      <c r="D1191" s="118"/>
      <c r="E1191" s="103"/>
      <c r="F1191" s="163"/>
      <c r="G1191" s="163"/>
      <c r="H1191" s="60" t="s">
        <v>358</v>
      </c>
      <c r="I1191" s="49"/>
      <c r="J1191" s="49"/>
      <c r="K1191" s="49">
        <v>1132.8</v>
      </c>
    </row>
    <row r="1192" spans="3:11" s="7" customFormat="1" ht="17.25" customHeight="1">
      <c r="C1192" s="131"/>
      <c r="D1192" s="118"/>
      <c r="E1192" s="103"/>
      <c r="F1192" s="163"/>
      <c r="G1192" s="163"/>
      <c r="H1192" s="60" t="s">
        <v>359</v>
      </c>
      <c r="I1192" s="49">
        <v>0</v>
      </c>
      <c r="J1192" s="49">
        <v>0</v>
      </c>
      <c r="K1192" s="49">
        <v>0</v>
      </c>
    </row>
    <row r="1193" spans="3:11" s="7" customFormat="1" ht="18" customHeight="1">
      <c r="C1193" s="131"/>
      <c r="D1193" s="118"/>
      <c r="E1193" s="103"/>
      <c r="F1193" s="163"/>
      <c r="G1193" s="163"/>
      <c r="H1193" s="60" t="s">
        <v>360</v>
      </c>
      <c r="I1193" s="49">
        <v>0</v>
      </c>
      <c r="J1193" s="49">
        <v>0</v>
      </c>
      <c r="K1193" s="49">
        <v>0</v>
      </c>
    </row>
    <row r="1194" spans="3:11" s="7" customFormat="1" ht="18" customHeight="1">
      <c r="C1194" s="132"/>
      <c r="D1194" s="119"/>
      <c r="E1194" s="104"/>
      <c r="F1194" s="164"/>
      <c r="G1194" s="164"/>
      <c r="H1194" s="60" t="s">
        <v>249</v>
      </c>
      <c r="I1194" s="49">
        <v>0</v>
      </c>
      <c r="J1194" s="49">
        <v>0</v>
      </c>
      <c r="K1194" s="49">
        <v>0</v>
      </c>
    </row>
    <row r="1195" spans="3:11" s="5" customFormat="1" ht="24.75" customHeight="1">
      <c r="C1195" s="151" t="s">
        <v>209</v>
      </c>
      <c r="D1195" s="154" t="s">
        <v>423</v>
      </c>
      <c r="E1195" s="157" t="s">
        <v>710</v>
      </c>
      <c r="F1195" s="105">
        <v>2020</v>
      </c>
      <c r="G1195" s="105">
        <v>2022</v>
      </c>
      <c r="H1195" s="59" t="s">
        <v>357</v>
      </c>
      <c r="I1195" s="69">
        <f>I1196+I1197+I1198+I1199</f>
        <v>621024.6</v>
      </c>
      <c r="J1195" s="69">
        <f>J1196+J1197+J1198+J1199</f>
        <v>1083749.3</v>
      </c>
      <c r="K1195" s="69">
        <f>K1196+K1197+K1198+K1199</f>
        <v>1179756.1000000001</v>
      </c>
    </row>
    <row r="1196" spans="3:11" s="5" customFormat="1" ht="18" customHeight="1">
      <c r="C1196" s="152"/>
      <c r="D1196" s="155"/>
      <c r="E1196" s="157"/>
      <c r="F1196" s="106"/>
      <c r="G1196" s="106"/>
      <c r="H1196" s="59" t="s">
        <v>358</v>
      </c>
      <c r="I1196" s="69">
        <f t="shared" ref="I1196:K1197" si="68">I1202+I1207</f>
        <v>104914.69999999998</v>
      </c>
      <c r="J1196" s="69">
        <f t="shared" si="68"/>
        <v>365394.7</v>
      </c>
      <c r="K1196" s="69">
        <f t="shared" si="68"/>
        <v>155790.20000000001</v>
      </c>
    </row>
    <row r="1197" spans="3:11" s="5" customFormat="1" ht="24.75" customHeight="1">
      <c r="C1197" s="152"/>
      <c r="D1197" s="155"/>
      <c r="E1197" s="157"/>
      <c r="F1197" s="106"/>
      <c r="G1197" s="106"/>
      <c r="H1197" s="59" t="s">
        <v>359</v>
      </c>
      <c r="I1197" s="69">
        <f t="shared" si="68"/>
        <v>516109.9</v>
      </c>
      <c r="J1197" s="69">
        <f>J1203+J1208</f>
        <v>718354.6</v>
      </c>
      <c r="K1197" s="69">
        <f t="shared" si="68"/>
        <v>1023965.9</v>
      </c>
    </row>
    <row r="1198" spans="3:11" s="5" customFormat="1" ht="15" customHeight="1">
      <c r="C1198" s="152"/>
      <c r="D1198" s="155"/>
      <c r="E1198" s="157"/>
      <c r="F1198" s="106"/>
      <c r="G1198" s="106"/>
      <c r="H1198" s="59" t="s">
        <v>360</v>
      </c>
      <c r="I1198" s="69">
        <f>I1205+I1209</f>
        <v>0</v>
      </c>
      <c r="J1198" s="69">
        <f>J1205+J1209</f>
        <v>0</v>
      </c>
      <c r="K1198" s="69">
        <f>K1205+K1209</f>
        <v>0</v>
      </c>
    </row>
    <row r="1199" spans="3:11" s="5" customFormat="1" ht="20.25" customHeight="1">
      <c r="C1199" s="153"/>
      <c r="D1199" s="156"/>
      <c r="E1199" s="157"/>
      <c r="F1199" s="107"/>
      <c r="G1199" s="107"/>
      <c r="H1199" s="59" t="s">
        <v>249</v>
      </c>
      <c r="I1199" s="69">
        <v>0</v>
      </c>
      <c r="J1199" s="69">
        <v>0</v>
      </c>
      <c r="K1199" s="69">
        <v>0</v>
      </c>
    </row>
    <row r="1200" spans="3:11" s="5" customFormat="1" ht="33.75" customHeight="1">
      <c r="C1200" s="44"/>
      <c r="D1200" s="43"/>
      <c r="E1200" s="35" t="s">
        <v>282</v>
      </c>
      <c r="F1200" s="48"/>
      <c r="G1200" s="48"/>
      <c r="H1200" s="59"/>
      <c r="I1200" s="69"/>
      <c r="J1200" s="69"/>
      <c r="K1200" s="69"/>
    </row>
    <row r="1201" spans="3:11" s="7" customFormat="1" ht="15" customHeight="1">
      <c r="C1201" s="130"/>
      <c r="D1201" s="117"/>
      <c r="E1201" s="173" t="s">
        <v>325</v>
      </c>
      <c r="F1201" s="105">
        <v>2020</v>
      </c>
      <c r="G1201" s="105">
        <v>2022</v>
      </c>
      <c r="H1201" s="59" t="s">
        <v>357</v>
      </c>
      <c r="I1201" s="69">
        <f>I1202+I1203</f>
        <v>368753.30000000005</v>
      </c>
      <c r="J1201" s="69">
        <f>J1202+J1203</f>
        <v>215585.30000000002</v>
      </c>
      <c r="K1201" s="69">
        <f>K1202+K1203</f>
        <v>309140</v>
      </c>
    </row>
    <row r="1202" spans="3:11" s="7" customFormat="1" ht="15" customHeight="1">
      <c r="C1202" s="131"/>
      <c r="D1202" s="118"/>
      <c r="E1202" s="173"/>
      <c r="F1202" s="106"/>
      <c r="G1202" s="106"/>
      <c r="H1202" s="59" t="s">
        <v>358</v>
      </c>
      <c r="I1202" s="69">
        <f>I1212+I1267+I1302+I1312+I1342+I1392+I1427+I1437+I1447+I1457+I1468+I1487+I1517++I1522+I1527+I1537+I1542+I1547</f>
        <v>41964.399999999994</v>
      </c>
      <c r="J1202" s="69">
        <f t="shared" ref="J1202:K1202" si="69">J1212+J1267+J1302+J1312+J1342+J1392+J1427+J1437+J1447+J1457+J1468+J1487+J1517++J1522+J1527+J1537+J1542+J1547</f>
        <v>31230.7</v>
      </c>
      <c r="K1202" s="69">
        <f t="shared" si="69"/>
        <v>38986.1</v>
      </c>
    </row>
    <row r="1203" spans="3:11" s="7" customFormat="1" ht="15" customHeight="1">
      <c r="C1203" s="131"/>
      <c r="D1203" s="118"/>
      <c r="E1203" s="173"/>
      <c r="F1203" s="106"/>
      <c r="G1203" s="106"/>
      <c r="H1203" s="59" t="s">
        <v>359</v>
      </c>
      <c r="I1203" s="69">
        <f>I1213+I1268+I1303+I1313+I1343+I1393+I1428+I1438+I1448+I1458+I1469+I1488+I1518++I1523+I1528+I1538+I1543+I1548</f>
        <v>326788.90000000002</v>
      </c>
      <c r="J1203" s="69">
        <f t="shared" ref="J1203:K1203" si="70">J1213+J1268+J1303+J1313+J1343+J1393+J1428+J1438+J1448+J1458+J1469+J1488+J1518++J1523+J1528+J1538+J1543+J1548</f>
        <v>184354.6</v>
      </c>
      <c r="K1203" s="69">
        <f t="shared" si="70"/>
        <v>270153.90000000002</v>
      </c>
    </row>
    <row r="1204" spans="3:11" s="7" customFormat="1" ht="18" customHeight="1">
      <c r="C1204" s="131"/>
      <c r="D1204" s="118"/>
      <c r="E1204" s="173"/>
      <c r="F1204" s="106"/>
      <c r="G1204" s="106"/>
      <c r="H1204" s="59" t="s">
        <v>360</v>
      </c>
      <c r="I1204" s="69">
        <f t="shared" ref="I1204:K1205" si="71">I1214+I1269+I1304+I1314+I1344+I1394+I1429+I1439+I1459+I1469+I1489+I1514</f>
        <v>0</v>
      </c>
      <c r="J1204" s="69">
        <f t="shared" si="71"/>
        <v>0</v>
      </c>
      <c r="K1204" s="69">
        <f t="shared" si="71"/>
        <v>0</v>
      </c>
    </row>
    <row r="1205" spans="3:11" s="7" customFormat="1" ht="17.25" customHeight="1">
      <c r="C1205" s="132"/>
      <c r="D1205" s="119"/>
      <c r="E1205" s="173"/>
      <c r="F1205" s="107"/>
      <c r="G1205" s="107"/>
      <c r="H1205" s="59" t="s">
        <v>249</v>
      </c>
      <c r="I1205" s="69">
        <f t="shared" si="71"/>
        <v>0</v>
      </c>
      <c r="J1205" s="69">
        <f t="shared" si="71"/>
        <v>0</v>
      </c>
      <c r="K1205" s="69">
        <f t="shared" si="71"/>
        <v>0</v>
      </c>
    </row>
    <row r="1206" spans="3:11" s="7" customFormat="1" ht="15" customHeight="1">
      <c r="C1206" s="130"/>
      <c r="D1206" s="117"/>
      <c r="E1206" s="223" t="s">
        <v>711</v>
      </c>
      <c r="F1206" s="105">
        <v>2020</v>
      </c>
      <c r="G1206" s="105">
        <v>2022</v>
      </c>
      <c r="H1206" s="59" t="s">
        <v>357</v>
      </c>
      <c r="I1206" s="69">
        <f>I1207+I1208</f>
        <v>252271.3</v>
      </c>
      <c r="J1206" s="69">
        <f t="shared" ref="J1206:K1206" si="72">J1207+J1208</f>
        <v>868164</v>
      </c>
      <c r="K1206" s="69">
        <f t="shared" si="72"/>
        <v>870616.1</v>
      </c>
    </row>
    <row r="1207" spans="3:11" s="7" customFormat="1" ht="15" customHeight="1">
      <c r="C1207" s="131"/>
      <c r="D1207" s="118"/>
      <c r="E1207" s="223"/>
      <c r="F1207" s="106"/>
      <c r="G1207" s="106"/>
      <c r="H1207" s="59" t="s">
        <v>358</v>
      </c>
      <c r="I1207" s="69">
        <f>I1477+I1502+I1507+I1532</f>
        <v>62950.299999999996</v>
      </c>
      <c r="J1207" s="69">
        <f t="shared" ref="J1207:K1207" si="73">J1477+J1502+J1507+J1532</f>
        <v>334164</v>
      </c>
      <c r="K1207" s="69">
        <f t="shared" si="73"/>
        <v>116804.1</v>
      </c>
    </row>
    <row r="1208" spans="3:11" s="7" customFormat="1" ht="15" customHeight="1">
      <c r="C1208" s="131"/>
      <c r="D1208" s="118"/>
      <c r="E1208" s="223"/>
      <c r="F1208" s="106"/>
      <c r="G1208" s="106"/>
      <c r="H1208" s="59" t="s">
        <v>359</v>
      </c>
      <c r="I1208" s="69">
        <f>I1478+I1503+I1508+I1533</f>
        <v>189321</v>
      </c>
      <c r="J1208" s="69">
        <f t="shared" ref="J1208:K1208" si="74">J1478+J1503+J1508+J1533</f>
        <v>534000</v>
      </c>
      <c r="K1208" s="69">
        <f t="shared" si="74"/>
        <v>753812</v>
      </c>
    </row>
    <row r="1209" spans="3:11" s="7" customFormat="1" ht="14.25" customHeight="1">
      <c r="C1209" s="131"/>
      <c r="D1209" s="118"/>
      <c r="E1209" s="223"/>
      <c r="F1209" s="106"/>
      <c r="G1209" s="106"/>
      <c r="H1209" s="59" t="s">
        <v>360</v>
      </c>
      <c r="I1209" s="69"/>
      <c r="J1209" s="69"/>
      <c r="K1209" s="69"/>
    </row>
    <row r="1210" spans="3:11" s="7" customFormat="1" ht="16.5" customHeight="1">
      <c r="C1210" s="132"/>
      <c r="D1210" s="119"/>
      <c r="E1210" s="223"/>
      <c r="F1210" s="107"/>
      <c r="G1210" s="107"/>
      <c r="H1210" s="59" t="s">
        <v>249</v>
      </c>
      <c r="I1210" s="69"/>
      <c r="J1210" s="69"/>
      <c r="K1210" s="69"/>
    </row>
    <row r="1211" spans="3:11" s="7" customFormat="1" ht="15" customHeight="1">
      <c r="C1211" s="130" t="s">
        <v>210</v>
      </c>
      <c r="D1211" s="127" t="s">
        <v>211</v>
      </c>
      <c r="E1211" s="150" t="s">
        <v>283</v>
      </c>
      <c r="F1211" s="102">
        <v>2020</v>
      </c>
      <c r="G1211" s="102">
        <v>2022</v>
      </c>
      <c r="H1211" s="60" t="s">
        <v>357</v>
      </c>
      <c r="I1211" s="49">
        <f>I1212+I1213</f>
        <v>1758</v>
      </c>
      <c r="J1211" s="49">
        <f>J1212+J1213+J1214+J1215</f>
        <v>17970</v>
      </c>
      <c r="K1211" s="49">
        <f>K1212+K1213+K1214+K1215</f>
        <v>17970</v>
      </c>
    </row>
    <row r="1212" spans="3:11" s="7" customFormat="1" ht="15" customHeight="1">
      <c r="C1212" s="131"/>
      <c r="D1212" s="128"/>
      <c r="E1212" s="150"/>
      <c r="F1212" s="103"/>
      <c r="G1212" s="103"/>
      <c r="H1212" s="60" t="s">
        <v>358</v>
      </c>
      <c r="I1212" s="49">
        <f>SUM(I1217+I1222+I1227+I1232+I1237+I1242+I1247+I1252+I1257+I1262)</f>
        <v>1758</v>
      </c>
      <c r="J1212" s="49">
        <f>J1217+J1227+J1222</f>
        <v>17970</v>
      </c>
      <c r="K1212" s="49">
        <f>K1217+K1227+K1222</f>
        <v>17970</v>
      </c>
    </row>
    <row r="1213" spans="3:11" s="7" customFormat="1" ht="15" customHeight="1">
      <c r="C1213" s="131"/>
      <c r="D1213" s="128"/>
      <c r="E1213" s="150"/>
      <c r="F1213" s="103"/>
      <c r="G1213" s="103"/>
      <c r="H1213" s="60" t="s">
        <v>359</v>
      </c>
      <c r="I1213" s="49">
        <f>I1218+I1228</f>
        <v>0</v>
      </c>
      <c r="J1213" s="49">
        <f t="shared" ref="J1213:K1215" si="75">J1218+J1228</f>
        <v>0</v>
      </c>
      <c r="K1213" s="49">
        <f t="shared" si="75"/>
        <v>0</v>
      </c>
    </row>
    <row r="1214" spans="3:11" s="7" customFormat="1" ht="15" customHeight="1">
      <c r="C1214" s="131"/>
      <c r="D1214" s="128"/>
      <c r="E1214" s="150"/>
      <c r="F1214" s="103"/>
      <c r="G1214" s="103"/>
      <c r="H1214" s="60" t="s">
        <v>360</v>
      </c>
      <c r="I1214" s="49">
        <f>I1219+I1229</f>
        <v>0</v>
      </c>
      <c r="J1214" s="49">
        <f t="shared" si="75"/>
        <v>0</v>
      </c>
      <c r="K1214" s="49">
        <f t="shared" si="75"/>
        <v>0</v>
      </c>
    </row>
    <row r="1215" spans="3:11" s="7" customFormat="1" ht="15" customHeight="1">
      <c r="C1215" s="132"/>
      <c r="D1215" s="129"/>
      <c r="E1215" s="150"/>
      <c r="F1215" s="104"/>
      <c r="G1215" s="104"/>
      <c r="H1215" s="60" t="s">
        <v>249</v>
      </c>
      <c r="I1215" s="49">
        <f>I1220+I1230</f>
        <v>0</v>
      </c>
      <c r="J1215" s="49">
        <f t="shared" si="75"/>
        <v>0</v>
      </c>
      <c r="K1215" s="49">
        <f t="shared" si="75"/>
        <v>0</v>
      </c>
    </row>
    <row r="1216" spans="3:11" s="7" customFormat="1" ht="15" customHeight="1">
      <c r="C1216" s="130" t="s">
        <v>292</v>
      </c>
      <c r="D1216" s="138" t="s">
        <v>821</v>
      </c>
      <c r="E1216" s="145" t="s">
        <v>516</v>
      </c>
      <c r="F1216" s="145">
        <v>2021</v>
      </c>
      <c r="G1216" s="145">
        <v>2022</v>
      </c>
      <c r="H1216" s="60" t="s">
        <v>357</v>
      </c>
      <c r="I1216" s="49">
        <f>I1217+I1218+I1219+I1220</f>
        <v>0</v>
      </c>
      <c r="J1216" s="49">
        <f>J1217+J1218+J1219+J1220</f>
        <v>14970</v>
      </c>
      <c r="K1216" s="49">
        <f>K1217+K1218+K1219+K1220</f>
        <v>14970</v>
      </c>
    </row>
    <row r="1217" spans="3:11" s="7" customFormat="1" ht="16.5" customHeight="1">
      <c r="C1217" s="131"/>
      <c r="D1217" s="139"/>
      <c r="E1217" s="146"/>
      <c r="F1217" s="146"/>
      <c r="G1217" s="146"/>
      <c r="H1217" s="60" t="s">
        <v>358</v>
      </c>
      <c r="I1217" s="49">
        <v>0</v>
      </c>
      <c r="J1217" s="49">
        <v>14970</v>
      </c>
      <c r="K1217" s="49">
        <v>14970</v>
      </c>
    </row>
    <row r="1218" spans="3:11" s="7" customFormat="1" ht="17.25" customHeight="1">
      <c r="C1218" s="131"/>
      <c r="D1218" s="139"/>
      <c r="E1218" s="146"/>
      <c r="F1218" s="146"/>
      <c r="G1218" s="146"/>
      <c r="H1218" s="60" t="s">
        <v>359</v>
      </c>
      <c r="I1218" s="49">
        <v>0</v>
      </c>
      <c r="J1218" s="49">
        <v>0</v>
      </c>
      <c r="K1218" s="49">
        <v>0</v>
      </c>
    </row>
    <row r="1219" spans="3:11" s="7" customFormat="1" ht="15" customHeight="1">
      <c r="C1219" s="131"/>
      <c r="D1219" s="139"/>
      <c r="E1219" s="146"/>
      <c r="F1219" s="146"/>
      <c r="G1219" s="146"/>
      <c r="H1219" s="60" t="s">
        <v>360</v>
      </c>
      <c r="I1219" s="49">
        <v>0</v>
      </c>
      <c r="J1219" s="49">
        <v>0</v>
      </c>
      <c r="K1219" s="49">
        <v>0</v>
      </c>
    </row>
    <row r="1220" spans="3:11" s="7" customFormat="1" ht="15" customHeight="1">
      <c r="C1220" s="132"/>
      <c r="D1220" s="140"/>
      <c r="E1220" s="147"/>
      <c r="F1220" s="147"/>
      <c r="G1220" s="147"/>
      <c r="H1220" s="60" t="s">
        <v>249</v>
      </c>
      <c r="I1220" s="49">
        <v>0</v>
      </c>
      <c r="J1220" s="49">
        <v>0</v>
      </c>
      <c r="K1220" s="49">
        <v>0</v>
      </c>
    </row>
    <row r="1221" spans="3:11" s="7" customFormat="1" ht="15" customHeight="1">
      <c r="C1221" s="130" t="s">
        <v>29</v>
      </c>
      <c r="D1221" s="138" t="s">
        <v>740</v>
      </c>
      <c r="E1221" s="145" t="s">
        <v>731</v>
      </c>
      <c r="F1221" s="145">
        <v>2022</v>
      </c>
      <c r="G1221" s="145">
        <v>2022</v>
      </c>
      <c r="H1221" s="60" t="s">
        <v>357</v>
      </c>
      <c r="I1221" s="49">
        <v>0</v>
      </c>
      <c r="J1221" s="49"/>
      <c r="K1221" s="49">
        <f>K1222+K1223+K1224+K1225</f>
        <v>3000</v>
      </c>
    </row>
    <row r="1222" spans="3:11" s="7" customFormat="1" ht="15" customHeight="1">
      <c r="C1222" s="131"/>
      <c r="D1222" s="139"/>
      <c r="E1222" s="146"/>
      <c r="F1222" s="146"/>
      <c r="G1222" s="146"/>
      <c r="H1222" s="60" t="s">
        <v>358</v>
      </c>
      <c r="I1222" s="49">
        <v>0</v>
      </c>
      <c r="J1222" s="49"/>
      <c r="K1222" s="49">
        <v>3000</v>
      </c>
    </row>
    <row r="1223" spans="3:11" s="7" customFormat="1" ht="15" customHeight="1">
      <c r="C1223" s="131"/>
      <c r="D1223" s="139"/>
      <c r="E1223" s="146"/>
      <c r="F1223" s="146"/>
      <c r="G1223" s="146"/>
      <c r="H1223" s="60" t="s">
        <v>359</v>
      </c>
      <c r="I1223" s="49">
        <v>0</v>
      </c>
      <c r="J1223" s="49"/>
      <c r="K1223" s="49"/>
    </row>
    <row r="1224" spans="3:11" s="7" customFormat="1" ht="15" customHeight="1">
      <c r="C1224" s="131"/>
      <c r="D1224" s="139"/>
      <c r="E1224" s="146"/>
      <c r="F1224" s="146"/>
      <c r="G1224" s="146"/>
      <c r="H1224" s="60" t="s">
        <v>360</v>
      </c>
      <c r="I1224" s="49">
        <v>0</v>
      </c>
      <c r="J1224" s="49"/>
      <c r="K1224" s="49"/>
    </row>
    <row r="1225" spans="3:11" s="7" customFormat="1" ht="15" customHeight="1">
      <c r="C1225" s="132"/>
      <c r="D1225" s="140"/>
      <c r="E1225" s="147"/>
      <c r="F1225" s="147"/>
      <c r="G1225" s="147"/>
      <c r="H1225" s="60" t="s">
        <v>249</v>
      </c>
      <c r="I1225" s="49">
        <v>0</v>
      </c>
      <c r="J1225" s="49"/>
      <c r="K1225" s="49"/>
    </row>
    <row r="1226" spans="3:11" s="7" customFormat="1" ht="15.75" customHeight="1">
      <c r="C1226" s="130" t="s">
        <v>513</v>
      </c>
      <c r="D1226" s="138" t="s">
        <v>822</v>
      </c>
      <c r="E1226" s="145" t="s">
        <v>483</v>
      </c>
      <c r="F1226" s="145">
        <v>2021</v>
      </c>
      <c r="G1226" s="145">
        <v>2021</v>
      </c>
      <c r="H1226" s="60" t="s">
        <v>357</v>
      </c>
      <c r="I1226" s="49">
        <v>0</v>
      </c>
      <c r="J1226" s="49">
        <f>J1227+J1228+J1229+J1230</f>
        <v>3000</v>
      </c>
      <c r="K1226" s="49">
        <f>K1227+K1228+K1229+K1230</f>
        <v>0</v>
      </c>
    </row>
    <row r="1227" spans="3:11" s="7" customFormat="1" ht="15" customHeight="1">
      <c r="C1227" s="131"/>
      <c r="D1227" s="139"/>
      <c r="E1227" s="146"/>
      <c r="F1227" s="146"/>
      <c r="G1227" s="146"/>
      <c r="H1227" s="60" t="s">
        <v>358</v>
      </c>
      <c r="I1227" s="49">
        <v>0</v>
      </c>
      <c r="J1227" s="49">
        <v>3000</v>
      </c>
      <c r="K1227" s="49"/>
    </row>
    <row r="1228" spans="3:11" s="7" customFormat="1" ht="15" customHeight="1">
      <c r="C1228" s="131"/>
      <c r="D1228" s="139"/>
      <c r="E1228" s="146"/>
      <c r="F1228" s="146"/>
      <c r="G1228" s="146"/>
      <c r="H1228" s="60" t="s">
        <v>359</v>
      </c>
      <c r="I1228" s="49">
        <v>0</v>
      </c>
      <c r="J1228" s="49"/>
      <c r="K1228" s="49"/>
    </row>
    <row r="1229" spans="3:11" s="7" customFormat="1" ht="15" customHeight="1">
      <c r="C1229" s="131"/>
      <c r="D1229" s="139"/>
      <c r="E1229" s="146"/>
      <c r="F1229" s="146"/>
      <c r="G1229" s="146"/>
      <c r="H1229" s="60" t="s">
        <v>360</v>
      </c>
      <c r="I1229" s="49">
        <v>0</v>
      </c>
      <c r="J1229" s="49"/>
      <c r="K1229" s="49"/>
    </row>
    <row r="1230" spans="3:11" s="7" customFormat="1" ht="15" customHeight="1">
      <c r="C1230" s="132"/>
      <c r="D1230" s="140"/>
      <c r="E1230" s="147"/>
      <c r="F1230" s="147"/>
      <c r="G1230" s="147"/>
      <c r="H1230" s="60" t="s">
        <v>249</v>
      </c>
      <c r="I1230" s="49">
        <v>0</v>
      </c>
      <c r="J1230" s="49"/>
      <c r="K1230" s="49"/>
    </row>
    <row r="1231" spans="3:11" s="7" customFormat="1" ht="15" customHeight="1">
      <c r="C1231" s="130" t="s">
        <v>841</v>
      </c>
      <c r="D1231" s="138" t="s">
        <v>845</v>
      </c>
      <c r="E1231" s="145" t="s">
        <v>844</v>
      </c>
      <c r="F1231" s="145">
        <v>2020</v>
      </c>
      <c r="G1231" s="145">
        <v>2020</v>
      </c>
      <c r="H1231" s="60" t="s">
        <v>357</v>
      </c>
      <c r="I1231" s="49">
        <v>538</v>
      </c>
      <c r="J1231" s="49">
        <f>J1232+J1233+J1234+J1235</f>
        <v>0</v>
      </c>
      <c r="K1231" s="49">
        <f>K1232+K1233+K1234+K1235</f>
        <v>0</v>
      </c>
    </row>
    <row r="1232" spans="3:11" s="7" customFormat="1" ht="15" customHeight="1">
      <c r="C1232" s="131"/>
      <c r="D1232" s="139"/>
      <c r="E1232" s="146"/>
      <c r="F1232" s="146"/>
      <c r="G1232" s="146"/>
      <c r="H1232" s="60" t="s">
        <v>358</v>
      </c>
      <c r="I1232" s="49">
        <v>538</v>
      </c>
      <c r="J1232" s="49"/>
      <c r="K1232" s="49"/>
    </row>
    <row r="1233" spans="3:11" s="7" customFormat="1" ht="15" customHeight="1">
      <c r="C1233" s="131"/>
      <c r="D1233" s="139"/>
      <c r="E1233" s="146"/>
      <c r="F1233" s="146"/>
      <c r="G1233" s="146"/>
      <c r="H1233" s="60" t="s">
        <v>359</v>
      </c>
      <c r="I1233" s="49">
        <v>0</v>
      </c>
      <c r="J1233" s="49"/>
      <c r="K1233" s="49"/>
    </row>
    <row r="1234" spans="3:11" s="7" customFormat="1" ht="15" customHeight="1">
      <c r="C1234" s="131"/>
      <c r="D1234" s="139"/>
      <c r="E1234" s="146"/>
      <c r="F1234" s="146"/>
      <c r="G1234" s="146"/>
      <c r="H1234" s="60" t="s">
        <v>360</v>
      </c>
      <c r="I1234" s="49">
        <v>0</v>
      </c>
      <c r="J1234" s="49"/>
      <c r="K1234" s="49"/>
    </row>
    <row r="1235" spans="3:11" s="7" customFormat="1" ht="18" customHeight="1">
      <c r="C1235" s="132"/>
      <c r="D1235" s="140"/>
      <c r="E1235" s="147"/>
      <c r="F1235" s="147"/>
      <c r="G1235" s="147"/>
      <c r="H1235" s="60" t="s">
        <v>249</v>
      </c>
      <c r="I1235" s="49">
        <v>0</v>
      </c>
      <c r="J1235" s="49"/>
      <c r="K1235" s="49"/>
    </row>
    <row r="1236" spans="3:11" s="7" customFormat="1" ht="15" customHeight="1">
      <c r="C1236" s="130" t="s">
        <v>842</v>
      </c>
      <c r="D1236" s="138" t="s">
        <v>846</v>
      </c>
      <c r="E1236" s="145" t="s">
        <v>844</v>
      </c>
      <c r="F1236" s="145">
        <v>2020</v>
      </c>
      <c r="G1236" s="145">
        <v>2020</v>
      </c>
      <c r="H1236" s="60" t="s">
        <v>357</v>
      </c>
      <c r="I1236" s="49">
        <v>290</v>
      </c>
      <c r="J1236" s="49">
        <f>J1237+J1238+J1239+J1240</f>
        <v>0</v>
      </c>
      <c r="K1236" s="49">
        <f>K1237+K1238+K1239+K1240</f>
        <v>0</v>
      </c>
    </row>
    <row r="1237" spans="3:11" s="7" customFormat="1" ht="15" customHeight="1">
      <c r="C1237" s="131"/>
      <c r="D1237" s="139"/>
      <c r="E1237" s="146"/>
      <c r="F1237" s="146"/>
      <c r="G1237" s="146"/>
      <c r="H1237" s="60" t="s">
        <v>358</v>
      </c>
      <c r="I1237" s="49">
        <v>290</v>
      </c>
      <c r="J1237" s="49"/>
      <c r="K1237" s="49"/>
    </row>
    <row r="1238" spans="3:11" s="7" customFormat="1" ht="15" customHeight="1">
      <c r="C1238" s="131"/>
      <c r="D1238" s="139"/>
      <c r="E1238" s="146"/>
      <c r="F1238" s="146"/>
      <c r="G1238" s="146"/>
      <c r="H1238" s="60" t="s">
        <v>359</v>
      </c>
      <c r="I1238" s="49">
        <v>0</v>
      </c>
      <c r="J1238" s="49"/>
      <c r="K1238" s="49"/>
    </row>
    <row r="1239" spans="3:11" s="7" customFormat="1" ht="15" customHeight="1">
      <c r="C1239" s="131"/>
      <c r="D1239" s="139"/>
      <c r="E1239" s="146"/>
      <c r="F1239" s="146"/>
      <c r="G1239" s="146"/>
      <c r="H1239" s="60" t="s">
        <v>360</v>
      </c>
      <c r="I1239" s="49">
        <v>0</v>
      </c>
      <c r="J1239" s="49"/>
      <c r="K1239" s="49"/>
    </row>
    <row r="1240" spans="3:11" s="7" customFormat="1" ht="15" customHeight="1">
      <c r="C1240" s="132"/>
      <c r="D1240" s="140"/>
      <c r="E1240" s="147"/>
      <c r="F1240" s="147"/>
      <c r="G1240" s="147"/>
      <c r="H1240" s="60" t="s">
        <v>249</v>
      </c>
      <c r="I1240" s="49">
        <v>0</v>
      </c>
      <c r="J1240" s="49"/>
      <c r="K1240" s="49"/>
    </row>
    <row r="1241" spans="3:11" s="7" customFormat="1" ht="15" customHeight="1">
      <c r="C1241" s="130" t="s">
        <v>843</v>
      </c>
      <c r="D1241" s="138" t="s">
        <v>850</v>
      </c>
      <c r="E1241" s="145" t="s">
        <v>844</v>
      </c>
      <c r="F1241" s="145">
        <v>2020</v>
      </c>
      <c r="G1241" s="145">
        <v>2020</v>
      </c>
      <c r="H1241" s="60" t="s">
        <v>357</v>
      </c>
      <c r="I1241" s="49">
        <v>12</v>
      </c>
      <c r="J1241" s="49">
        <f>J1242+J1243+J1244+J1245</f>
        <v>0</v>
      </c>
      <c r="K1241" s="49">
        <f>K1242+K1243+K1244+K1245</f>
        <v>0</v>
      </c>
    </row>
    <row r="1242" spans="3:11" s="7" customFormat="1" ht="15" customHeight="1">
      <c r="C1242" s="131"/>
      <c r="D1242" s="139"/>
      <c r="E1242" s="146"/>
      <c r="F1242" s="146"/>
      <c r="G1242" s="146"/>
      <c r="H1242" s="60" t="s">
        <v>358</v>
      </c>
      <c r="I1242" s="49">
        <v>12</v>
      </c>
      <c r="J1242" s="49"/>
      <c r="K1242" s="49"/>
    </row>
    <row r="1243" spans="3:11" s="7" customFormat="1" ht="15" customHeight="1">
      <c r="C1243" s="131"/>
      <c r="D1243" s="139"/>
      <c r="E1243" s="146"/>
      <c r="F1243" s="146"/>
      <c r="G1243" s="146"/>
      <c r="H1243" s="60" t="s">
        <v>359</v>
      </c>
      <c r="I1243" s="49">
        <v>0</v>
      </c>
      <c r="J1243" s="49"/>
      <c r="K1243" s="49"/>
    </row>
    <row r="1244" spans="3:11" s="7" customFormat="1" ht="15" customHeight="1">
      <c r="C1244" s="131"/>
      <c r="D1244" s="139"/>
      <c r="E1244" s="146"/>
      <c r="F1244" s="146"/>
      <c r="G1244" s="146"/>
      <c r="H1244" s="60" t="s">
        <v>360</v>
      </c>
      <c r="I1244" s="49">
        <v>0</v>
      </c>
      <c r="J1244" s="49"/>
      <c r="K1244" s="49"/>
    </row>
    <row r="1245" spans="3:11" s="7" customFormat="1" ht="17.25" customHeight="1">
      <c r="C1245" s="132"/>
      <c r="D1245" s="140"/>
      <c r="E1245" s="147"/>
      <c r="F1245" s="147"/>
      <c r="G1245" s="147"/>
      <c r="H1245" s="60" t="s">
        <v>249</v>
      </c>
      <c r="I1245" s="49">
        <v>0</v>
      </c>
      <c r="J1245" s="49"/>
      <c r="K1245" s="49"/>
    </row>
    <row r="1246" spans="3:11" s="7" customFormat="1" ht="17.25" customHeight="1">
      <c r="C1246" s="130" t="s">
        <v>847</v>
      </c>
      <c r="D1246" s="138" t="s">
        <v>852</v>
      </c>
      <c r="E1246" s="145" t="s">
        <v>851</v>
      </c>
      <c r="F1246" s="145">
        <v>2020</v>
      </c>
      <c r="G1246" s="145">
        <v>2020</v>
      </c>
      <c r="H1246" s="60" t="s">
        <v>357</v>
      </c>
      <c r="I1246" s="49">
        <v>43.9</v>
      </c>
      <c r="J1246" s="49"/>
      <c r="K1246" s="49">
        <f>K1247+K1248+K1249+K1250</f>
        <v>0</v>
      </c>
    </row>
    <row r="1247" spans="3:11" s="7" customFormat="1" ht="17.25" customHeight="1">
      <c r="C1247" s="131"/>
      <c r="D1247" s="139"/>
      <c r="E1247" s="146"/>
      <c r="F1247" s="146"/>
      <c r="G1247" s="146"/>
      <c r="H1247" s="60" t="s">
        <v>358</v>
      </c>
      <c r="I1247" s="49">
        <v>43.9</v>
      </c>
      <c r="J1247" s="49"/>
      <c r="K1247" s="49"/>
    </row>
    <row r="1248" spans="3:11" s="7" customFormat="1" ht="17.25" customHeight="1">
      <c r="C1248" s="131"/>
      <c r="D1248" s="139"/>
      <c r="E1248" s="146"/>
      <c r="F1248" s="146"/>
      <c r="G1248" s="146"/>
      <c r="H1248" s="60" t="s">
        <v>359</v>
      </c>
      <c r="I1248" s="49"/>
      <c r="J1248" s="49"/>
      <c r="K1248" s="49"/>
    </row>
    <row r="1249" spans="3:11" s="7" customFormat="1" ht="17.25" customHeight="1">
      <c r="C1249" s="131"/>
      <c r="D1249" s="139"/>
      <c r="E1249" s="146"/>
      <c r="F1249" s="146"/>
      <c r="G1249" s="146"/>
      <c r="H1249" s="60" t="s">
        <v>360</v>
      </c>
      <c r="I1249" s="49"/>
      <c r="J1249" s="49"/>
      <c r="K1249" s="49"/>
    </row>
    <row r="1250" spans="3:11" s="7" customFormat="1" ht="17.25" customHeight="1">
      <c r="C1250" s="132"/>
      <c r="D1250" s="140"/>
      <c r="E1250" s="147"/>
      <c r="F1250" s="147"/>
      <c r="G1250" s="147"/>
      <c r="H1250" s="60" t="s">
        <v>249</v>
      </c>
      <c r="I1250" s="49"/>
      <c r="J1250" s="49"/>
      <c r="K1250" s="49"/>
    </row>
    <row r="1251" spans="3:11" s="7" customFormat="1" ht="17.25" customHeight="1">
      <c r="C1251" s="130" t="s">
        <v>848</v>
      </c>
      <c r="D1251" s="138" t="s">
        <v>853</v>
      </c>
      <c r="E1251" s="145" t="s">
        <v>851</v>
      </c>
      <c r="F1251" s="145">
        <v>2020</v>
      </c>
      <c r="G1251" s="145">
        <v>2020</v>
      </c>
      <c r="H1251" s="60" t="s">
        <v>357</v>
      </c>
      <c r="I1251" s="49">
        <v>389.1</v>
      </c>
      <c r="J1251" s="49">
        <f>J1252+J1253+J1254+J1255</f>
        <v>0</v>
      </c>
      <c r="K1251" s="49">
        <f>K1252+K1253+K1254+K1255</f>
        <v>0</v>
      </c>
    </row>
    <row r="1252" spans="3:11" s="7" customFormat="1" ht="17.25" customHeight="1">
      <c r="C1252" s="131"/>
      <c r="D1252" s="139"/>
      <c r="E1252" s="146"/>
      <c r="F1252" s="146"/>
      <c r="G1252" s="146"/>
      <c r="H1252" s="60" t="s">
        <v>358</v>
      </c>
      <c r="I1252" s="49">
        <v>389.1</v>
      </c>
      <c r="J1252" s="49"/>
      <c r="K1252" s="49"/>
    </row>
    <row r="1253" spans="3:11" s="7" customFormat="1" ht="17.25" customHeight="1">
      <c r="C1253" s="131"/>
      <c r="D1253" s="139"/>
      <c r="E1253" s="146"/>
      <c r="F1253" s="146"/>
      <c r="G1253" s="146"/>
      <c r="H1253" s="60" t="s">
        <v>359</v>
      </c>
      <c r="I1253" s="49"/>
      <c r="J1253" s="49"/>
      <c r="K1253" s="49"/>
    </row>
    <row r="1254" spans="3:11" s="7" customFormat="1" ht="17.25" customHeight="1">
      <c r="C1254" s="131"/>
      <c r="D1254" s="139"/>
      <c r="E1254" s="146"/>
      <c r="F1254" s="146"/>
      <c r="G1254" s="146"/>
      <c r="H1254" s="60" t="s">
        <v>360</v>
      </c>
      <c r="I1254" s="49"/>
      <c r="J1254" s="49"/>
      <c r="K1254" s="49"/>
    </row>
    <row r="1255" spans="3:11" s="7" customFormat="1" ht="17.25" customHeight="1">
      <c r="C1255" s="132"/>
      <c r="D1255" s="140"/>
      <c r="E1255" s="147"/>
      <c r="F1255" s="147"/>
      <c r="G1255" s="147"/>
      <c r="H1255" s="60" t="s">
        <v>249</v>
      </c>
      <c r="I1255" s="49"/>
      <c r="J1255" s="49"/>
      <c r="K1255" s="49"/>
    </row>
    <row r="1256" spans="3:11" s="7" customFormat="1" ht="17.25" customHeight="1">
      <c r="C1256" s="130" t="s">
        <v>849</v>
      </c>
      <c r="D1256" s="138" t="s">
        <v>854</v>
      </c>
      <c r="E1256" s="145" t="s">
        <v>851</v>
      </c>
      <c r="F1256" s="145">
        <v>2020</v>
      </c>
      <c r="G1256" s="145">
        <v>2020</v>
      </c>
      <c r="H1256" s="60" t="s">
        <v>357</v>
      </c>
      <c r="I1256" s="49">
        <v>185</v>
      </c>
      <c r="J1256" s="49">
        <f>J1257+J1258+J1259+J1260</f>
        <v>0</v>
      </c>
      <c r="K1256" s="49">
        <f>K1257+K1258+K1259+K1260</f>
        <v>0</v>
      </c>
    </row>
    <row r="1257" spans="3:11" s="7" customFormat="1" ht="17.25" customHeight="1">
      <c r="C1257" s="131"/>
      <c r="D1257" s="139"/>
      <c r="E1257" s="146"/>
      <c r="F1257" s="146"/>
      <c r="G1257" s="146"/>
      <c r="H1257" s="60" t="s">
        <v>358</v>
      </c>
      <c r="I1257" s="49">
        <v>185</v>
      </c>
      <c r="J1257" s="49"/>
      <c r="K1257" s="49"/>
    </row>
    <row r="1258" spans="3:11" s="7" customFormat="1" ht="17.25" customHeight="1">
      <c r="C1258" s="131"/>
      <c r="D1258" s="139"/>
      <c r="E1258" s="146"/>
      <c r="F1258" s="146"/>
      <c r="G1258" s="146"/>
      <c r="H1258" s="60" t="s">
        <v>359</v>
      </c>
      <c r="I1258" s="49"/>
      <c r="J1258" s="49"/>
      <c r="K1258" s="49"/>
    </row>
    <row r="1259" spans="3:11" s="7" customFormat="1" ht="17.25" customHeight="1">
      <c r="C1259" s="131"/>
      <c r="D1259" s="139"/>
      <c r="E1259" s="146"/>
      <c r="F1259" s="146"/>
      <c r="G1259" s="146"/>
      <c r="H1259" s="60" t="s">
        <v>360</v>
      </c>
      <c r="I1259" s="49">
        <v>0</v>
      </c>
      <c r="J1259" s="49"/>
      <c r="K1259" s="49"/>
    </row>
    <row r="1260" spans="3:11" s="7" customFormat="1" ht="17.25" customHeight="1">
      <c r="C1260" s="132"/>
      <c r="D1260" s="140"/>
      <c r="E1260" s="147"/>
      <c r="F1260" s="147"/>
      <c r="G1260" s="147"/>
      <c r="H1260" s="60" t="s">
        <v>249</v>
      </c>
      <c r="I1260" s="49">
        <v>0</v>
      </c>
      <c r="J1260" s="49"/>
      <c r="K1260" s="49"/>
    </row>
    <row r="1261" spans="3:11" s="7" customFormat="1" ht="17.25" customHeight="1">
      <c r="C1261" s="130" t="s">
        <v>855</v>
      </c>
      <c r="D1261" s="138" t="s">
        <v>857</v>
      </c>
      <c r="E1261" s="145" t="s">
        <v>856</v>
      </c>
      <c r="F1261" s="145">
        <v>2020</v>
      </c>
      <c r="G1261" s="145">
        <v>2020</v>
      </c>
      <c r="H1261" s="60" t="s">
        <v>357</v>
      </c>
      <c r="I1261" s="49">
        <v>300</v>
      </c>
      <c r="J1261" s="49">
        <f>J1262+J1263+J1264+J1265</f>
        <v>0</v>
      </c>
      <c r="K1261" s="49">
        <f>K1262+K1263+K1264+K1265</f>
        <v>0</v>
      </c>
    </row>
    <row r="1262" spans="3:11" s="7" customFormat="1" ht="17.25" customHeight="1">
      <c r="C1262" s="131"/>
      <c r="D1262" s="139"/>
      <c r="E1262" s="146"/>
      <c r="F1262" s="146"/>
      <c r="G1262" s="146"/>
      <c r="H1262" s="60" t="s">
        <v>358</v>
      </c>
      <c r="I1262" s="49">
        <v>300</v>
      </c>
      <c r="J1262" s="49"/>
      <c r="K1262" s="49"/>
    </row>
    <row r="1263" spans="3:11" s="7" customFormat="1" ht="17.25" customHeight="1">
      <c r="C1263" s="131"/>
      <c r="D1263" s="139"/>
      <c r="E1263" s="146"/>
      <c r="F1263" s="146"/>
      <c r="G1263" s="146"/>
      <c r="H1263" s="60" t="s">
        <v>359</v>
      </c>
      <c r="I1263" s="49">
        <v>0</v>
      </c>
      <c r="J1263" s="49"/>
      <c r="K1263" s="49"/>
    </row>
    <row r="1264" spans="3:11" s="7" customFormat="1" ht="17.25" customHeight="1">
      <c r="C1264" s="131"/>
      <c r="D1264" s="139"/>
      <c r="E1264" s="146"/>
      <c r="F1264" s="146"/>
      <c r="G1264" s="146"/>
      <c r="H1264" s="60" t="s">
        <v>360</v>
      </c>
      <c r="I1264" s="49">
        <v>0</v>
      </c>
      <c r="J1264" s="49"/>
      <c r="K1264" s="49"/>
    </row>
    <row r="1265" spans="3:11" s="7" customFormat="1" ht="27" customHeight="1">
      <c r="C1265" s="132"/>
      <c r="D1265" s="140"/>
      <c r="E1265" s="147"/>
      <c r="F1265" s="147"/>
      <c r="G1265" s="147"/>
      <c r="H1265" s="60" t="s">
        <v>249</v>
      </c>
      <c r="I1265" s="49">
        <v>0</v>
      </c>
      <c r="J1265" s="49"/>
      <c r="K1265" s="49"/>
    </row>
    <row r="1266" spans="3:11" s="7" customFormat="1" ht="15" customHeight="1">
      <c r="C1266" s="130" t="s">
        <v>212</v>
      </c>
      <c r="D1266" s="158" t="s">
        <v>226</v>
      </c>
      <c r="E1266" s="161" t="s">
        <v>283</v>
      </c>
      <c r="F1266" s="145">
        <v>2020</v>
      </c>
      <c r="G1266" s="145">
        <v>2020</v>
      </c>
      <c r="H1266" s="60" t="s">
        <v>357</v>
      </c>
      <c r="I1266" s="49">
        <f>I1267+I1268+I1269+I1270</f>
        <v>3220</v>
      </c>
      <c r="J1266" s="49">
        <f>J1267+J1268+J1269+J1270</f>
        <v>0</v>
      </c>
      <c r="K1266" s="49">
        <f>K1267+K1268+K1269+K1270</f>
        <v>0</v>
      </c>
    </row>
    <row r="1267" spans="3:11" s="7" customFormat="1" ht="15" customHeight="1">
      <c r="C1267" s="131"/>
      <c r="D1267" s="159"/>
      <c r="E1267" s="161"/>
      <c r="F1267" s="146"/>
      <c r="G1267" s="146"/>
      <c r="H1267" s="60" t="s">
        <v>358</v>
      </c>
      <c r="I1267" s="49">
        <f>I1272+I1277+I1282+I1287+I1292+I1297</f>
        <v>3220</v>
      </c>
      <c r="J1267" s="49">
        <f t="shared" ref="J1267:K1268" si="76">J1272+J1277+J1282+J1287</f>
        <v>0</v>
      </c>
      <c r="K1267" s="49">
        <f t="shared" si="76"/>
        <v>0</v>
      </c>
    </row>
    <row r="1268" spans="3:11" s="7" customFormat="1" ht="15" customHeight="1">
      <c r="C1268" s="131"/>
      <c r="D1268" s="159"/>
      <c r="E1268" s="161"/>
      <c r="F1268" s="146"/>
      <c r="G1268" s="146"/>
      <c r="H1268" s="60" t="s">
        <v>359</v>
      </c>
      <c r="I1268" s="49">
        <f>I1273+I1278+I1283+I1288</f>
        <v>0</v>
      </c>
      <c r="J1268" s="49">
        <f t="shared" si="76"/>
        <v>0</v>
      </c>
      <c r="K1268" s="49">
        <f t="shared" si="76"/>
        <v>0</v>
      </c>
    </row>
    <row r="1269" spans="3:11" s="7" customFormat="1" ht="15" customHeight="1">
      <c r="C1269" s="131"/>
      <c r="D1269" s="159"/>
      <c r="E1269" s="161"/>
      <c r="F1269" s="146"/>
      <c r="G1269" s="146"/>
      <c r="H1269" s="60" t="s">
        <v>360</v>
      </c>
      <c r="I1269" s="49">
        <v>0</v>
      </c>
      <c r="J1269" s="49">
        <v>0</v>
      </c>
      <c r="K1269" s="49">
        <v>0</v>
      </c>
    </row>
    <row r="1270" spans="3:11" s="7" customFormat="1" ht="15" customHeight="1">
      <c r="C1270" s="132"/>
      <c r="D1270" s="160"/>
      <c r="E1270" s="161"/>
      <c r="F1270" s="147"/>
      <c r="G1270" s="147"/>
      <c r="H1270" s="60" t="s">
        <v>249</v>
      </c>
      <c r="I1270" s="49">
        <v>0</v>
      </c>
      <c r="J1270" s="49">
        <v>0</v>
      </c>
      <c r="K1270" s="49">
        <v>0</v>
      </c>
    </row>
    <row r="1271" spans="3:11" s="7" customFormat="1" ht="15" customHeight="1">
      <c r="C1271" s="130" t="s">
        <v>227</v>
      </c>
      <c r="D1271" s="138" t="s">
        <v>719</v>
      </c>
      <c r="E1271" s="145" t="s">
        <v>720</v>
      </c>
      <c r="F1271" s="145">
        <v>2020</v>
      </c>
      <c r="G1271" s="145">
        <v>2020</v>
      </c>
      <c r="H1271" s="60" t="s">
        <v>357</v>
      </c>
      <c r="I1271" s="49">
        <f>I1272+I1273+I1274+I1275</f>
        <v>1400</v>
      </c>
      <c r="J1271" s="49">
        <f>J1272+J1273+J1274+J1275</f>
        <v>0</v>
      </c>
      <c r="K1271" s="49">
        <f>K1272+K1273+K1274+K1275</f>
        <v>0</v>
      </c>
    </row>
    <row r="1272" spans="3:11" s="7" customFormat="1" ht="15" customHeight="1">
      <c r="C1272" s="131"/>
      <c r="D1272" s="139"/>
      <c r="E1272" s="148"/>
      <c r="F1272" s="146"/>
      <c r="G1272" s="146"/>
      <c r="H1272" s="60" t="s">
        <v>358</v>
      </c>
      <c r="I1272" s="49">
        <v>1400</v>
      </c>
      <c r="J1272" s="49"/>
      <c r="K1272" s="49"/>
    </row>
    <row r="1273" spans="3:11" s="7" customFormat="1" ht="15" customHeight="1">
      <c r="C1273" s="131"/>
      <c r="D1273" s="139"/>
      <c r="E1273" s="148"/>
      <c r="F1273" s="146"/>
      <c r="G1273" s="146"/>
      <c r="H1273" s="60" t="s">
        <v>359</v>
      </c>
      <c r="I1273" s="49">
        <v>0</v>
      </c>
      <c r="J1273" s="49">
        <v>0</v>
      </c>
      <c r="K1273" s="49">
        <v>0</v>
      </c>
    </row>
    <row r="1274" spans="3:11" s="7" customFormat="1" ht="15" customHeight="1">
      <c r="C1274" s="131"/>
      <c r="D1274" s="139"/>
      <c r="E1274" s="148"/>
      <c r="F1274" s="146"/>
      <c r="G1274" s="146"/>
      <c r="H1274" s="60" t="s">
        <v>360</v>
      </c>
      <c r="I1274" s="49">
        <v>0</v>
      </c>
      <c r="J1274" s="49">
        <v>0</v>
      </c>
      <c r="K1274" s="49">
        <v>0</v>
      </c>
    </row>
    <row r="1275" spans="3:11" s="7" customFormat="1" ht="15" customHeight="1">
      <c r="C1275" s="132"/>
      <c r="D1275" s="140"/>
      <c r="E1275" s="149"/>
      <c r="F1275" s="147"/>
      <c r="G1275" s="147"/>
      <c r="H1275" s="60" t="s">
        <v>249</v>
      </c>
      <c r="I1275" s="49">
        <v>0</v>
      </c>
      <c r="J1275" s="49">
        <v>0</v>
      </c>
      <c r="K1275" s="49">
        <v>0</v>
      </c>
    </row>
    <row r="1276" spans="3:11" s="7" customFormat="1" ht="15" customHeight="1">
      <c r="C1276" s="130" t="s">
        <v>228</v>
      </c>
      <c r="D1276" s="138" t="s">
        <v>721</v>
      </c>
      <c r="E1276" s="145" t="s">
        <v>154</v>
      </c>
      <c r="F1276" s="145">
        <v>2020</v>
      </c>
      <c r="G1276" s="145">
        <v>2020</v>
      </c>
      <c r="H1276" s="60" t="s">
        <v>357</v>
      </c>
      <c r="I1276" s="49">
        <f>I1277+I1278+I1279+I1280</f>
        <v>314.89999999999998</v>
      </c>
      <c r="J1276" s="49"/>
      <c r="K1276" s="49">
        <f>K1277+K1278+K1279+K1280</f>
        <v>0</v>
      </c>
    </row>
    <row r="1277" spans="3:11" s="7" customFormat="1" ht="15" customHeight="1">
      <c r="C1277" s="131"/>
      <c r="D1277" s="139"/>
      <c r="E1277" s="148"/>
      <c r="F1277" s="146"/>
      <c r="G1277" s="146"/>
      <c r="H1277" s="60" t="s">
        <v>358</v>
      </c>
      <c r="I1277" s="49">
        <v>314.89999999999998</v>
      </c>
      <c r="J1277" s="49"/>
      <c r="K1277" s="49"/>
    </row>
    <row r="1278" spans="3:11" s="7" customFormat="1" ht="15" customHeight="1">
      <c r="C1278" s="131"/>
      <c r="D1278" s="139"/>
      <c r="E1278" s="148"/>
      <c r="F1278" s="146"/>
      <c r="G1278" s="146"/>
      <c r="H1278" s="60" t="s">
        <v>359</v>
      </c>
      <c r="I1278" s="49">
        <v>0</v>
      </c>
      <c r="J1278" s="49">
        <v>0</v>
      </c>
      <c r="K1278" s="49">
        <v>0</v>
      </c>
    </row>
    <row r="1279" spans="3:11" s="7" customFormat="1" ht="15" customHeight="1">
      <c r="C1279" s="131"/>
      <c r="D1279" s="139"/>
      <c r="E1279" s="148"/>
      <c r="F1279" s="146"/>
      <c r="G1279" s="146"/>
      <c r="H1279" s="60" t="s">
        <v>360</v>
      </c>
      <c r="I1279" s="49">
        <v>0</v>
      </c>
      <c r="J1279" s="49">
        <v>0</v>
      </c>
      <c r="K1279" s="49">
        <v>0</v>
      </c>
    </row>
    <row r="1280" spans="3:11" s="7" customFormat="1" ht="15" customHeight="1">
      <c r="C1280" s="132"/>
      <c r="D1280" s="140"/>
      <c r="E1280" s="149"/>
      <c r="F1280" s="147"/>
      <c r="G1280" s="147"/>
      <c r="H1280" s="60" t="s">
        <v>249</v>
      </c>
      <c r="I1280" s="49">
        <v>0</v>
      </c>
      <c r="J1280" s="49">
        <v>0</v>
      </c>
      <c r="K1280" s="49">
        <v>0</v>
      </c>
    </row>
    <row r="1281" spans="3:11" s="7" customFormat="1" ht="16.5" customHeight="1">
      <c r="C1281" s="130" t="s">
        <v>722</v>
      </c>
      <c r="D1281" s="138" t="s">
        <v>723</v>
      </c>
      <c r="E1281" s="145" t="s">
        <v>154</v>
      </c>
      <c r="F1281" s="145">
        <v>2020</v>
      </c>
      <c r="G1281" s="145">
        <v>2020</v>
      </c>
      <c r="H1281" s="60" t="s">
        <v>357</v>
      </c>
      <c r="I1281" s="49">
        <f>I1282+I1283+I1284+I1285</f>
        <v>995</v>
      </c>
      <c r="J1281" s="49"/>
      <c r="K1281" s="49">
        <f>K1282+K1283+K1284+K1285</f>
        <v>0</v>
      </c>
    </row>
    <row r="1282" spans="3:11" s="7" customFormat="1" ht="15" customHeight="1">
      <c r="C1282" s="131"/>
      <c r="D1282" s="139"/>
      <c r="E1282" s="148"/>
      <c r="F1282" s="146"/>
      <c r="G1282" s="146"/>
      <c r="H1282" s="60" t="s">
        <v>358</v>
      </c>
      <c r="I1282" s="49">
        <v>995</v>
      </c>
      <c r="J1282" s="49"/>
      <c r="K1282" s="49"/>
    </row>
    <row r="1283" spans="3:11" s="7" customFormat="1" ht="15" customHeight="1">
      <c r="C1283" s="131"/>
      <c r="D1283" s="139"/>
      <c r="E1283" s="148"/>
      <c r="F1283" s="146"/>
      <c r="G1283" s="146"/>
      <c r="H1283" s="60" t="s">
        <v>359</v>
      </c>
      <c r="I1283" s="49">
        <v>0</v>
      </c>
      <c r="J1283" s="49">
        <v>0</v>
      </c>
      <c r="K1283" s="49">
        <v>0</v>
      </c>
    </row>
    <row r="1284" spans="3:11" s="7" customFormat="1" ht="15" customHeight="1">
      <c r="C1284" s="131"/>
      <c r="D1284" s="139"/>
      <c r="E1284" s="148"/>
      <c r="F1284" s="146"/>
      <c r="G1284" s="146"/>
      <c r="H1284" s="39" t="s">
        <v>360</v>
      </c>
      <c r="I1284" s="37">
        <v>0</v>
      </c>
      <c r="J1284" s="49">
        <v>0</v>
      </c>
      <c r="K1284" s="49">
        <v>0</v>
      </c>
    </row>
    <row r="1285" spans="3:11" s="7" customFormat="1" ht="15" customHeight="1">
      <c r="C1285" s="132"/>
      <c r="D1285" s="140"/>
      <c r="E1285" s="149"/>
      <c r="F1285" s="147"/>
      <c r="G1285" s="147"/>
      <c r="H1285" s="39" t="s">
        <v>249</v>
      </c>
      <c r="I1285" s="37">
        <v>0</v>
      </c>
      <c r="J1285" s="49">
        <v>0</v>
      </c>
      <c r="K1285" s="49">
        <v>0</v>
      </c>
    </row>
    <row r="1286" spans="3:11" s="7" customFormat="1" ht="16.5" customHeight="1">
      <c r="C1286" s="130" t="s">
        <v>724</v>
      </c>
      <c r="D1286" s="138" t="s">
        <v>725</v>
      </c>
      <c r="E1286" s="145" t="s">
        <v>22</v>
      </c>
      <c r="F1286" s="145">
        <v>2020</v>
      </c>
      <c r="G1286" s="145">
        <v>2020</v>
      </c>
      <c r="H1286" s="39" t="s">
        <v>357</v>
      </c>
      <c r="I1286" s="37">
        <f>I1287+I1288+I1289+I1290</f>
        <v>0</v>
      </c>
      <c r="J1286" s="49"/>
      <c r="K1286" s="49">
        <f>K1287+K1288+K1289+K1290</f>
        <v>0</v>
      </c>
    </row>
    <row r="1287" spans="3:11" s="7" customFormat="1" ht="15" customHeight="1">
      <c r="C1287" s="131"/>
      <c r="D1287" s="139"/>
      <c r="E1287" s="148"/>
      <c r="F1287" s="146"/>
      <c r="G1287" s="146"/>
      <c r="H1287" s="39" t="s">
        <v>358</v>
      </c>
      <c r="I1287" s="37">
        <v>0</v>
      </c>
      <c r="J1287" s="49"/>
      <c r="K1287" s="49">
        <v>0</v>
      </c>
    </row>
    <row r="1288" spans="3:11" s="7" customFormat="1" ht="15" customHeight="1">
      <c r="C1288" s="131"/>
      <c r="D1288" s="139"/>
      <c r="E1288" s="148"/>
      <c r="F1288" s="146"/>
      <c r="G1288" s="146"/>
      <c r="H1288" s="39" t="s">
        <v>359</v>
      </c>
      <c r="I1288" s="37">
        <v>0</v>
      </c>
      <c r="J1288" s="49">
        <v>0</v>
      </c>
      <c r="K1288" s="49">
        <v>0</v>
      </c>
    </row>
    <row r="1289" spans="3:11" s="7" customFormat="1" ht="15" customHeight="1">
      <c r="C1289" s="131"/>
      <c r="D1289" s="139"/>
      <c r="E1289" s="148"/>
      <c r="F1289" s="146"/>
      <c r="G1289" s="146"/>
      <c r="H1289" s="39" t="s">
        <v>360</v>
      </c>
      <c r="I1289" s="37">
        <v>0</v>
      </c>
      <c r="J1289" s="49">
        <v>0</v>
      </c>
      <c r="K1289" s="49">
        <v>0</v>
      </c>
    </row>
    <row r="1290" spans="3:11" s="7" customFormat="1" ht="15" customHeight="1">
      <c r="C1290" s="132"/>
      <c r="D1290" s="140"/>
      <c r="E1290" s="149"/>
      <c r="F1290" s="147"/>
      <c r="G1290" s="147"/>
      <c r="H1290" s="39" t="s">
        <v>249</v>
      </c>
      <c r="I1290" s="37">
        <v>0</v>
      </c>
      <c r="J1290" s="49">
        <v>0</v>
      </c>
      <c r="K1290" s="49">
        <v>0</v>
      </c>
    </row>
    <row r="1291" spans="3:11" s="7" customFormat="1" ht="15" customHeight="1">
      <c r="C1291" s="130" t="s">
        <v>858</v>
      </c>
      <c r="D1291" s="138" t="s">
        <v>860</v>
      </c>
      <c r="E1291" s="145" t="s">
        <v>154</v>
      </c>
      <c r="F1291" s="145">
        <v>2020</v>
      </c>
      <c r="G1291" s="145">
        <v>2020</v>
      </c>
      <c r="H1291" s="60" t="s">
        <v>357</v>
      </c>
      <c r="I1291" s="49">
        <f>I1292+I1293+I1294+I1295</f>
        <v>32.700000000000003</v>
      </c>
      <c r="J1291" s="49"/>
      <c r="K1291" s="49">
        <f>K1292+K1293+K1294+K1295</f>
        <v>0</v>
      </c>
    </row>
    <row r="1292" spans="3:11" s="7" customFormat="1" ht="15" customHeight="1">
      <c r="C1292" s="131"/>
      <c r="D1292" s="139"/>
      <c r="E1292" s="148"/>
      <c r="F1292" s="146"/>
      <c r="G1292" s="146"/>
      <c r="H1292" s="60" t="s">
        <v>358</v>
      </c>
      <c r="I1292" s="49">
        <v>32.700000000000003</v>
      </c>
      <c r="J1292" s="49"/>
      <c r="K1292" s="49"/>
    </row>
    <row r="1293" spans="3:11" s="7" customFormat="1" ht="15" customHeight="1">
      <c r="C1293" s="131"/>
      <c r="D1293" s="139"/>
      <c r="E1293" s="148"/>
      <c r="F1293" s="146"/>
      <c r="G1293" s="146"/>
      <c r="H1293" s="60" t="s">
        <v>359</v>
      </c>
      <c r="I1293" s="49">
        <v>0</v>
      </c>
      <c r="J1293" s="49">
        <v>0</v>
      </c>
      <c r="K1293" s="49">
        <v>0</v>
      </c>
    </row>
    <row r="1294" spans="3:11" s="7" customFormat="1" ht="15" customHeight="1">
      <c r="C1294" s="131"/>
      <c r="D1294" s="139"/>
      <c r="E1294" s="148"/>
      <c r="F1294" s="146"/>
      <c r="G1294" s="146"/>
      <c r="H1294" s="39" t="s">
        <v>360</v>
      </c>
      <c r="I1294" s="37">
        <v>0</v>
      </c>
      <c r="J1294" s="49">
        <v>0</v>
      </c>
      <c r="K1294" s="49">
        <v>0</v>
      </c>
    </row>
    <row r="1295" spans="3:11" s="7" customFormat="1" ht="15" customHeight="1">
      <c r="C1295" s="132"/>
      <c r="D1295" s="140"/>
      <c r="E1295" s="149"/>
      <c r="F1295" s="147"/>
      <c r="G1295" s="147"/>
      <c r="H1295" s="39" t="s">
        <v>249</v>
      </c>
      <c r="I1295" s="37">
        <v>0</v>
      </c>
      <c r="J1295" s="49">
        <v>0</v>
      </c>
      <c r="K1295" s="49">
        <v>0</v>
      </c>
    </row>
    <row r="1296" spans="3:11" s="7" customFormat="1" ht="15" customHeight="1">
      <c r="C1296" s="130" t="s">
        <v>859</v>
      </c>
      <c r="D1296" s="138" t="s">
        <v>862</v>
      </c>
      <c r="E1296" s="145" t="s">
        <v>861</v>
      </c>
      <c r="F1296" s="145">
        <v>2020</v>
      </c>
      <c r="G1296" s="145">
        <v>2020</v>
      </c>
      <c r="H1296" s="60" t="s">
        <v>357</v>
      </c>
      <c r="I1296" s="49">
        <f>I1297+I1298+I1299+I1300</f>
        <v>477.4</v>
      </c>
      <c r="J1296" s="49"/>
      <c r="K1296" s="49">
        <f>K1297+K1298+K1299+K1300</f>
        <v>0</v>
      </c>
    </row>
    <row r="1297" spans="3:11" s="7" customFormat="1" ht="15" customHeight="1">
      <c r="C1297" s="131"/>
      <c r="D1297" s="139"/>
      <c r="E1297" s="148"/>
      <c r="F1297" s="146"/>
      <c r="G1297" s="146"/>
      <c r="H1297" s="60" t="s">
        <v>358</v>
      </c>
      <c r="I1297" s="49">
        <v>477.4</v>
      </c>
      <c r="J1297" s="49"/>
      <c r="K1297" s="49"/>
    </row>
    <row r="1298" spans="3:11" s="7" customFormat="1" ht="15" customHeight="1">
      <c r="C1298" s="131"/>
      <c r="D1298" s="139"/>
      <c r="E1298" s="148"/>
      <c r="F1298" s="146"/>
      <c r="G1298" s="146"/>
      <c r="H1298" s="60" t="s">
        <v>359</v>
      </c>
      <c r="I1298" s="49">
        <v>0</v>
      </c>
      <c r="J1298" s="49">
        <v>0</v>
      </c>
      <c r="K1298" s="49">
        <v>0</v>
      </c>
    </row>
    <row r="1299" spans="3:11" s="7" customFormat="1" ht="15" customHeight="1">
      <c r="C1299" s="131"/>
      <c r="D1299" s="139"/>
      <c r="E1299" s="148"/>
      <c r="F1299" s="146"/>
      <c r="G1299" s="146"/>
      <c r="H1299" s="39" t="s">
        <v>360</v>
      </c>
      <c r="I1299" s="37">
        <v>0</v>
      </c>
      <c r="J1299" s="49">
        <v>0</v>
      </c>
      <c r="K1299" s="49">
        <v>0</v>
      </c>
    </row>
    <row r="1300" spans="3:11" s="7" customFormat="1" ht="17.25" customHeight="1">
      <c r="C1300" s="132"/>
      <c r="D1300" s="140"/>
      <c r="E1300" s="149"/>
      <c r="F1300" s="147"/>
      <c r="G1300" s="147"/>
      <c r="H1300" s="39" t="s">
        <v>249</v>
      </c>
      <c r="I1300" s="37">
        <v>0</v>
      </c>
      <c r="J1300" s="49">
        <v>0</v>
      </c>
      <c r="K1300" s="49">
        <v>0</v>
      </c>
    </row>
    <row r="1301" spans="3:11" s="7" customFormat="1" ht="15" customHeight="1">
      <c r="C1301" s="130" t="s">
        <v>229</v>
      </c>
      <c r="D1301" s="158" t="s">
        <v>233</v>
      </c>
      <c r="E1301" s="161" t="s">
        <v>283</v>
      </c>
      <c r="F1301" s="145">
        <v>2020</v>
      </c>
      <c r="G1301" s="145">
        <v>2020</v>
      </c>
      <c r="H1301" s="39" t="s">
        <v>357</v>
      </c>
      <c r="I1301" s="37">
        <f>SUM(I1302)</f>
        <v>211.7</v>
      </c>
      <c r="J1301" s="49">
        <f>J1302+J1303+J1304+J1305</f>
        <v>0</v>
      </c>
      <c r="K1301" s="49">
        <f>K1302+K1303+K1304+K1305</f>
        <v>0</v>
      </c>
    </row>
    <row r="1302" spans="3:11" s="7" customFormat="1" ht="15" customHeight="1">
      <c r="C1302" s="131"/>
      <c r="D1302" s="159"/>
      <c r="E1302" s="161"/>
      <c r="F1302" s="146"/>
      <c r="G1302" s="146"/>
      <c r="H1302" s="39" t="s">
        <v>358</v>
      </c>
      <c r="I1302" s="37">
        <f>SUM(I1307)</f>
        <v>211.7</v>
      </c>
      <c r="J1302" s="49">
        <v>0</v>
      </c>
      <c r="K1302" s="49">
        <v>0</v>
      </c>
    </row>
    <row r="1303" spans="3:11" s="7" customFormat="1" ht="15" customHeight="1">
      <c r="C1303" s="131"/>
      <c r="D1303" s="159"/>
      <c r="E1303" s="161"/>
      <c r="F1303" s="146"/>
      <c r="G1303" s="146"/>
      <c r="H1303" s="39" t="s">
        <v>359</v>
      </c>
      <c r="I1303" s="37">
        <v>0</v>
      </c>
      <c r="J1303" s="49">
        <v>0</v>
      </c>
      <c r="K1303" s="49">
        <v>0</v>
      </c>
    </row>
    <row r="1304" spans="3:11" s="7" customFormat="1" ht="15" customHeight="1">
      <c r="C1304" s="131"/>
      <c r="D1304" s="159"/>
      <c r="E1304" s="161"/>
      <c r="F1304" s="146"/>
      <c r="G1304" s="146"/>
      <c r="H1304" s="39" t="s">
        <v>360</v>
      </c>
      <c r="I1304" s="37">
        <v>0</v>
      </c>
      <c r="J1304" s="49">
        <v>0</v>
      </c>
      <c r="K1304" s="49">
        <v>0</v>
      </c>
    </row>
    <row r="1305" spans="3:11" s="7" customFormat="1" ht="15" customHeight="1">
      <c r="C1305" s="132"/>
      <c r="D1305" s="160"/>
      <c r="E1305" s="161"/>
      <c r="F1305" s="147"/>
      <c r="G1305" s="147"/>
      <c r="H1305" s="39" t="s">
        <v>249</v>
      </c>
      <c r="I1305" s="37">
        <v>0</v>
      </c>
      <c r="J1305" s="49">
        <v>0</v>
      </c>
      <c r="K1305" s="49">
        <v>0</v>
      </c>
    </row>
    <row r="1306" spans="3:11" s="7" customFormat="1" ht="15" customHeight="1">
      <c r="C1306" s="130" t="s">
        <v>863</v>
      </c>
      <c r="D1306" s="158" t="s">
        <v>864</v>
      </c>
      <c r="E1306" s="145" t="s">
        <v>865</v>
      </c>
      <c r="F1306" s="145">
        <v>2020</v>
      </c>
      <c r="G1306" s="145">
        <v>2020</v>
      </c>
      <c r="H1306" s="60" t="s">
        <v>357</v>
      </c>
      <c r="I1306" s="49">
        <f>I1307+I1308+I1309+I1310</f>
        <v>211.7</v>
      </c>
      <c r="J1306" s="49"/>
      <c r="K1306" s="49">
        <f>K1307+K1308+K1309+K1310</f>
        <v>0</v>
      </c>
    </row>
    <row r="1307" spans="3:11" s="7" customFormat="1" ht="15" customHeight="1">
      <c r="C1307" s="131"/>
      <c r="D1307" s="159"/>
      <c r="E1307" s="148"/>
      <c r="F1307" s="146"/>
      <c r="G1307" s="146"/>
      <c r="H1307" s="60" t="s">
        <v>358</v>
      </c>
      <c r="I1307" s="49">
        <v>211.7</v>
      </c>
      <c r="J1307" s="49"/>
      <c r="K1307" s="49"/>
    </row>
    <row r="1308" spans="3:11" s="7" customFormat="1" ht="15" customHeight="1">
      <c r="C1308" s="131"/>
      <c r="D1308" s="159"/>
      <c r="E1308" s="148"/>
      <c r="F1308" s="146"/>
      <c r="G1308" s="146"/>
      <c r="H1308" s="60" t="s">
        <v>359</v>
      </c>
      <c r="I1308" s="49">
        <v>0</v>
      </c>
      <c r="J1308" s="49">
        <v>0</v>
      </c>
      <c r="K1308" s="49">
        <v>0</v>
      </c>
    </row>
    <row r="1309" spans="3:11" s="7" customFormat="1" ht="15" customHeight="1">
      <c r="C1309" s="131"/>
      <c r="D1309" s="159"/>
      <c r="E1309" s="148"/>
      <c r="F1309" s="146"/>
      <c r="G1309" s="146"/>
      <c r="H1309" s="39" t="s">
        <v>360</v>
      </c>
      <c r="I1309" s="37">
        <v>0</v>
      </c>
      <c r="J1309" s="49">
        <v>0</v>
      </c>
      <c r="K1309" s="49">
        <v>0</v>
      </c>
    </row>
    <row r="1310" spans="3:11" s="7" customFormat="1" ht="15" customHeight="1">
      <c r="C1310" s="132"/>
      <c r="D1310" s="160"/>
      <c r="E1310" s="149"/>
      <c r="F1310" s="147"/>
      <c r="G1310" s="147"/>
      <c r="H1310" s="39" t="s">
        <v>249</v>
      </c>
      <c r="I1310" s="37">
        <v>0</v>
      </c>
      <c r="J1310" s="49">
        <v>0</v>
      </c>
      <c r="K1310" s="49">
        <v>0</v>
      </c>
    </row>
    <row r="1311" spans="3:11" s="7" customFormat="1" ht="18" customHeight="1">
      <c r="C1311" s="217" t="s">
        <v>230</v>
      </c>
      <c r="D1311" s="158" t="s">
        <v>234</v>
      </c>
      <c r="E1311" s="161" t="s">
        <v>283</v>
      </c>
      <c r="F1311" s="145">
        <v>2020</v>
      </c>
      <c r="G1311" s="145">
        <v>2022</v>
      </c>
      <c r="H1311" s="39" t="s">
        <v>357</v>
      </c>
      <c r="I1311" s="37">
        <f>I1312+I1313+I1314+I1315</f>
        <v>2157.6</v>
      </c>
      <c r="J1311" s="49">
        <f>J1312+J1313+J1314+J1315</f>
        <v>1000</v>
      </c>
      <c r="K1311" s="49">
        <f>K1312+K1313+K1314+K1315</f>
        <v>1000</v>
      </c>
    </row>
    <row r="1312" spans="3:11" s="7" customFormat="1" ht="17.25" customHeight="1">
      <c r="C1312" s="218"/>
      <c r="D1312" s="159"/>
      <c r="E1312" s="161"/>
      <c r="F1312" s="146"/>
      <c r="G1312" s="146"/>
      <c r="H1312" s="39" t="s">
        <v>358</v>
      </c>
      <c r="I1312" s="37">
        <f>I1317+I1322+I1327+I1332+I1337</f>
        <v>2157.6</v>
      </c>
      <c r="J1312" s="49">
        <f>J1317+J1322+J1327</f>
        <v>1000</v>
      </c>
      <c r="K1312" s="49">
        <f>K1317+K1322+K1327</f>
        <v>1000</v>
      </c>
    </row>
    <row r="1313" spans="3:11" s="7" customFormat="1" ht="15" customHeight="1">
      <c r="C1313" s="218"/>
      <c r="D1313" s="159"/>
      <c r="E1313" s="161"/>
      <c r="F1313" s="146"/>
      <c r="G1313" s="146"/>
      <c r="H1313" s="39" t="s">
        <v>359</v>
      </c>
      <c r="I1313" s="37">
        <v>0</v>
      </c>
      <c r="J1313" s="49">
        <v>0</v>
      </c>
      <c r="K1313" s="49">
        <v>0</v>
      </c>
    </row>
    <row r="1314" spans="3:11" s="7" customFormat="1" ht="15" customHeight="1">
      <c r="C1314" s="218"/>
      <c r="D1314" s="159"/>
      <c r="E1314" s="161"/>
      <c r="F1314" s="146"/>
      <c r="G1314" s="146"/>
      <c r="H1314" s="39" t="s">
        <v>360</v>
      </c>
      <c r="I1314" s="37">
        <v>0</v>
      </c>
      <c r="J1314" s="49">
        <v>0</v>
      </c>
      <c r="K1314" s="49">
        <v>0</v>
      </c>
    </row>
    <row r="1315" spans="3:11" s="7" customFormat="1" ht="15" customHeight="1">
      <c r="C1315" s="219"/>
      <c r="D1315" s="160"/>
      <c r="E1315" s="161"/>
      <c r="F1315" s="147"/>
      <c r="G1315" s="147"/>
      <c r="H1315" s="39" t="s">
        <v>249</v>
      </c>
      <c r="I1315" s="37">
        <v>0</v>
      </c>
      <c r="J1315" s="49">
        <v>0</v>
      </c>
      <c r="K1315" s="49">
        <v>0</v>
      </c>
    </row>
    <row r="1316" spans="3:11" s="7" customFormat="1" ht="17.25" customHeight="1">
      <c r="C1316" s="217" t="s">
        <v>441</v>
      </c>
      <c r="D1316" s="138" t="s">
        <v>732</v>
      </c>
      <c r="E1316" s="145" t="s">
        <v>380</v>
      </c>
      <c r="F1316" s="145">
        <v>2021</v>
      </c>
      <c r="G1316" s="102">
        <v>2021</v>
      </c>
      <c r="H1316" s="39" t="s">
        <v>357</v>
      </c>
      <c r="I1316" s="37">
        <f>I1317+I1318+I1319+I1320</f>
        <v>0</v>
      </c>
      <c r="J1316" s="49">
        <f>J1317+J1318+J1319+J1320</f>
        <v>1000</v>
      </c>
      <c r="K1316" s="49">
        <f>K1317+K1318+K1319+K1320</f>
        <v>0</v>
      </c>
    </row>
    <row r="1317" spans="3:11" s="7" customFormat="1" ht="15" customHeight="1">
      <c r="C1317" s="218"/>
      <c r="D1317" s="139"/>
      <c r="E1317" s="146"/>
      <c r="F1317" s="146"/>
      <c r="G1317" s="103"/>
      <c r="H1317" s="39" t="s">
        <v>358</v>
      </c>
      <c r="I1317" s="37">
        <v>0</v>
      </c>
      <c r="J1317" s="49">
        <v>1000</v>
      </c>
      <c r="K1317" s="49"/>
    </row>
    <row r="1318" spans="3:11" s="7" customFormat="1" ht="15" customHeight="1">
      <c r="C1318" s="218"/>
      <c r="D1318" s="139"/>
      <c r="E1318" s="146"/>
      <c r="F1318" s="146"/>
      <c r="G1318" s="103"/>
      <c r="H1318" s="39" t="s">
        <v>359</v>
      </c>
      <c r="I1318" s="37">
        <v>0</v>
      </c>
      <c r="J1318" s="49">
        <v>0</v>
      </c>
      <c r="K1318" s="49">
        <v>0</v>
      </c>
    </row>
    <row r="1319" spans="3:11" s="7" customFormat="1" ht="15" customHeight="1">
      <c r="C1319" s="218"/>
      <c r="D1319" s="139"/>
      <c r="E1319" s="146"/>
      <c r="F1319" s="146"/>
      <c r="G1319" s="103"/>
      <c r="H1319" s="39" t="s">
        <v>360</v>
      </c>
      <c r="I1319" s="37">
        <v>0</v>
      </c>
      <c r="J1319" s="49">
        <v>0</v>
      </c>
      <c r="K1319" s="49">
        <v>0</v>
      </c>
    </row>
    <row r="1320" spans="3:11" s="7" customFormat="1" ht="16.5" customHeight="1">
      <c r="C1320" s="219"/>
      <c r="D1320" s="140"/>
      <c r="E1320" s="147"/>
      <c r="F1320" s="147"/>
      <c r="G1320" s="104"/>
      <c r="H1320" s="39" t="s">
        <v>249</v>
      </c>
      <c r="I1320" s="37">
        <v>0</v>
      </c>
      <c r="J1320" s="49">
        <v>0</v>
      </c>
      <c r="K1320" s="49">
        <v>0</v>
      </c>
    </row>
    <row r="1321" spans="3:11" s="7" customFormat="1" ht="15" customHeight="1">
      <c r="C1321" s="217" t="s">
        <v>320</v>
      </c>
      <c r="D1321" s="138" t="s">
        <v>733</v>
      </c>
      <c r="E1321" s="145" t="s">
        <v>734</v>
      </c>
      <c r="F1321" s="145">
        <v>2020</v>
      </c>
      <c r="G1321" s="102">
        <v>2022</v>
      </c>
      <c r="H1321" s="39" t="s">
        <v>357</v>
      </c>
      <c r="I1321" s="37">
        <v>1000</v>
      </c>
      <c r="J1321" s="49">
        <f>J1322+J1323+J1324+J1325</f>
        <v>0</v>
      </c>
      <c r="K1321" s="49">
        <f>K1322+K1323+K1324+K1325</f>
        <v>600</v>
      </c>
    </row>
    <row r="1322" spans="3:11" s="7" customFormat="1" ht="15" customHeight="1">
      <c r="C1322" s="218"/>
      <c r="D1322" s="139"/>
      <c r="E1322" s="146"/>
      <c r="F1322" s="146"/>
      <c r="G1322" s="103"/>
      <c r="H1322" s="39" t="s">
        <v>358</v>
      </c>
      <c r="I1322" s="37">
        <v>1000</v>
      </c>
      <c r="J1322" s="49">
        <v>0</v>
      </c>
      <c r="K1322" s="49">
        <v>600</v>
      </c>
    </row>
    <row r="1323" spans="3:11" s="7" customFormat="1" ht="15" customHeight="1">
      <c r="C1323" s="218"/>
      <c r="D1323" s="139"/>
      <c r="E1323" s="146"/>
      <c r="F1323" s="146"/>
      <c r="G1323" s="103"/>
      <c r="H1323" s="39" t="s">
        <v>359</v>
      </c>
      <c r="I1323" s="37">
        <v>0</v>
      </c>
      <c r="J1323" s="49">
        <v>0</v>
      </c>
      <c r="K1323" s="49">
        <v>0</v>
      </c>
    </row>
    <row r="1324" spans="3:11" s="7" customFormat="1" ht="15" customHeight="1">
      <c r="C1324" s="218"/>
      <c r="D1324" s="139"/>
      <c r="E1324" s="146"/>
      <c r="F1324" s="146"/>
      <c r="G1324" s="103"/>
      <c r="H1324" s="39" t="s">
        <v>360</v>
      </c>
      <c r="I1324" s="37">
        <v>0</v>
      </c>
      <c r="J1324" s="49">
        <v>0</v>
      </c>
      <c r="K1324" s="49">
        <v>0</v>
      </c>
    </row>
    <row r="1325" spans="3:11" s="7" customFormat="1" ht="23.25" customHeight="1">
      <c r="C1325" s="219"/>
      <c r="D1325" s="140"/>
      <c r="E1325" s="147"/>
      <c r="F1325" s="147"/>
      <c r="G1325" s="104"/>
      <c r="H1325" s="39" t="s">
        <v>249</v>
      </c>
      <c r="I1325" s="37">
        <v>0</v>
      </c>
      <c r="J1325" s="49">
        <v>0</v>
      </c>
      <c r="K1325" s="49">
        <v>0</v>
      </c>
    </row>
    <row r="1326" spans="3:11" s="7" customFormat="1" ht="15" customHeight="1">
      <c r="C1326" s="217" t="s">
        <v>293</v>
      </c>
      <c r="D1326" s="138" t="s">
        <v>735</v>
      </c>
      <c r="E1326" s="145" t="s">
        <v>736</v>
      </c>
      <c r="F1326" s="145">
        <v>2020</v>
      </c>
      <c r="G1326" s="102">
        <v>2022</v>
      </c>
      <c r="H1326" s="39" t="s">
        <v>357</v>
      </c>
      <c r="I1326" s="37">
        <f>SUM(I1327)</f>
        <v>280.60000000000002</v>
      </c>
      <c r="J1326" s="49">
        <f>J1327+J1328+J1329+J1330</f>
        <v>0</v>
      </c>
      <c r="K1326" s="49">
        <f>K1327+K1328+K1329+K1330</f>
        <v>400</v>
      </c>
    </row>
    <row r="1327" spans="3:11" s="7" customFormat="1" ht="15.75" customHeight="1">
      <c r="C1327" s="218"/>
      <c r="D1327" s="139"/>
      <c r="E1327" s="146"/>
      <c r="F1327" s="146"/>
      <c r="G1327" s="103"/>
      <c r="H1327" s="39" t="s">
        <v>358</v>
      </c>
      <c r="I1327" s="37">
        <v>280.60000000000002</v>
      </c>
      <c r="J1327" s="49"/>
      <c r="K1327" s="49">
        <v>400</v>
      </c>
    </row>
    <row r="1328" spans="3:11" s="7" customFormat="1" ht="15" customHeight="1">
      <c r="C1328" s="218"/>
      <c r="D1328" s="139"/>
      <c r="E1328" s="146"/>
      <c r="F1328" s="146"/>
      <c r="G1328" s="103"/>
      <c r="H1328" s="39" t="s">
        <v>359</v>
      </c>
      <c r="I1328" s="37">
        <v>0</v>
      </c>
      <c r="J1328" s="49">
        <v>0</v>
      </c>
      <c r="K1328" s="49">
        <v>0</v>
      </c>
    </row>
    <row r="1329" spans="3:11" s="7" customFormat="1" ht="15" customHeight="1">
      <c r="C1329" s="218"/>
      <c r="D1329" s="139"/>
      <c r="E1329" s="146"/>
      <c r="F1329" s="146"/>
      <c r="G1329" s="103"/>
      <c r="H1329" s="39" t="s">
        <v>360</v>
      </c>
      <c r="I1329" s="37">
        <v>0</v>
      </c>
      <c r="J1329" s="49">
        <v>0</v>
      </c>
      <c r="K1329" s="49">
        <v>0</v>
      </c>
    </row>
    <row r="1330" spans="3:11" s="7" customFormat="1" ht="18.75" customHeight="1">
      <c r="C1330" s="219"/>
      <c r="D1330" s="140"/>
      <c r="E1330" s="147"/>
      <c r="F1330" s="147"/>
      <c r="G1330" s="104"/>
      <c r="H1330" s="39" t="s">
        <v>249</v>
      </c>
      <c r="I1330" s="37">
        <v>0</v>
      </c>
      <c r="J1330" s="49">
        <v>0</v>
      </c>
      <c r="K1330" s="49">
        <v>0</v>
      </c>
    </row>
    <row r="1331" spans="3:11" s="7" customFormat="1" ht="17.25" customHeight="1">
      <c r="C1331" s="217" t="s">
        <v>866</v>
      </c>
      <c r="D1331" s="138" t="s">
        <v>867</v>
      </c>
      <c r="E1331" s="145" t="s">
        <v>380</v>
      </c>
      <c r="F1331" s="145">
        <v>2020</v>
      </c>
      <c r="G1331" s="102">
        <v>2020</v>
      </c>
      <c r="H1331" s="39" t="s">
        <v>357</v>
      </c>
      <c r="I1331" s="37">
        <f>I1332+I1333+I1334+I1335</f>
        <v>700</v>
      </c>
      <c r="J1331" s="49">
        <f>J1332+J1333+J1334+J1335</f>
        <v>0</v>
      </c>
      <c r="K1331" s="49">
        <f>K1332+K1333+K1334+K1335</f>
        <v>0</v>
      </c>
    </row>
    <row r="1332" spans="3:11" s="7" customFormat="1" ht="15" customHeight="1">
      <c r="C1332" s="218"/>
      <c r="D1332" s="139"/>
      <c r="E1332" s="146"/>
      <c r="F1332" s="146"/>
      <c r="G1332" s="103"/>
      <c r="H1332" s="39" t="s">
        <v>358</v>
      </c>
      <c r="I1332" s="37">
        <v>700</v>
      </c>
      <c r="J1332" s="49"/>
      <c r="K1332" s="49"/>
    </row>
    <row r="1333" spans="3:11" s="7" customFormat="1" ht="15" customHeight="1">
      <c r="C1333" s="218"/>
      <c r="D1333" s="139"/>
      <c r="E1333" s="146"/>
      <c r="F1333" s="146"/>
      <c r="G1333" s="103"/>
      <c r="H1333" s="39" t="s">
        <v>359</v>
      </c>
      <c r="I1333" s="37">
        <v>0</v>
      </c>
      <c r="J1333" s="49">
        <v>0</v>
      </c>
      <c r="K1333" s="49">
        <v>0</v>
      </c>
    </row>
    <row r="1334" spans="3:11" s="7" customFormat="1" ht="15" customHeight="1">
      <c r="C1334" s="218"/>
      <c r="D1334" s="139"/>
      <c r="E1334" s="146"/>
      <c r="F1334" s="146"/>
      <c r="G1334" s="103"/>
      <c r="H1334" s="39" t="s">
        <v>360</v>
      </c>
      <c r="I1334" s="37">
        <v>0</v>
      </c>
      <c r="J1334" s="49">
        <v>0</v>
      </c>
      <c r="K1334" s="49">
        <v>0</v>
      </c>
    </row>
    <row r="1335" spans="3:11" s="7" customFormat="1" ht="16.5" customHeight="1">
      <c r="C1335" s="219"/>
      <c r="D1335" s="140"/>
      <c r="E1335" s="147"/>
      <c r="F1335" s="147"/>
      <c r="G1335" s="104"/>
      <c r="H1335" s="39" t="s">
        <v>249</v>
      </c>
      <c r="I1335" s="37">
        <v>0</v>
      </c>
      <c r="J1335" s="49">
        <v>0</v>
      </c>
      <c r="K1335" s="49">
        <v>0</v>
      </c>
    </row>
    <row r="1336" spans="3:11" s="7" customFormat="1" ht="18.75" customHeight="1">
      <c r="C1336" s="217" t="s">
        <v>868</v>
      </c>
      <c r="D1336" s="138" t="s">
        <v>869</v>
      </c>
      <c r="E1336" s="145" t="s">
        <v>734</v>
      </c>
      <c r="F1336" s="145">
        <v>2020</v>
      </c>
      <c r="G1336" s="102">
        <v>2020</v>
      </c>
      <c r="H1336" s="39" t="s">
        <v>357</v>
      </c>
      <c r="I1336" s="37">
        <v>177</v>
      </c>
      <c r="J1336" s="49">
        <f>J1337+J1338+J1339+J1340</f>
        <v>0</v>
      </c>
      <c r="K1336" s="49"/>
    </row>
    <row r="1337" spans="3:11" s="7" customFormat="1" ht="18.75" customHeight="1">
      <c r="C1337" s="218"/>
      <c r="D1337" s="139"/>
      <c r="E1337" s="146"/>
      <c r="F1337" s="146"/>
      <c r="G1337" s="103"/>
      <c r="H1337" s="39" t="s">
        <v>358</v>
      </c>
      <c r="I1337" s="37">
        <v>177</v>
      </c>
      <c r="J1337" s="49">
        <v>0</v>
      </c>
      <c r="K1337" s="49"/>
    </row>
    <row r="1338" spans="3:11" s="7" customFormat="1" ht="18.75" customHeight="1">
      <c r="C1338" s="218"/>
      <c r="D1338" s="139"/>
      <c r="E1338" s="146"/>
      <c r="F1338" s="146"/>
      <c r="G1338" s="103"/>
      <c r="H1338" s="39" t="s">
        <v>359</v>
      </c>
      <c r="I1338" s="37">
        <v>0</v>
      </c>
      <c r="J1338" s="49">
        <v>0</v>
      </c>
      <c r="K1338" s="49">
        <v>0</v>
      </c>
    </row>
    <row r="1339" spans="3:11" s="7" customFormat="1" ht="18.75" customHeight="1">
      <c r="C1339" s="218"/>
      <c r="D1339" s="139"/>
      <c r="E1339" s="146"/>
      <c r="F1339" s="146"/>
      <c r="G1339" s="103"/>
      <c r="H1339" s="39" t="s">
        <v>360</v>
      </c>
      <c r="I1339" s="37">
        <v>0</v>
      </c>
      <c r="J1339" s="49">
        <v>0</v>
      </c>
      <c r="K1339" s="49">
        <v>0</v>
      </c>
    </row>
    <row r="1340" spans="3:11" s="7" customFormat="1" ht="18.75" customHeight="1">
      <c r="C1340" s="219"/>
      <c r="D1340" s="140"/>
      <c r="E1340" s="147"/>
      <c r="F1340" s="147"/>
      <c r="G1340" s="104"/>
      <c r="H1340" s="39" t="s">
        <v>249</v>
      </c>
      <c r="I1340" s="37">
        <v>0</v>
      </c>
      <c r="J1340" s="49">
        <v>0</v>
      </c>
      <c r="K1340" s="49">
        <v>0</v>
      </c>
    </row>
    <row r="1341" spans="3:11" s="7" customFormat="1" ht="15" customHeight="1">
      <c r="C1341" s="130" t="s">
        <v>231</v>
      </c>
      <c r="D1341" s="127" t="s">
        <v>235</v>
      </c>
      <c r="E1341" s="150" t="s">
        <v>283</v>
      </c>
      <c r="F1341" s="102">
        <v>2020</v>
      </c>
      <c r="G1341" s="102">
        <v>2020</v>
      </c>
      <c r="H1341" s="39" t="s">
        <v>357</v>
      </c>
      <c r="I1341" s="37">
        <f>I1342+I1343+I1344+I1345</f>
        <v>7752.5000000000009</v>
      </c>
      <c r="J1341" s="49">
        <f>J1342+J1343+J1344+J1345</f>
        <v>0</v>
      </c>
      <c r="K1341" s="49">
        <f>K1342+K1343+K1344+K1345</f>
        <v>0</v>
      </c>
    </row>
    <row r="1342" spans="3:11" s="7" customFormat="1" ht="15" customHeight="1">
      <c r="C1342" s="131"/>
      <c r="D1342" s="128"/>
      <c r="E1342" s="150"/>
      <c r="F1342" s="103"/>
      <c r="G1342" s="103"/>
      <c r="H1342" s="39" t="s">
        <v>358</v>
      </c>
      <c r="I1342" s="37">
        <f>I1347+I1357+I1352+I1362+I1367+I1372+I1377+I1382+I1387</f>
        <v>7752.5000000000009</v>
      </c>
      <c r="J1342" s="49">
        <f>J1347+J1357+J1352</f>
        <v>0</v>
      </c>
      <c r="K1342" s="49">
        <f>K1347+K1357</f>
        <v>0</v>
      </c>
    </row>
    <row r="1343" spans="3:11" s="7" customFormat="1" ht="15" customHeight="1">
      <c r="C1343" s="131"/>
      <c r="D1343" s="128"/>
      <c r="E1343" s="150"/>
      <c r="F1343" s="103"/>
      <c r="G1343" s="103"/>
      <c r="H1343" s="39" t="s">
        <v>359</v>
      </c>
      <c r="I1343" s="37">
        <f t="shared" ref="I1343:K1345" si="77">I1348</f>
        <v>0</v>
      </c>
      <c r="J1343" s="49">
        <f t="shared" si="77"/>
        <v>0</v>
      </c>
      <c r="K1343" s="49">
        <f t="shared" si="77"/>
        <v>0</v>
      </c>
    </row>
    <row r="1344" spans="3:11" s="7" customFormat="1" ht="15" customHeight="1">
      <c r="C1344" s="131"/>
      <c r="D1344" s="128"/>
      <c r="E1344" s="150"/>
      <c r="F1344" s="103"/>
      <c r="G1344" s="103"/>
      <c r="H1344" s="39" t="s">
        <v>360</v>
      </c>
      <c r="I1344" s="37">
        <f t="shared" si="77"/>
        <v>0</v>
      </c>
      <c r="J1344" s="49">
        <f t="shared" si="77"/>
        <v>0</v>
      </c>
      <c r="K1344" s="49">
        <f t="shared" si="77"/>
        <v>0</v>
      </c>
    </row>
    <row r="1345" spans="3:11" s="7" customFormat="1" ht="15" customHeight="1">
      <c r="C1345" s="132"/>
      <c r="D1345" s="129"/>
      <c r="E1345" s="150"/>
      <c r="F1345" s="104"/>
      <c r="G1345" s="104"/>
      <c r="H1345" s="39" t="s">
        <v>249</v>
      </c>
      <c r="I1345" s="37">
        <f t="shared" si="77"/>
        <v>0</v>
      </c>
      <c r="J1345" s="49">
        <f t="shared" si="77"/>
        <v>0</v>
      </c>
      <c r="K1345" s="49">
        <f t="shared" si="77"/>
        <v>0</v>
      </c>
    </row>
    <row r="1346" spans="3:11" s="7" customFormat="1" ht="19.5" customHeight="1">
      <c r="C1346" s="130" t="s">
        <v>232</v>
      </c>
      <c r="D1346" s="117" t="s">
        <v>871</v>
      </c>
      <c r="E1346" s="102" t="s">
        <v>155</v>
      </c>
      <c r="F1346" s="102">
        <v>2020</v>
      </c>
      <c r="G1346" s="102">
        <v>2020</v>
      </c>
      <c r="H1346" s="39" t="s">
        <v>357</v>
      </c>
      <c r="I1346" s="37">
        <f>I1347+I1348+I1349+I1350</f>
        <v>565.9</v>
      </c>
      <c r="J1346" s="49">
        <f>J1347+J1348+J1349+J1350</f>
        <v>0</v>
      </c>
      <c r="K1346" s="49">
        <f>K1347+K1348+K1349+K1350</f>
        <v>0</v>
      </c>
    </row>
    <row r="1347" spans="3:11" s="7" customFormat="1" ht="15" customHeight="1">
      <c r="C1347" s="131"/>
      <c r="D1347" s="118"/>
      <c r="E1347" s="163"/>
      <c r="F1347" s="103"/>
      <c r="G1347" s="103"/>
      <c r="H1347" s="39" t="s">
        <v>358</v>
      </c>
      <c r="I1347" s="37">
        <v>565.9</v>
      </c>
      <c r="J1347" s="49">
        <v>0</v>
      </c>
      <c r="K1347" s="49">
        <v>0</v>
      </c>
    </row>
    <row r="1348" spans="3:11" s="7" customFormat="1" ht="15" customHeight="1">
      <c r="C1348" s="131"/>
      <c r="D1348" s="118"/>
      <c r="E1348" s="163"/>
      <c r="F1348" s="103"/>
      <c r="G1348" s="103"/>
      <c r="H1348" s="60" t="s">
        <v>359</v>
      </c>
      <c r="I1348" s="49">
        <v>0</v>
      </c>
      <c r="J1348" s="49">
        <v>0</v>
      </c>
      <c r="K1348" s="49">
        <v>0</v>
      </c>
    </row>
    <row r="1349" spans="3:11" s="7" customFormat="1" ht="15" customHeight="1">
      <c r="C1349" s="131"/>
      <c r="D1349" s="118"/>
      <c r="E1349" s="163"/>
      <c r="F1349" s="103"/>
      <c r="G1349" s="103"/>
      <c r="H1349" s="60" t="s">
        <v>360</v>
      </c>
      <c r="I1349" s="49">
        <v>0</v>
      </c>
      <c r="J1349" s="49">
        <v>0</v>
      </c>
      <c r="K1349" s="49">
        <v>0</v>
      </c>
    </row>
    <row r="1350" spans="3:11" s="7" customFormat="1" ht="59.25" customHeight="1">
      <c r="C1350" s="132"/>
      <c r="D1350" s="119"/>
      <c r="E1350" s="164"/>
      <c r="F1350" s="104"/>
      <c r="G1350" s="104"/>
      <c r="H1350" s="60" t="s">
        <v>249</v>
      </c>
      <c r="I1350" s="49">
        <v>0</v>
      </c>
      <c r="J1350" s="49">
        <v>0</v>
      </c>
      <c r="K1350" s="49">
        <v>0</v>
      </c>
    </row>
    <row r="1351" spans="3:11" s="7" customFormat="1" ht="17.25" customHeight="1">
      <c r="C1351" s="130" t="s">
        <v>30</v>
      </c>
      <c r="D1351" s="117" t="s">
        <v>873</v>
      </c>
      <c r="E1351" s="102" t="s">
        <v>727</v>
      </c>
      <c r="F1351" s="102">
        <v>2020</v>
      </c>
      <c r="G1351" s="102">
        <v>2020</v>
      </c>
      <c r="H1351" s="60" t="s">
        <v>357</v>
      </c>
      <c r="I1351" s="49">
        <f>I1352+I1353+I1354+I1355</f>
        <v>1720.1</v>
      </c>
      <c r="J1351" s="49">
        <f>J1352+J1353+J1354+J1355</f>
        <v>0</v>
      </c>
      <c r="K1351" s="49">
        <f>K1352+K1353+K1354+K1355</f>
        <v>0</v>
      </c>
    </row>
    <row r="1352" spans="3:11" s="7" customFormat="1" ht="15" customHeight="1">
      <c r="C1352" s="131"/>
      <c r="D1352" s="118"/>
      <c r="E1352" s="163"/>
      <c r="F1352" s="103"/>
      <c r="G1352" s="103"/>
      <c r="H1352" s="60" t="s">
        <v>358</v>
      </c>
      <c r="I1352" s="49">
        <v>1720.1</v>
      </c>
      <c r="J1352" s="49">
        <v>0</v>
      </c>
      <c r="K1352" s="49">
        <v>0</v>
      </c>
    </row>
    <row r="1353" spans="3:11" s="7" customFormat="1" ht="15" customHeight="1">
      <c r="C1353" s="131"/>
      <c r="D1353" s="118"/>
      <c r="E1353" s="163"/>
      <c r="F1353" s="103"/>
      <c r="G1353" s="103"/>
      <c r="H1353" s="60" t="s">
        <v>359</v>
      </c>
      <c r="I1353" s="49">
        <v>0</v>
      </c>
      <c r="J1353" s="49">
        <v>0</v>
      </c>
      <c r="K1353" s="49">
        <v>0</v>
      </c>
    </row>
    <row r="1354" spans="3:11" s="7" customFormat="1" ht="15" customHeight="1">
      <c r="C1354" s="131"/>
      <c r="D1354" s="118"/>
      <c r="E1354" s="163"/>
      <c r="F1354" s="103"/>
      <c r="G1354" s="103"/>
      <c r="H1354" s="60" t="s">
        <v>360</v>
      </c>
      <c r="I1354" s="49">
        <v>0</v>
      </c>
      <c r="J1354" s="49">
        <v>0</v>
      </c>
      <c r="K1354" s="49">
        <v>0</v>
      </c>
    </row>
    <row r="1355" spans="3:11" s="7" customFormat="1" ht="15.75" customHeight="1">
      <c r="C1355" s="132"/>
      <c r="D1355" s="119"/>
      <c r="E1355" s="164"/>
      <c r="F1355" s="104"/>
      <c r="G1355" s="104"/>
      <c r="H1355" s="60" t="s">
        <v>249</v>
      </c>
      <c r="I1355" s="49">
        <v>0</v>
      </c>
      <c r="J1355" s="49">
        <v>0</v>
      </c>
      <c r="K1355" s="49">
        <v>0</v>
      </c>
    </row>
    <row r="1356" spans="3:11" s="7" customFormat="1" ht="19.5" customHeight="1">
      <c r="C1356" s="130" t="s">
        <v>726</v>
      </c>
      <c r="D1356" s="117" t="s">
        <v>870</v>
      </c>
      <c r="E1356" s="102" t="s">
        <v>205</v>
      </c>
      <c r="F1356" s="102">
        <v>2020</v>
      </c>
      <c r="G1356" s="102">
        <v>2020</v>
      </c>
      <c r="H1356" s="60" t="s">
        <v>357</v>
      </c>
      <c r="I1356" s="49">
        <f>I1357+I1358+I1359+I1360</f>
        <v>1859.2</v>
      </c>
      <c r="J1356" s="49"/>
      <c r="K1356" s="49">
        <f>K1357+K1358+K1359+K1360</f>
        <v>0</v>
      </c>
    </row>
    <row r="1357" spans="3:11" s="7" customFormat="1" ht="15" customHeight="1">
      <c r="C1357" s="131"/>
      <c r="D1357" s="118"/>
      <c r="E1357" s="163"/>
      <c r="F1357" s="103"/>
      <c r="G1357" s="103"/>
      <c r="H1357" s="60" t="s">
        <v>358</v>
      </c>
      <c r="I1357" s="49">
        <v>1859.2</v>
      </c>
      <c r="J1357" s="49"/>
      <c r="K1357" s="49"/>
    </row>
    <row r="1358" spans="3:11" s="7" customFormat="1" ht="15" customHeight="1">
      <c r="C1358" s="131"/>
      <c r="D1358" s="118"/>
      <c r="E1358" s="163"/>
      <c r="F1358" s="103"/>
      <c r="G1358" s="103"/>
      <c r="H1358" s="60" t="s">
        <v>359</v>
      </c>
      <c r="I1358" s="49">
        <v>0</v>
      </c>
      <c r="J1358" s="49">
        <v>0</v>
      </c>
      <c r="K1358" s="49">
        <v>0</v>
      </c>
    </row>
    <row r="1359" spans="3:11" s="7" customFormat="1" ht="15" customHeight="1">
      <c r="C1359" s="131"/>
      <c r="D1359" s="118"/>
      <c r="E1359" s="163"/>
      <c r="F1359" s="103"/>
      <c r="G1359" s="103"/>
      <c r="H1359" s="60" t="s">
        <v>360</v>
      </c>
      <c r="I1359" s="49">
        <v>0</v>
      </c>
      <c r="J1359" s="49">
        <v>0</v>
      </c>
      <c r="K1359" s="49">
        <v>0</v>
      </c>
    </row>
    <row r="1360" spans="3:11" s="7" customFormat="1" ht="15.75" customHeight="1">
      <c r="C1360" s="132"/>
      <c r="D1360" s="119"/>
      <c r="E1360" s="164"/>
      <c r="F1360" s="104"/>
      <c r="G1360" s="104"/>
      <c r="H1360" s="60" t="s">
        <v>249</v>
      </c>
      <c r="I1360" s="49">
        <v>0</v>
      </c>
      <c r="J1360" s="49">
        <v>0</v>
      </c>
      <c r="K1360" s="49">
        <v>0</v>
      </c>
    </row>
    <row r="1361" spans="3:11" s="7" customFormat="1" ht="17.25" customHeight="1">
      <c r="C1361" s="130" t="s">
        <v>872</v>
      </c>
      <c r="D1361" s="117" t="s">
        <v>877</v>
      </c>
      <c r="E1361" s="102" t="s">
        <v>727</v>
      </c>
      <c r="F1361" s="102">
        <v>2020</v>
      </c>
      <c r="G1361" s="102">
        <v>2020</v>
      </c>
      <c r="H1361" s="60" t="s">
        <v>357</v>
      </c>
      <c r="I1361" s="49">
        <f>I1362+I1363+I1364+I1365</f>
        <v>592.79999999999995</v>
      </c>
      <c r="J1361" s="49">
        <f>J1362+J1363+J1364+J1365</f>
        <v>0</v>
      </c>
      <c r="K1361" s="49">
        <f>K1362+K1363+K1364+K1365</f>
        <v>0</v>
      </c>
    </row>
    <row r="1362" spans="3:11" s="7" customFormat="1" ht="15" customHeight="1">
      <c r="C1362" s="131"/>
      <c r="D1362" s="118"/>
      <c r="E1362" s="163"/>
      <c r="F1362" s="103"/>
      <c r="G1362" s="103"/>
      <c r="H1362" s="60" t="s">
        <v>358</v>
      </c>
      <c r="I1362" s="49">
        <v>592.79999999999995</v>
      </c>
      <c r="J1362" s="49">
        <v>0</v>
      </c>
      <c r="K1362" s="49">
        <v>0</v>
      </c>
    </row>
    <row r="1363" spans="3:11" s="7" customFormat="1" ht="15" customHeight="1">
      <c r="C1363" s="131"/>
      <c r="D1363" s="118"/>
      <c r="E1363" s="163"/>
      <c r="F1363" s="103"/>
      <c r="G1363" s="103"/>
      <c r="H1363" s="60" t="s">
        <v>359</v>
      </c>
      <c r="I1363" s="49">
        <v>0</v>
      </c>
      <c r="J1363" s="49">
        <v>0</v>
      </c>
      <c r="K1363" s="49">
        <v>0</v>
      </c>
    </row>
    <row r="1364" spans="3:11" s="7" customFormat="1" ht="15" customHeight="1">
      <c r="C1364" s="131"/>
      <c r="D1364" s="118"/>
      <c r="E1364" s="163"/>
      <c r="F1364" s="103"/>
      <c r="G1364" s="103"/>
      <c r="H1364" s="60" t="s">
        <v>360</v>
      </c>
      <c r="I1364" s="49">
        <v>0</v>
      </c>
      <c r="J1364" s="49">
        <v>0</v>
      </c>
      <c r="K1364" s="49">
        <v>0</v>
      </c>
    </row>
    <row r="1365" spans="3:11" s="7" customFormat="1" ht="15.75" customHeight="1">
      <c r="C1365" s="132"/>
      <c r="D1365" s="119"/>
      <c r="E1365" s="164"/>
      <c r="F1365" s="104"/>
      <c r="G1365" s="104"/>
      <c r="H1365" s="60" t="s">
        <v>249</v>
      </c>
      <c r="I1365" s="49">
        <v>0</v>
      </c>
      <c r="J1365" s="49">
        <v>0</v>
      </c>
      <c r="K1365" s="49">
        <v>0</v>
      </c>
    </row>
    <row r="1366" spans="3:11" s="7" customFormat="1" ht="17.25" customHeight="1">
      <c r="C1366" s="130" t="s">
        <v>874</v>
      </c>
      <c r="D1366" s="117" t="s">
        <v>875</v>
      </c>
      <c r="E1366" s="102" t="s">
        <v>727</v>
      </c>
      <c r="F1366" s="102">
        <v>2020</v>
      </c>
      <c r="G1366" s="102">
        <v>2020</v>
      </c>
      <c r="H1366" s="60" t="s">
        <v>357</v>
      </c>
      <c r="I1366" s="49">
        <f>I1367+I1368+I1369+I1370</f>
        <v>80</v>
      </c>
      <c r="J1366" s="49">
        <f>J1367+J1368+J1369+J1370</f>
        <v>0</v>
      </c>
      <c r="K1366" s="49">
        <f>K1367+K1368+K1369+K1370</f>
        <v>0</v>
      </c>
    </row>
    <row r="1367" spans="3:11" s="7" customFormat="1" ht="15" customHeight="1">
      <c r="C1367" s="131"/>
      <c r="D1367" s="118"/>
      <c r="E1367" s="163"/>
      <c r="F1367" s="103"/>
      <c r="G1367" s="103"/>
      <c r="H1367" s="60" t="s">
        <v>358</v>
      </c>
      <c r="I1367" s="49">
        <v>80</v>
      </c>
      <c r="J1367" s="49">
        <v>0</v>
      </c>
      <c r="K1367" s="49">
        <v>0</v>
      </c>
    </row>
    <row r="1368" spans="3:11" s="7" customFormat="1" ht="15" customHeight="1">
      <c r="C1368" s="131"/>
      <c r="D1368" s="118"/>
      <c r="E1368" s="163"/>
      <c r="F1368" s="103"/>
      <c r="G1368" s="103"/>
      <c r="H1368" s="60" t="s">
        <v>359</v>
      </c>
      <c r="I1368" s="49">
        <v>0</v>
      </c>
      <c r="J1368" s="49">
        <v>0</v>
      </c>
      <c r="K1368" s="49">
        <v>0</v>
      </c>
    </row>
    <row r="1369" spans="3:11" s="7" customFormat="1" ht="15" customHeight="1">
      <c r="C1369" s="131"/>
      <c r="D1369" s="118"/>
      <c r="E1369" s="163"/>
      <c r="F1369" s="103"/>
      <c r="G1369" s="103"/>
      <c r="H1369" s="60" t="s">
        <v>360</v>
      </c>
      <c r="I1369" s="49">
        <v>0</v>
      </c>
      <c r="J1369" s="49">
        <v>0</v>
      </c>
      <c r="K1369" s="49">
        <v>0</v>
      </c>
    </row>
    <row r="1370" spans="3:11" s="7" customFormat="1" ht="15.75" customHeight="1">
      <c r="C1370" s="132"/>
      <c r="D1370" s="119"/>
      <c r="E1370" s="164"/>
      <c r="F1370" s="104"/>
      <c r="G1370" s="104"/>
      <c r="H1370" s="60" t="s">
        <v>249</v>
      </c>
      <c r="I1370" s="49">
        <v>0</v>
      </c>
      <c r="J1370" s="49">
        <v>0</v>
      </c>
      <c r="K1370" s="49">
        <v>0</v>
      </c>
    </row>
    <row r="1371" spans="3:11" s="7" customFormat="1" ht="17.25" customHeight="1">
      <c r="C1371" s="130" t="s">
        <v>876</v>
      </c>
      <c r="D1371" s="117" t="s">
        <v>878</v>
      </c>
      <c r="E1371" s="102" t="s">
        <v>881</v>
      </c>
      <c r="F1371" s="102">
        <v>2020</v>
      </c>
      <c r="G1371" s="102">
        <v>2020</v>
      </c>
      <c r="H1371" s="60" t="s">
        <v>357</v>
      </c>
      <c r="I1371" s="49">
        <f>I1372+I1373+I1374+I1375</f>
        <v>1063.5999999999999</v>
      </c>
      <c r="J1371" s="49">
        <f>J1372+J1373+J1374+J1375</f>
        <v>0</v>
      </c>
      <c r="K1371" s="49">
        <f>K1372+K1373+K1374+K1375</f>
        <v>0</v>
      </c>
    </row>
    <row r="1372" spans="3:11" s="7" customFormat="1" ht="15" customHeight="1">
      <c r="C1372" s="131"/>
      <c r="D1372" s="118"/>
      <c r="E1372" s="283"/>
      <c r="F1372" s="103"/>
      <c r="G1372" s="103"/>
      <c r="H1372" s="60" t="s">
        <v>358</v>
      </c>
      <c r="I1372" s="49">
        <v>1063.5999999999999</v>
      </c>
      <c r="J1372" s="49">
        <v>0</v>
      </c>
      <c r="K1372" s="49">
        <v>0</v>
      </c>
    </row>
    <row r="1373" spans="3:11" s="7" customFormat="1" ht="15" customHeight="1">
      <c r="C1373" s="131"/>
      <c r="D1373" s="118"/>
      <c r="E1373" s="283"/>
      <c r="F1373" s="103"/>
      <c r="G1373" s="103"/>
      <c r="H1373" s="60" t="s">
        <v>359</v>
      </c>
      <c r="I1373" s="49">
        <v>0</v>
      </c>
      <c r="J1373" s="49">
        <v>0</v>
      </c>
      <c r="K1373" s="49">
        <v>0</v>
      </c>
    </row>
    <row r="1374" spans="3:11" s="7" customFormat="1" ht="15" customHeight="1">
      <c r="C1374" s="131"/>
      <c r="D1374" s="118"/>
      <c r="E1374" s="283"/>
      <c r="F1374" s="103"/>
      <c r="G1374" s="103"/>
      <c r="H1374" s="60" t="s">
        <v>360</v>
      </c>
      <c r="I1374" s="49">
        <v>0</v>
      </c>
      <c r="J1374" s="49">
        <v>0</v>
      </c>
      <c r="K1374" s="49">
        <v>0</v>
      </c>
    </row>
    <row r="1375" spans="3:11" s="7" customFormat="1" ht="33.75" customHeight="1">
      <c r="C1375" s="132"/>
      <c r="D1375" s="119"/>
      <c r="E1375" s="284"/>
      <c r="F1375" s="104"/>
      <c r="G1375" s="104"/>
      <c r="H1375" s="60" t="s">
        <v>249</v>
      </c>
      <c r="I1375" s="49">
        <v>0</v>
      </c>
      <c r="J1375" s="49">
        <v>0</v>
      </c>
      <c r="K1375" s="49">
        <v>0</v>
      </c>
    </row>
    <row r="1376" spans="3:11" s="7" customFormat="1" ht="17.25" customHeight="1">
      <c r="C1376" s="130" t="s">
        <v>879</v>
      </c>
      <c r="D1376" s="117" t="s">
        <v>880</v>
      </c>
      <c r="E1376" s="102" t="s">
        <v>882</v>
      </c>
      <c r="F1376" s="102">
        <v>2020</v>
      </c>
      <c r="G1376" s="102">
        <v>2020</v>
      </c>
      <c r="H1376" s="60" t="s">
        <v>357</v>
      </c>
      <c r="I1376" s="49">
        <f>I1377+I1378+I1379+I1380</f>
        <v>296.60000000000002</v>
      </c>
      <c r="J1376" s="49">
        <f>J1377+J1378+J1379+J1380</f>
        <v>0</v>
      </c>
      <c r="K1376" s="49">
        <f>K1377+K1378+K1379+K1380</f>
        <v>0</v>
      </c>
    </row>
    <row r="1377" spans="3:11" s="7" customFormat="1" ht="15" customHeight="1">
      <c r="C1377" s="131"/>
      <c r="D1377" s="118"/>
      <c r="E1377" s="283"/>
      <c r="F1377" s="103"/>
      <c r="G1377" s="103"/>
      <c r="H1377" s="60" t="s">
        <v>358</v>
      </c>
      <c r="I1377" s="49">
        <v>296.60000000000002</v>
      </c>
      <c r="J1377" s="49">
        <v>0</v>
      </c>
      <c r="K1377" s="49">
        <v>0</v>
      </c>
    </row>
    <row r="1378" spans="3:11" s="7" customFormat="1" ht="15" customHeight="1">
      <c r="C1378" s="131"/>
      <c r="D1378" s="118"/>
      <c r="E1378" s="283"/>
      <c r="F1378" s="103"/>
      <c r="G1378" s="103"/>
      <c r="H1378" s="60" t="s">
        <v>359</v>
      </c>
      <c r="I1378" s="49">
        <v>0</v>
      </c>
      <c r="J1378" s="49">
        <v>0</v>
      </c>
      <c r="K1378" s="49">
        <v>0</v>
      </c>
    </row>
    <row r="1379" spans="3:11" s="7" customFormat="1" ht="15" customHeight="1">
      <c r="C1379" s="131"/>
      <c r="D1379" s="118"/>
      <c r="E1379" s="283"/>
      <c r="F1379" s="103"/>
      <c r="G1379" s="103"/>
      <c r="H1379" s="60" t="s">
        <v>360</v>
      </c>
      <c r="I1379" s="49">
        <v>0</v>
      </c>
      <c r="J1379" s="49">
        <v>0</v>
      </c>
      <c r="K1379" s="49">
        <v>0</v>
      </c>
    </row>
    <row r="1380" spans="3:11" s="7" customFormat="1" ht="33.75" customHeight="1">
      <c r="C1380" s="132"/>
      <c r="D1380" s="119"/>
      <c r="E1380" s="284"/>
      <c r="F1380" s="104"/>
      <c r="G1380" s="104"/>
      <c r="H1380" s="60" t="s">
        <v>249</v>
      </c>
      <c r="I1380" s="49">
        <v>0</v>
      </c>
      <c r="J1380" s="49">
        <v>0</v>
      </c>
      <c r="K1380" s="49">
        <v>0</v>
      </c>
    </row>
    <row r="1381" spans="3:11" s="7" customFormat="1" ht="17.25" customHeight="1">
      <c r="C1381" s="130" t="s">
        <v>883</v>
      </c>
      <c r="D1381" s="117" t="s">
        <v>884</v>
      </c>
      <c r="E1381" s="102" t="s">
        <v>885</v>
      </c>
      <c r="F1381" s="102">
        <v>2020</v>
      </c>
      <c r="G1381" s="102">
        <v>2020</v>
      </c>
      <c r="H1381" s="60" t="s">
        <v>357</v>
      </c>
      <c r="I1381" s="49">
        <f>I1382+I1383+I1384+I1385</f>
        <v>1344.3</v>
      </c>
      <c r="J1381" s="49">
        <f>J1382+J1383+J1384+J1385</f>
        <v>0</v>
      </c>
      <c r="K1381" s="49">
        <f>K1382+K1383+K1384+K1385</f>
        <v>0</v>
      </c>
    </row>
    <row r="1382" spans="3:11" s="7" customFormat="1" ht="15" customHeight="1">
      <c r="C1382" s="131"/>
      <c r="D1382" s="118"/>
      <c r="E1382" s="283"/>
      <c r="F1382" s="103"/>
      <c r="G1382" s="103"/>
      <c r="H1382" s="60" t="s">
        <v>358</v>
      </c>
      <c r="I1382" s="49">
        <v>1344.3</v>
      </c>
      <c r="J1382" s="49">
        <v>0</v>
      </c>
      <c r="K1382" s="49">
        <v>0</v>
      </c>
    </row>
    <row r="1383" spans="3:11" s="7" customFormat="1" ht="15" customHeight="1">
      <c r="C1383" s="131"/>
      <c r="D1383" s="118"/>
      <c r="E1383" s="283"/>
      <c r="F1383" s="103"/>
      <c r="G1383" s="103"/>
      <c r="H1383" s="60" t="s">
        <v>359</v>
      </c>
      <c r="I1383" s="49">
        <v>0</v>
      </c>
      <c r="J1383" s="49">
        <v>0</v>
      </c>
      <c r="K1383" s="49">
        <v>0</v>
      </c>
    </row>
    <row r="1384" spans="3:11" s="7" customFormat="1" ht="15" customHeight="1">
      <c r="C1384" s="131"/>
      <c r="D1384" s="118"/>
      <c r="E1384" s="283"/>
      <c r="F1384" s="103"/>
      <c r="G1384" s="103"/>
      <c r="H1384" s="60" t="s">
        <v>360</v>
      </c>
      <c r="I1384" s="49">
        <v>0</v>
      </c>
      <c r="J1384" s="49">
        <v>0</v>
      </c>
      <c r="K1384" s="49">
        <v>0</v>
      </c>
    </row>
    <row r="1385" spans="3:11" s="7" customFormat="1" ht="77.25" customHeight="1">
      <c r="C1385" s="132"/>
      <c r="D1385" s="119"/>
      <c r="E1385" s="284"/>
      <c r="F1385" s="104"/>
      <c r="G1385" s="104"/>
      <c r="H1385" s="60" t="s">
        <v>249</v>
      </c>
      <c r="I1385" s="49">
        <v>0</v>
      </c>
      <c r="J1385" s="49">
        <v>0</v>
      </c>
      <c r="K1385" s="49">
        <v>0</v>
      </c>
    </row>
    <row r="1386" spans="3:11" s="7" customFormat="1" ht="17.25" customHeight="1">
      <c r="C1386" s="130" t="s">
        <v>886</v>
      </c>
      <c r="D1386" s="117" t="s">
        <v>887</v>
      </c>
      <c r="E1386" s="102" t="s">
        <v>888</v>
      </c>
      <c r="F1386" s="102">
        <v>2020</v>
      </c>
      <c r="G1386" s="102">
        <v>2020</v>
      </c>
      <c r="H1386" s="60" t="s">
        <v>357</v>
      </c>
      <c r="I1386" s="49">
        <f>I1387+I1388+I1389+I1390</f>
        <v>230</v>
      </c>
      <c r="J1386" s="49">
        <f>J1387+J1388+J1389+J1390</f>
        <v>0</v>
      </c>
      <c r="K1386" s="49">
        <f>K1387+K1388+K1389+K1390</f>
        <v>0</v>
      </c>
    </row>
    <row r="1387" spans="3:11" s="7" customFormat="1" ht="15" customHeight="1">
      <c r="C1387" s="131"/>
      <c r="D1387" s="118"/>
      <c r="E1387" s="283"/>
      <c r="F1387" s="103"/>
      <c r="G1387" s="103"/>
      <c r="H1387" s="60" t="s">
        <v>358</v>
      </c>
      <c r="I1387" s="49">
        <v>230</v>
      </c>
      <c r="J1387" s="49">
        <v>0</v>
      </c>
      <c r="K1387" s="49">
        <v>0</v>
      </c>
    </row>
    <row r="1388" spans="3:11" s="7" customFormat="1" ht="15" customHeight="1">
      <c r="C1388" s="131"/>
      <c r="D1388" s="118"/>
      <c r="E1388" s="283"/>
      <c r="F1388" s="103"/>
      <c r="G1388" s="103"/>
      <c r="H1388" s="60" t="s">
        <v>359</v>
      </c>
      <c r="I1388" s="49">
        <v>0</v>
      </c>
      <c r="J1388" s="49">
        <v>0</v>
      </c>
      <c r="K1388" s="49">
        <v>0</v>
      </c>
    </row>
    <row r="1389" spans="3:11" s="7" customFormat="1" ht="15" customHeight="1">
      <c r="C1389" s="131"/>
      <c r="D1389" s="118"/>
      <c r="E1389" s="283"/>
      <c r="F1389" s="103"/>
      <c r="G1389" s="103"/>
      <c r="H1389" s="60" t="s">
        <v>360</v>
      </c>
      <c r="I1389" s="49">
        <v>0</v>
      </c>
      <c r="J1389" s="49">
        <v>0</v>
      </c>
      <c r="K1389" s="49">
        <v>0</v>
      </c>
    </row>
    <row r="1390" spans="3:11" s="7" customFormat="1" ht="45" customHeight="1">
      <c r="C1390" s="132"/>
      <c r="D1390" s="119"/>
      <c r="E1390" s="284"/>
      <c r="F1390" s="104"/>
      <c r="G1390" s="104"/>
      <c r="H1390" s="60" t="s">
        <v>249</v>
      </c>
      <c r="I1390" s="49">
        <v>0</v>
      </c>
      <c r="J1390" s="49">
        <v>0</v>
      </c>
      <c r="K1390" s="49">
        <v>0</v>
      </c>
    </row>
    <row r="1391" spans="3:11" s="7" customFormat="1" ht="15" customHeight="1">
      <c r="C1391" s="130" t="s">
        <v>442</v>
      </c>
      <c r="D1391" s="127" t="s">
        <v>440</v>
      </c>
      <c r="E1391" s="150" t="s">
        <v>283</v>
      </c>
      <c r="F1391" s="102">
        <v>2021</v>
      </c>
      <c r="G1391" s="102">
        <v>2022</v>
      </c>
      <c r="H1391" s="60" t="s">
        <v>357</v>
      </c>
      <c r="I1391" s="49">
        <f>I1392+I1393+I1394+I1395</f>
        <v>3861</v>
      </c>
      <c r="J1391" s="49">
        <f>J1392+J1393+J1394</f>
        <v>1000</v>
      </c>
      <c r="K1391" s="49">
        <f>K1392+K1393+K1394+K1395</f>
        <v>1000</v>
      </c>
    </row>
    <row r="1392" spans="3:11" s="7" customFormat="1" ht="15" customHeight="1">
      <c r="C1392" s="131"/>
      <c r="D1392" s="128"/>
      <c r="E1392" s="150"/>
      <c r="F1392" s="103"/>
      <c r="G1392" s="103"/>
      <c r="H1392" s="60" t="s">
        <v>358</v>
      </c>
      <c r="I1392" s="49">
        <f>SUM(I1397+I1402+I1407+I1412+I1417+I1422)</f>
        <v>3861</v>
      </c>
      <c r="J1392" s="49">
        <f>J1397+J1402+J1407</f>
        <v>1000</v>
      </c>
      <c r="K1392" s="49">
        <f>K1397+K1402+K1407</f>
        <v>1000</v>
      </c>
    </row>
    <row r="1393" spans="3:11" s="7" customFormat="1" ht="15" customHeight="1">
      <c r="C1393" s="131"/>
      <c r="D1393" s="128"/>
      <c r="E1393" s="150"/>
      <c r="F1393" s="103"/>
      <c r="G1393" s="103"/>
      <c r="H1393" s="60" t="s">
        <v>359</v>
      </c>
      <c r="I1393" s="49"/>
      <c r="J1393" s="49"/>
      <c r="K1393" s="49"/>
    </row>
    <row r="1394" spans="3:11" s="7" customFormat="1" ht="15" customHeight="1">
      <c r="C1394" s="131"/>
      <c r="D1394" s="128"/>
      <c r="E1394" s="150"/>
      <c r="F1394" s="103"/>
      <c r="G1394" s="103"/>
      <c r="H1394" s="60" t="s">
        <v>360</v>
      </c>
      <c r="I1394" s="49"/>
      <c r="J1394" s="49"/>
      <c r="K1394" s="49"/>
    </row>
    <row r="1395" spans="3:11" s="7" customFormat="1" ht="15" customHeight="1">
      <c r="C1395" s="132"/>
      <c r="D1395" s="129"/>
      <c r="E1395" s="150"/>
      <c r="F1395" s="104"/>
      <c r="G1395" s="104"/>
      <c r="H1395" s="60" t="s">
        <v>249</v>
      </c>
      <c r="I1395" s="49"/>
      <c r="J1395" s="49"/>
      <c r="K1395" s="49"/>
    </row>
    <row r="1396" spans="3:11" s="7" customFormat="1" ht="20.25" customHeight="1">
      <c r="C1396" s="130" t="s">
        <v>443</v>
      </c>
      <c r="D1396" s="117" t="s">
        <v>728</v>
      </c>
      <c r="E1396" s="102" t="s">
        <v>381</v>
      </c>
      <c r="F1396" s="102">
        <v>2021</v>
      </c>
      <c r="G1396" s="102">
        <v>2021</v>
      </c>
      <c r="H1396" s="60" t="s">
        <v>357</v>
      </c>
      <c r="I1396" s="49"/>
      <c r="J1396" s="49">
        <f>J1397+J1398+J1399+J1400</f>
        <v>500</v>
      </c>
      <c r="K1396" s="49"/>
    </row>
    <row r="1397" spans="3:11" s="7" customFormat="1" ht="17.25" customHeight="1">
      <c r="C1397" s="131"/>
      <c r="D1397" s="118"/>
      <c r="E1397" s="163"/>
      <c r="F1397" s="103"/>
      <c r="G1397" s="103"/>
      <c r="H1397" s="60" t="s">
        <v>358</v>
      </c>
      <c r="I1397" s="49"/>
      <c r="J1397" s="49">
        <v>500</v>
      </c>
      <c r="K1397" s="49"/>
    </row>
    <row r="1398" spans="3:11" s="7" customFormat="1" ht="15" customHeight="1">
      <c r="C1398" s="131"/>
      <c r="D1398" s="118"/>
      <c r="E1398" s="163"/>
      <c r="F1398" s="103"/>
      <c r="G1398" s="103"/>
      <c r="H1398" s="60" t="s">
        <v>359</v>
      </c>
      <c r="I1398" s="49">
        <v>0</v>
      </c>
      <c r="J1398" s="49">
        <v>0</v>
      </c>
      <c r="K1398" s="49">
        <v>0</v>
      </c>
    </row>
    <row r="1399" spans="3:11" s="7" customFormat="1" ht="15" customHeight="1">
      <c r="C1399" s="131"/>
      <c r="D1399" s="118"/>
      <c r="E1399" s="163"/>
      <c r="F1399" s="103"/>
      <c r="G1399" s="103"/>
      <c r="H1399" s="60" t="s">
        <v>360</v>
      </c>
      <c r="I1399" s="49">
        <v>0</v>
      </c>
      <c r="J1399" s="49">
        <v>0</v>
      </c>
      <c r="K1399" s="49">
        <v>0</v>
      </c>
    </row>
    <row r="1400" spans="3:11" s="7" customFormat="1" ht="15" customHeight="1">
      <c r="C1400" s="132"/>
      <c r="D1400" s="119"/>
      <c r="E1400" s="164"/>
      <c r="F1400" s="104"/>
      <c r="G1400" s="104"/>
      <c r="H1400" s="60" t="s">
        <v>249</v>
      </c>
      <c r="I1400" s="49">
        <v>0</v>
      </c>
      <c r="J1400" s="49">
        <v>0</v>
      </c>
      <c r="K1400" s="49">
        <v>0</v>
      </c>
    </row>
    <row r="1401" spans="3:11" s="7" customFormat="1" ht="15" customHeight="1">
      <c r="C1401" s="130" t="s">
        <v>444</v>
      </c>
      <c r="D1401" s="117" t="s">
        <v>729</v>
      </c>
      <c r="E1401" s="102" t="s">
        <v>148</v>
      </c>
      <c r="F1401" s="102">
        <v>2021</v>
      </c>
      <c r="G1401" s="102">
        <v>2021</v>
      </c>
      <c r="H1401" s="60" t="s">
        <v>357</v>
      </c>
      <c r="I1401" s="49">
        <f>I1402+I1403+I1404+I1405</f>
        <v>0</v>
      </c>
      <c r="J1401" s="49">
        <f>J1402+J1403+J1404+J1405</f>
        <v>500</v>
      </c>
      <c r="K1401" s="49">
        <f>K1402+K1403+K1404+K1405</f>
        <v>0</v>
      </c>
    </row>
    <row r="1402" spans="3:11" s="7" customFormat="1" ht="15" customHeight="1">
      <c r="C1402" s="131"/>
      <c r="D1402" s="118"/>
      <c r="E1402" s="103"/>
      <c r="F1402" s="103"/>
      <c r="G1402" s="103"/>
      <c r="H1402" s="60" t="s">
        <v>358</v>
      </c>
      <c r="I1402" s="49">
        <v>0</v>
      </c>
      <c r="J1402" s="49">
        <v>500</v>
      </c>
      <c r="K1402" s="49"/>
    </row>
    <row r="1403" spans="3:11" s="7" customFormat="1" ht="15" customHeight="1">
      <c r="C1403" s="131"/>
      <c r="D1403" s="118"/>
      <c r="E1403" s="103"/>
      <c r="F1403" s="103"/>
      <c r="G1403" s="103"/>
      <c r="H1403" s="60" t="s">
        <v>359</v>
      </c>
      <c r="I1403" s="49">
        <v>0</v>
      </c>
      <c r="J1403" s="49">
        <v>0</v>
      </c>
      <c r="K1403" s="49">
        <v>0</v>
      </c>
    </row>
    <row r="1404" spans="3:11" s="7" customFormat="1" ht="15" customHeight="1">
      <c r="C1404" s="131"/>
      <c r="D1404" s="118"/>
      <c r="E1404" s="103"/>
      <c r="F1404" s="103"/>
      <c r="G1404" s="103"/>
      <c r="H1404" s="60" t="s">
        <v>360</v>
      </c>
      <c r="I1404" s="49">
        <v>0</v>
      </c>
      <c r="J1404" s="49">
        <v>0</v>
      </c>
      <c r="K1404" s="49">
        <v>0</v>
      </c>
    </row>
    <row r="1405" spans="3:11" s="7" customFormat="1" ht="15" customHeight="1">
      <c r="C1405" s="132"/>
      <c r="D1405" s="119"/>
      <c r="E1405" s="104"/>
      <c r="F1405" s="104"/>
      <c r="G1405" s="104"/>
      <c r="H1405" s="60" t="s">
        <v>249</v>
      </c>
      <c r="I1405" s="49">
        <v>0</v>
      </c>
      <c r="J1405" s="49">
        <v>0</v>
      </c>
      <c r="K1405" s="49">
        <v>0</v>
      </c>
    </row>
    <row r="1406" spans="3:11" s="7" customFormat="1" ht="15" customHeight="1">
      <c r="C1406" s="130" t="s">
        <v>169</v>
      </c>
      <c r="D1406" s="117" t="s">
        <v>737</v>
      </c>
      <c r="E1406" s="102" t="s">
        <v>738</v>
      </c>
      <c r="F1406" s="102">
        <v>2022</v>
      </c>
      <c r="G1406" s="102">
        <v>2022</v>
      </c>
      <c r="H1406" s="60" t="s">
        <v>357</v>
      </c>
      <c r="I1406" s="49">
        <f>I1407+I1408+I1409+I1410</f>
        <v>0</v>
      </c>
      <c r="J1406" s="49">
        <f>J1407+J1408+J1409+J1410</f>
        <v>0</v>
      </c>
      <c r="K1406" s="49">
        <f>K1407+K1408+K1409+K1410</f>
        <v>1000</v>
      </c>
    </row>
    <row r="1407" spans="3:11" s="7" customFormat="1" ht="15" customHeight="1">
      <c r="C1407" s="131"/>
      <c r="D1407" s="274"/>
      <c r="E1407" s="103"/>
      <c r="F1407" s="103"/>
      <c r="G1407" s="103"/>
      <c r="H1407" s="60" t="s">
        <v>358</v>
      </c>
      <c r="I1407" s="49">
        <v>0</v>
      </c>
      <c r="J1407" s="49"/>
      <c r="K1407" s="49">
        <v>1000</v>
      </c>
    </row>
    <row r="1408" spans="3:11" s="7" customFormat="1" ht="15" customHeight="1">
      <c r="C1408" s="131"/>
      <c r="D1408" s="274"/>
      <c r="E1408" s="103"/>
      <c r="F1408" s="103"/>
      <c r="G1408" s="103"/>
      <c r="H1408" s="60" t="s">
        <v>359</v>
      </c>
      <c r="I1408" s="49">
        <v>0</v>
      </c>
      <c r="J1408" s="49">
        <v>0</v>
      </c>
      <c r="K1408" s="49">
        <v>0</v>
      </c>
    </row>
    <row r="1409" spans="3:11" s="7" customFormat="1" ht="15" customHeight="1">
      <c r="C1409" s="131"/>
      <c r="D1409" s="274"/>
      <c r="E1409" s="103"/>
      <c r="F1409" s="103"/>
      <c r="G1409" s="103"/>
      <c r="H1409" s="60" t="s">
        <v>360</v>
      </c>
      <c r="I1409" s="49">
        <v>0</v>
      </c>
      <c r="J1409" s="49">
        <v>0</v>
      </c>
      <c r="K1409" s="49">
        <v>0</v>
      </c>
    </row>
    <row r="1410" spans="3:11" s="7" customFormat="1" ht="15" customHeight="1">
      <c r="C1410" s="132"/>
      <c r="D1410" s="275"/>
      <c r="E1410" s="104"/>
      <c r="F1410" s="104"/>
      <c r="G1410" s="104"/>
      <c r="H1410" s="60" t="s">
        <v>249</v>
      </c>
      <c r="I1410" s="49">
        <v>0</v>
      </c>
      <c r="J1410" s="49">
        <v>0</v>
      </c>
      <c r="K1410" s="49">
        <v>0</v>
      </c>
    </row>
    <row r="1411" spans="3:11" s="7" customFormat="1" ht="15" customHeight="1">
      <c r="C1411" s="130" t="s">
        <v>889</v>
      </c>
      <c r="D1411" s="117" t="s">
        <v>890</v>
      </c>
      <c r="E1411" s="102" t="s">
        <v>148</v>
      </c>
      <c r="F1411" s="102">
        <v>2020</v>
      </c>
      <c r="G1411" s="102">
        <v>2020</v>
      </c>
      <c r="H1411" s="60" t="s">
        <v>357</v>
      </c>
      <c r="I1411" s="49">
        <f>I1412+I1413+I1414+I1415</f>
        <v>2676</v>
      </c>
      <c r="J1411" s="49">
        <f>J1412+J1413+J1414+J1415</f>
        <v>0</v>
      </c>
      <c r="K1411" s="49">
        <f>K1412+K1413+K1414+K1415</f>
        <v>0</v>
      </c>
    </row>
    <row r="1412" spans="3:11" s="7" customFormat="1" ht="15" customHeight="1">
      <c r="C1412" s="131"/>
      <c r="D1412" s="118"/>
      <c r="E1412" s="103"/>
      <c r="F1412" s="103"/>
      <c r="G1412" s="103"/>
      <c r="H1412" s="60" t="s">
        <v>358</v>
      </c>
      <c r="I1412" s="49">
        <v>2676</v>
      </c>
      <c r="J1412" s="49">
        <v>0</v>
      </c>
      <c r="K1412" s="49"/>
    </row>
    <row r="1413" spans="3:11" s="7" customFormat="1" ht="15" customHeight="1">
      <c r="C1413" s="131"/>
      <c r="D1413" s="118"/>
      <c r="E1413" s="103"/>
      <c r="F1413" s="103"/>
      <c r="G1413" s="103"/>
      <c r="H1413" s="60" t="s">
        <v>359</v>
      </c>
      <c r="I1413" s="49">
        <v>0</v>
      </c>
      <c r="J1413" s="49">
        <v>0</v>
      </c>
      <c r="K1413" s="49">
        <v>0</v>
      </c>
    </row>
    <row r="1414" spans="3:11" s="7" customFormat="1" ht="15" customHeight="1">
      <c r="C1414" s="131"/>
      <c r="D1414" s="118"/>
      <c r="E1414" s="103"/>
      <c r="F1414" s="103"/>
      <c r="G1414" s="103"/>
      <c r="H1414" s="60" t="s">
        <v>360</v>
      </c>
      <c r="I1414" s="49">
        <v>0</v>
      </c>
      <c r="J1414" s="49">
        <v>0</v>
      </c>
      <c r="K1414" s="49">
        <v>0</v>
      </c>
    </row>
    <row r="1415" spans="3:11" s="7" customFormat="1" ht="15" customHeight="1">
      <c r="C1415" s="132"/>
      <c r="D1415" s="119"/>
      <c r="E1415" s="104"/>
      <c r="F1415" s="104"/>
      <c r="G1415" s="104"/>
      <c r="H1415" s="60" t="s">
        <v>249</v>
      </c>
      <c r="I1415" s="49">
        <v>0</v>
      </c>
      <c r="J1415" s="49">
        <v>0</v>
      </c>
      <c r="K1415" s="49">
        <v>0</v>
      </c>
    </row>
    <row r="1416" spans="3:11" s="7" customFormat="1" ht="15" customHeight="1">
      <c r="C1416" s="130" t="s">
        <v>891</v>
      </c>
      <c r="D1416" s="117" t="s">
        <v>892</v>
      </c>
      <c r="E1416" s="102" t="s">
        <v>893</v>
      </c>
      <c r="F1416" s="102">
        <v>2020</v>
      </c>
      <c r="G1416" s="102">
        <v>2020</v>
      </c>
      <c r="H1416" s="60" t="s">
        <v>357</v>
      </c>
      <c r="I1416" s="49">
        <f>I1417+I1418+I1419+I1420</f>
        <v>1165</v>
      </c>
      <c r="J1416" s="49">
        <f>J1417+J1418+J1419+J1420</f>
        <v>0</v>
      </c>
      <c r="K1416" s="49">
        <f>K1417+K1418+K1419+K1420</f>
        <v>0</v>
      </c>
    </row>
    <row r="1417" spans="3:11" s="7" customFormat="1" ht="15" customHeight="1">
      <c r="C1417" s="131"/>
      <c r="D1417" s="118"/>
      <c r="E1417" s="103"/>
      <c r="F1417" s="103"/>
      <c r="G1417" s="103"/>
      <c r="H1417" s="60" t="s">
        <v>358</v>
      </c>
      <c r="I1417" s="49">
        <v>1165</v>
      </c>
      <c r="J1417" s="49">
        <v>0</v>
      </c>
      <c r="K1417" s="49"/>
    </row>
    <row r="1418" spans="3:11" s="7" customFormat="1" ht="15" customHeight="1">
      <c r="C1418" s="131"/>
      <c r="D1418" s="118"/>
      <c r="E1418" s="103"/>
      <c r="F1418" s="103"/>
      <c r="G1418" s="103"/>
      <c r="H1418" s="60" t="s">
        <v>359</v>
      </c>
      <c r="I1418" s="49">
        <v>0</v>
      </c>
      <c r="J1418" s="49">
        <v>0</v>
      </c>
      <c r="K1418" s="49">
        <v>0</v>
      </c>
    </row>
    <row r="1419" spans="3:11" s="7" customFormat="1" ht="15" customHeight="1">
      <c r="C1419" s="131"/>
      <c r="D1419" s="118"/>
      <c r="E1419" s="103"/>
      <c r="F1419" s="103"/>
      <c r="G1419" s="103"/>
      <c r="H1419" s="60" t="s">
        <v>360</v>
      </c>
      <c r="I1419" s="49">
        <v>0</v>
      </c>
      <c r="J1419" s="49">
        <v>0</v>
      </c>
      <c r="K1419" s="49">
        <v>0</v>
      </c>
    </row>
    <row r="1420" spans="3:11" s="7" customFormat="1" ht="15" customHeight="1">
      <c r="C1420" s="132"/>
      <c r="D1420" s="119"/>
      <c r="E1420" s="104"/>
      <c r="F1420" s="104"/>
      <c r="G1420" s="104"/>
      <c r="H1420" s="60" t="s">
        <v>249</v>
      </c>
      <c r="I1420" s="49">
        <v>0</v>
      </c>
      <c r="J1420" s="49">
        <v>0</v>
      </c>
      <c r="K1420" s="49">
        <v>0</v>
      </c>
    </row>
    <row r="1421" spans="3:11" s="7" customFormat="1" ht="15" customHeight="1">
      <c r="C1421" s="130" t="s">
        <v>894</v>
      </c>
      <c r="D1421" s="117" t="s">
        <v>895</v>
      </c>
      <c r="E1421" s="102" t="s">
        <v>148</v>
      </c>
      <c r="F1421" s="102">
        <v>2020</v>
      </c>
      <c r="G1421" s="102">
        <v>2020</v>
      </c>
      <c r="H1421" s="60" t="s">
        <v>357</v>
      </c>
      <c r="I1421" s="49">
        <f>I1422+I1423+I1424+I1425</f>
        <v>20</v>
      </c>
      <c r="J1421" s="49">
        <f>J1422+J1423+J1424+J1425</f>
        <v>0</v>
      </c>
      <c r="K1421" s="49">
        <f>K1422+K1423+K1424+K1425</f>
        <v>0</v>
      </c>
    </row>
    <row r="1422" spans="3:11" s="7" customFormat="1" ht="15" customHeight="1">
      <c r="C1422" s="131"/>
      <c r="D1422" s="118"/>
      <c r="E1422" s="103"/>
      <c r="F1422" s="103"/>
      <c r="G1422" s="103"/>
      <c r="H1422" s="60" t="s">
        <v>358</v>
      </c>
      <c r="I1422" s="49">
        <v>20</v>
      </c>
      <c r="J1422" s="49">
        <v>0</v>
      </c>
      <c r="K1422" s="49"/>
    </row>
    <row r="1423" spans="3:11" s="7" customFormat="1" ht="15" customHeight="1">
      <c r="C1423" s="131"/>
      <c r="D1423" s="118"/>
      <c r="E1423" s="103"/>
      <c r="F1423" s="103"/>
      <c r="G1423" s="103"/>
      <c r="H1423" s="60" t="s">
        <v>359</v>
      </c>
      <c r="I1423" s="49">
        <v>0</v>
      </c>
      <c r="J1423" s="49">
        <v>0</v>
      </c>
      <c r="K1423" s="49">
        <v>0</v>
      </c>
    </row>
    <row r="1424" spans="3:11" s="7" customFormat="1" ht="15" customHeight="1">
      <c r="C1424" s="131"/>
      <c r="D1424" s="118"/>
      <c r="E1424" s="103"/>
      <c r="F1424" s="103"/>
      <c r="G1424" s="103"/>
      <c r="H1424" s="60" t="s">
        <v>360</v>
      </c>
      <c r="I1424" s="49">
        <v>0</v>
      </c>
      <c r="J1424" s="49">
        <v>0</v>
      </c>
      <c r="K1424" s="49">
        <v>0</v>
      </c>
    </row>
    <row r="1425" spans="3:11" s="7" customFormat="1" ht="15" customHeight="1">
      <c r="C1425" s="132"/>
      <c r="D1425" s="119"/>
      <c r="E1425" s="104"/>
      <c r="F1425" s="104"/>
      <c r="G1425" s="104"/>
      <c r="H1425" s="60" t="s">
        <v>249</v>
      </c>
      <c r="I1425" s="49">
        <v>0</v>
      </c>
      <c r="J1425" s="49">
        <v>0</v>
      </c>
      <c r="K1425" s="49">
        <v>0</v>
      </c>
    </row>
    <row r="1426" spans="3:11" s="7" customFormat="1" ht="15" customHeight="1">
      <c r="C1426" s="130" t="s">
        <v>897</v>
      </c>
      <c r="D1426" s="127" t="s">
        <v>432</v>
      </c>
      <c r="E1426" s="133" t="s">
        <v>330</v>
      </c>
      <c r="F1426" s="102">
        <v>2020</v>
      </c>
      <c r="G1426" s="102">
        <v>2022</v>
      </c>
      <c r="H1426" s="60" t="s">
        <v>357</v>
      </c>
      <c r="I1426" s="49">
        <f>I1427+I1428+I1429+I1430</f>
        <v>46921.9</v>
      </c>
      <c r="J1426" s="49">
        <f>J1427+J1428+J1429+J1430</f>
        <v>47678.799999999996</v>
      </c>
      <c r="K1426" s="49">
        <f>K1427+K1428+K1429+K1430</f>
        <v>47851.7</v>
      </c>
    </row>
    <row r="1427" spans="3:11" s="7" customFormat="1" ht="15" customHeight="1">
      <c r="C1427" s="131"/>
      <c r="D1427" s="128"/>
      <c r="E1427" s="133"/>
      <c r="F1427" s="103"/>
      <c r="G1427" s="103"/>
      <c r="H1427" s="60" t="s">
        <v>358</v>
      </c>
      <c r="I1427" s="49">
        <f t="shared" ref="I1427:K1428" si="78">I1432</f>
        <v>5161.3999999999996</v>
      </c>
      <c r="J1427" s="49">
        <f t="shared" si="78"/>
        <v>5244.7</v>
      </c>
      <c r="K1427" s="49">
        <f t="shared" si="78"/>
        <v>5263.7</v>
      </c>
    </row>
    <row r="1428" spans="3:11" s="7" customFormat="1" ht="15" customHeight="1">
      <c r="C1428" s="131"/>
      <c r="D1428" s="128"/>
      <c r="E1428" s="133"/>
      <c r="F1428" s="103"/>
      <c r="G1428" s="103"/>
      <c r="H1428" s="60" t="s">
        <v>359</v>
      </c>
      <c r="I1428" s="49">
        <f t="shared" si="78"/>
        <v>41760.5</v>
      </c>
      <c r="J1428" s="49">
        <f t="shared" si="78"/>
        <v>42434.1</v>
      </c>
      <c r="K1428" s="49">
        <f t="shared" si="78"/>
        <v>42588</v>
      </c>
    </row>
    <row r="1429" spans="3:11" s="7" customFormat="1" ht="15" customHeight="1">
      <c r="C1429" s="131"/>
      <c r="D1429" s="128"/>
      <c r="E1429" s="133"/>
      <c r="F1429" s="103"/>
      <c r="G1429" s="103"/>
      <c r="H1429" s="60" t="s">
        <v>360</v>
      </c>
      <c r="I1429" s="49">
        <v>0</v>
      </c>
      <c r="J1429" s="49">
        <f>J1434</f>
        <v>0</v>
      </c>
      <c r="K1429" s="49">
        <f>K1434</f>
        <v>0</v>
      </c>
    </row>
    <row r="1430" spans="3:11" s="7" customFormat="1" ht="15" customHeight="1">
      <c r="C1430" s="132"/>
      <c r="D1430" s="129"/>
      <c r="E1430" s="133"/>
      <c r="F1430" s="104"/>
      <c r="G1430" s="104"/>
      <c r="H1430" s="60" t="s">
        <v>249</v>
      </c>
      <c r="I1430" s="49">
        <v>0</v>
      </c>
      <c r="J1430" s="49">
        <f>J1435</f>
        <v>0</v>
      </c>
      <c r="K1430" s="49">
        <f>K1435</f>
        <v>0</v>
      </c>
    </row>
    <row r="1431" spans="3:11" s="7" customFormat="1" ht="15" customHeight="1">
      <c r="C1431" s="130" t="s">
        <v>898</v>
      </c>
      <c r="D1431" s="127" t="s">
        <v>120</v>
      </c>
      <c r="E1431" s="99" t="s">
        <v>331</v>
      </c>
      <c r="F1431" s="102">
        <v>2020</v>
      </c>
      <c r="G1431" s="102">
        <v>2022</v>
      </c>
      <c r="H1431" s="60" t="s">
        <v>357</v>
      </c>
      <c r="I1431" s="49">
        <f>I1432+I1433+I1434+I1435</f>
        <v>46921.9</v>
      </c>
      <c r="J1431" s="49">
        <f>J1432+J1433+J1434+J1435</f>
        <v>47678.799999999996</v>
      </c>
      <c r="K1431" s="49">
        <f>K1432+K1433+K1434+K1435</f>
        <v>47851.7</v>
      </c>
    </row>
    <row r="1432" spans="3:11" s="7" customFormat="1" ht="15" customHeight="1">
      <c r="C1432" s="131"/>
      <c r="D1432" s="128"/>
      <c r="E1432" s="100"/>
      <c r="F1432" s="103"/>
      <c r="G1432" s="103"/>
      <c r="H1432" s="60" t="s">
        <v>358</v>
      </c>
      <c r="I1432" s="81">
        <v>5161.3999999999996</v>
      </c>
      <c r="J1432" s="81">
        <v>5244.7</v>
      </c>
      <c r="K1432" s="49">
        <v>5263.7</v>
      </c>
    </row>
    <row r="1433" spans="3:11" s="7" customFormat="1" ht="15" customHeight="1">
      <c r="C1433" s="131"/>
      <c r="D1433" s="128"/>
      <c r="E1433" s="100"/>
      <c r="F1433" s="103"/>
      <c r="G1433" s="103"/>
      <c r="H1433" s="60" t="s">
        <v>359</v>
      </c>
      <c r="I1433" s="81">
        <v>41760.5</v>
      </c>
      <c r="J1433" s="81">
        <v>42434.1</v>
      </c>
      <c r="K1433" s="49">
        <v>42588</v>
      </c>
    </row>
    <row r="1434" spans="3:11" s="7" customFormat="1" ht="15" customHeight="1">
      <c r="C1434" s="131"/>
      <c r="D1434" s="128"/>
      <c r="E1434" s="100"/>
      <c r="F1434" s="103"/>
      <c r="G1434" s="103"/>
      <c r="H1434" s="60" t="s">
        <v>360</v>
      </c>
      <c r="I1434" s="49"/>
      <c r="J1434" s="49">
        <v>0</v>
      </c>
      <c r="K1434" s="49">
        <v>0</v>
      </c>
    </row>
    <row r="1435" spans="3:11" s="7" customFormat="1" ht="15" customHeight="1">
      <c r="C1435" s="132"/>
      <c r="D1435" s="129"/>
      <c r="E1435" s="101"/>
      <c r="F1435" s="104"/>
      <c r="G1435" s="104"/>
      <c r="H1435" s="60" t="s">
        <v>249</v>
      </c>
      <c r="I1435" s="49">
        <v>0</v>
      </c>
      <c r="J1435" s="49">
        <v>0</v>
      </c>
      <c r="K1435" s="49">
        <v>0</v>
      </c>
    </row>
    <row r="1436" spans="3:11" s="7" customFormat="1" hidden="1">
      <c r="C1436" s="130" t="s">
        <v>138</v>
      </c>
      <c r="D1436" s="127" t="s">
        <v>156</v>
      </c>
      <c r="E1436" s="99" t="s">
        <v>157</v>
      </c>
      <c r="F1436" s="102"/>
      <c r="G1436" s="102"/>
      <c r="H1436" s="60" t="s">
        <v>357</v>
      </c>
      <c r="I1436" s="49">
        <f>I1437+I1438+I1439</f>
        <v>0</v>
      </c>
      <c r="J1436" s="49">
        <f>J1437+J1438+J1439</f>
        <v>0</v>
      </c>
      <c r="K1436" s="49">
        <f>K1437+K1438+K1439</f>
        <v>0</v>
      </c>
    </row>
    <row r="1437" spans="3:11" s="7" customFormat="1" hidden="1">
      <c r="C1437" s="131"/>
      <c r="D1437" s="128"/>
      <c r="E1437" s="276"/>
      <c r="F1437" s="103"/>
      <c r="G1437" s="103"/>
      <c r="H1437" s="60" t="s">
        <v>358</v>
      </c>
      <c r="I1437" s="49">
        <f t="shared" ref="I1437:K1440" si="79">I1442</f>
        <v>0</v>
      </c>
      <c r="J1437" s="49">
        <f t="shared" si="79"/>
        <v>0</v>
      </c>
      <c r="K1437" s="49">
        <f t="shared" si="79"/>
        <v>0</v>
      </c>
    </row>
    <row r="1438" spans="3:11" s="7" customFormat="1" hidden="1">
      <c r="C1438" s="131"/>
      <c r="D1438" s="128"/>
      <c r="E1438" s="276"/>
      <c r="F1438" s="103"/>
      <c r="G1438" s="103"/>
      <c r="H1438" s="60" t="s">
        <v>359</v>
      </c>
      <c r="I1438" s="49">
        <f t="shared" si="79"/>
        <v>0</v>
      </c>
      <c r="J1438" s="49">
        <f t="shared" si="79"/>
        <v>0</v>
      </c>
      <c r="K1438" s="49">
        <f t="shared" si="79"/>
        <v>0</v>
      </c>
    </row>
    <row r="1439" spans="3:11" s="7" customFormat="1" hidden="1">
      <c r="C1439" s="131"/>
      <c r="D1439" s="128"/>
      <c r="E1439" s="276"/>
      <c r="F1439" s="103"/>
      <c r="G1439" s="103"/>
      <c r="H1439" s="60" t="s">
        <v>360</v>
      </c>
      <c r="I1439" s="49">
        <f t="shared" si="79"/>
        <v>0</v>
      </c>
      <c r="J1439" s="49">
        <f t="shared" si="79"/>
        <v>0</v>
      </c>
      <c r="K1439" s="49">
        <f t="shared" si="79"/>
        <v>0</v>
      </c>
    </row>
    <row r="1440" spans="3:11" s="7" customFormat="1" hidden="1">
      <c r="C1440" s="131"/>
      <c r="D1440" s="128"/>
      <c r="E1440" s="276"/>
      <c r="F1440" s="103"/>
      <c r="G1440" s="103"/>
      <c r="H1440" s="60" t="s">
        <v>249</v>
      </c>
      <c r="I1440" s="49">
        <f t="shared" si="79"/>
        <v>0</v>
      </c>
      <c r="J1440" s="49">
        <f t="shared" si="79"/>
        <v>0</v>
      </c>
      <c r="K1440" s="49">
        <f t="shared" si="79"/>
        <v>0</v>
      </c>
    </row>
    <row r="1441" spans="3:11" s="7" customFormat="1" ht="15" hidden="1" customHeight="1">
      <c r="C1441" s="130" t="s">
        <v>139</v>
      </c>
      <c r="D1441" s="127" t="s">
        <v>158</v>
      </c>
      <c r="E1441" s="99" t="s">
        <v>157</v>
      </c>
      <c r="F1441" s="102"/>
      <c r="G1441" s="102"/>
      <c r="H1441" s="60" t="s">
        <v>357</v>
      </c>
      <c r="I1441" s="49">
        <f>I1442+I1443+I1444</f>
        <v>0</v>
      </c>
      <c r="J1441" s="49">
        <f>J1442+J1443+J1444</f>
        <v>0</v>
      </c>
      <c r="K1441" s="49">
        <f>K1442+K1443+K1444</f>
        <v>0</v>
      </c>
    </row>
    <row r="1442" spans="3:11" s="7" customFormat="1" ht="18" hidden="1" customHeight="1">
      <c r="C1442" s="131"/>
      <c r="D1442" s="128"/>
      <c r="E1442" s="276"/>
      <c r="F1442" s="103"/>
      <c r="G1442" s="103"/>
      <c r="H1442" s="60" t="s">
        <v>358</v>
      </c>
      <c r="I1442" s="49"/>
      <c r="J1442" s="49">
        <v>0</v>
      </c>
      <c r="K1442" s="49">
        <v>0</v>
      </c>
    </row>
    <row r="1443" spans="3:11" s="7" customFormat="1" hidden="1">
      <c r="C1443" s="131"/>
      <c r="D1443" s="128"/>
      <c r="E1443" s="276"/>
      <c r="F1443" s="103"/>
      <c r="G1443" s="103"/>
      <c r="H1443" s="60" t="s">
        <v>359</v>
      </c>
      <c r="I1443" s="49">
        <v>0</v>
      </c>
      <c r="J1443" s="49">
        <v>0</v>
      </c>
      <c r="K1443" s="49">
        <v>0</v>
      </c>
    </row>
    <row r="1444" spans="3:11" s="7" customFormat="1" hidden="1">
      <c r="C1444" s="131"/>
      <c r="D1444" s="128"/>
      <c r="E1444" s="276"/>
      <c r="F1444" s="103"/>
      <c r="G1444" s="103"/>
      <c r="H1444" s="60" t="s">
        <v>360</v>
      </c>
      <c r="I1444" s="49">
        <v>0</v>
      </c>
      <c r="J1444" s="49">
        <v>0</v>
      </c>
      <c r="K1444" s="49">
        <v>0</v>
      </c>
    </row>
    <row r="1445" spans="3:11" s="7" customFormat="1" hidden="1">
      <c r="C1445" s="131"/>
      <c r="D1445" s="128"/>
      <c r="E1445" s="276"/>
      <c r="F1445" s="103"/>
      <c r="G1445" s="103"/>
      <c r="H1445" s="60" t="s">
        <v>249</v>
      </c>
      <c r="I1445" s="49"/>
      <c r="J1445" s="49"/>
      <c r="K1445" s="49"/>
    </row>
    <row r="1446" spans="3:11" s="7" customFormat="1" ht="15" hidden="1" customHeight="1">
      <c r="C1446" s="130" t="s">
        <v>31</v>
      </c>
      <c r="D1446" s="127" t="s">
        <v>33</v>
      </c>
      <c r="E1446" s="99" t="s">
        <v>115</v>
      </c>
      <c r="F1446" s="102"/>
      <c r="G1446" s="102"/>
      <c r="H1446" s="60" t="s">
        <v>357</v>
      </c>
      <c r="I1446" s="49">
        <f>I1447+I1448+I1449+I1450</f>
        <v>0</v>
      </c>
      <c r="J1446" s="49">
        <f>J1447+J1448+J1449+J1450</f>
        <v>0</v>
      </c>
      <c r="K1446" s="49">
        <f>K1447+K1448+K1449+K1450</f>
        <v>0</v>
      </c>
    </row>
    <row r="1447" spans="3:11" s="7" customFormat="1" ht="15" hidden="1" customHeight="1">
      <c r="C1447" s="131"/>
      <c r="D1447" s="128"/>
      <c r="E1447" s="100"/>
      <c r="F1447" s="103"/>
      <c r="G1447" s="103"/>
      <c r="H1447" s="60" t="s">
        <v>358</v>
      </c>
      <c r="I1447" s="49">
        <f t="shared" ref="I1447:K1448" si="80">I1452</f>
        <v>0</v>
      </c>
      <c r="J1447" s="49">
        <f t="shared" si="80"/>
        <v>0</v>
      </c>
      <c r="K1447" s="49">
        <f t="shared" si="80"/>
        <v>0</v>
      </c>
    </row>
    <row r="1448" spans="3:11" s="7" customFormat="1" ht="15" hidden="1" customHeight="1">
      <c r="C1448" s="131"/>
      <c r="D1448" s="128"/>
      <c r="E1448" s="100"/>
      <c r="F1448" s="103"/>
      <c r="G1448" s="103"/>
      <c r="H1448" s="60" t="s">
        <v>359</v>
      </c>
      <c r="I1448" s="49">
        <f t="shared" si="80"/>
        <v>0</v>
      </c>
      <c r="J1448" s="49">
        <f t="shared" si="80"/>
        <v>0</v>
      </c>
      <c r="K1448" s="49">
        <f t="shared" si="80"/>
        <v>0</v>
      </c>
    </row>
    <row r="1449" spans="3:11" s="7" customFormat="1" ht="15" hidden="1" customHeight="1">
      <c r="C1449" s="131"/>
      <c r="D1449" s="128"/>
      <c r="E1449" s="100"/>
      <c r="F1449" s="103"/>
      <c r="G1449" s="103"/>
      <c r="H1449" s="60" t="s">
        <v>360</v>
      </c>
      <c r="I1449" s="49">
        <v>0</v>
      </c>
      <c r="J1449" s="49">
        <f>J1454</f>
        <v>0</v>
      </c>
      <c r="K1449" s="49">
        <f>K1454</f>
        <v>0</v>
      </c>
    </row>
    <row r="1450" spans="3:11" s="7" customFormat="1" ht="20.25" hidden="1" customHeight="1">
      <c r="C1450" s="132"/>
      <c r="D1450" s="129"/>
      <c r="E1450" s="101"/>
      <c r="F1450" s="104"/>
      <c r="G1450" s="104"/>
      <c r="H1450" s="60" t="s">
        <v>249</v>
      </c>
      <c r="I1450" s="49">
        <v>0</v>
      </c>
      <c r="J1450" s="49">
        <f>J1455</f>
        <v>0</v>
      </c>
      <c r="K1450" s="49">
        <f>K1455</f>
        <v>0</v>
      </c>
    </row>
    <row r="1451" spans="3:11" s="7" customFormat="1" ht="15" hidden="1" customHeight="1">
      <c r="C1451" s="130" t="s">
        <v>32</v>
      </c>
      <c r="D1451" s="127" t="s">
        <v>514</v>
      </c>
      <c r="E1451" s="99" t="s">
        <v>115</v>
      </c>
      <c r="F1451" s="102"/>
      <c r="G1451" s="102"/>
      <c r="H1451" s="60" t="s">
        <v>357</v>
      </c>
      <c r="I1451" s="49">
        <f>I1452+I1453+I1454+I1455</f>
        <v>0</v>
      </c>
      <c r="J1451" s="49">
        <f>J1452+J1453+J1454+J1455</f>
        <v>0</v>
      </c>
      <c r="K1451" s="49">
        <f>K1452+K1453+K1454+K1455</f>
        <v>0</v>
      </c>
    </row>
    <row r="1452" spans="3:11" s="7" customFormat="1" ht="18" hidden="1" customHeight="1">
      <c r="C1452" s="131"/>
      <c r="D1452" s="128"/>
      <c r="E1452" s="100"/>
      <c r="F1452" s="103"/>
      <c r="G1452" s="103"/>
      <c r="H1452" s="60" t="s">
        <v>358</v>
      </c>
      <c r="I1452" s="82"/>
      <c r="J1452" s="81">
        <v>0</v>
      </c>
      <c r="K1452" s="49">
        <v>0</v>
      </c>
    </row>
    <row r="1453" spans="3:11" s="7" customFormat="1" ht="17.25" hidden="1" customHeight="1">
      <c r="C1453" s="131"/>
      <c r="D1453" s="128"/>
      <c r="E1453" s="100"/>
      <c r="F1453" s="103"/>
      <c r="G1453" s="103"/>
      <c r="H1453" s="60" t="s">
        <v>359</v>
      </c>
      <c r="I1453" s="82"/>
      <c r="J1453" s="81">
        <v>0</v>
      </c>
      <c r="K1453" s="49">
        <v>0</v>
      </c>
    </row>
    <row r="1454" spans="3:11" s="7" customFormat="1" ht="18" hidden="1" customHeight="1">
      <c r="C1454" s="131"/>
      <c r="D1454" s="128"/>
      <c r="E1454" s="100"/>
      <c r="F1454" s="103"/>
      <c r="G1454" s="103"/>
      <c r="H1454" s="60" t="s">
        <v>360</v>
      </c>
      <c r="I1454" s="49">
        <v>0</v>
      </c>
      <c r="J1454" s="49">
        <v>0</v>
      </c>
      <c r="K1454" s="49">
        <v>0</v>
      </c>
    </row>
    <row r="1455" spans="3:11" s="7" customFormat="1" ht="18" hidden="1" customHeight="1">
      <c r="C1455" s="132"/>
      <c r="D1455" s="129"/>
      <c r="E1455" s="101"/>
      <c r="F1455" s="104"/>
      <c r="G1455" s="104"/>
      <c r="H1455" s="60" t="s">
        <v>249</v>
      </c>
      <c r="I1455" s="49">
        <v>0</v>
      </c>
      <c r="J1455" s="49">
        <v>0</v>
      </c>
      <c r="K1455" s="49">
        <v>0</v>
      </c>
    </row>
    <row r="1456" spans="3:11" s="7" customFormat="1" ht="15" hidden="1" customHeight="1">
      <c r="C1456" s="130" t="s">
        <v>34</v>
      </c>
      <c r="D1456" s="127" t="s">
        <v>117</v>
      </c>
      <c r="E1456" s="133" t="s">
        <v>329</v>
      </c>
      <c r="F1456" s="102"/>
      <c r="G1456" s="102"/>
      <c r="H1456" s="60" t="s">
        <v>357</v>
      </c>
      <c r="I1456" s="49">
        <f>I1457+I1458+I1459+I1460</f>
        <v>0</v>
      </c>
      <c r="J1456" s="49">
        <f>J1457+J1458+J1459+J1460</f>
        <v>0</v>
      </c>
      <c r="K1456" s="49">
        <f>K1457+K1458+K1459+K1460</f>
        <v>0</v>
      </c>
    </row>
    <row r="1457" spans="3:11" s="7" customFormat="1" ht="15" hidden="1" customHeight="1">
      <c r="C1457" s="131"/>
      <c r="D1457" s="128"/>
      <c r="E1457" s="133"/>
      <c r="F1457" s="103"/>
      <c r="G1457" s="103"/>
      <c r="H1457" s="60" t="s">
        <v>358</v>
      </c>
      <c r="I1457" s="49">
        <f t="shared" ref="I1457:K1458" si="81">I1462</f>
        <v>0</v>
      </c>
      <c r="J1457" s="49">
        <f t="shared" si="81"/>
        <v>0</v>
      </c>
      <c r="K1457" s="49">
        <f t="shared" si="81"/>
        <v>0</v>
      </c>
    </row>
    <row r="1458" spans="3:11" s="7" customFormat="1" ht="15" hidden="1" customHeight="1">
      <c r="C1458" s="131"/>
      <c r="D1458" s="128"/>
      <c r="E1458" s="133"/>
      <c r="F1458" s="103"/>
      <c r="G1458" s="103"/>
      <c r="H1458" s="60" t="s">
        <v>359</v>
      </c>
      <c r="I1458" s="49">
        <f t="shared" si="81"/>
        <v>0</v>
      </c>
      <c r="J1458" s="49">
        <f t="shared" si="81"/>
        <v>0</v>
      </c>
      <c r="K1458" s="49">
        <f t="shared" si="81"/>
        <v>0</v>
      </c>
    </row>
    <row r="1459" spans="3:11" s="7" customFormat="1" ht="15" hidden="1" customHeight="1">
      <c r="C1459" s="131"/>
      <c r="D1459" s="128"/>
      <c r="E1459" s="133"/>
      <c r="F1459" s="103"/>
      <c r="G1459" s="103"/>
      <c r="H1459" s="60" t="s">
        <v>360</v>
      </c>
      <c r="I1459" s="49">
        <v>0</v>
      </c>
      <c r="J1459" s="49">
        <f>J1464</f>
        <v>0</v>
      </c>
      <c r="K1459" s="49">
        <f>K1464</f>
        <v>0</v>
      </c>
    </row>
    <row r="1460" spans="3:11" s="7" customFormat="1" ht="15" hidden="1" customHeight="1">
      <c r="C1460" s="132"/>
      <c r="D1460" s="129"/>
      <c r="E1460" s="133"/>
      <c r="F1460" s="104"/>
      <c r="G1460" s="104"/>
      <c r="H1460" s="60" t="s">
        <v>249</v>
      </c>
      <c r="I1460" s="49">
        <v>0</v>
      </c>
      <c r="J1460" s="49">
        <f>J1465</f>
        <v>0</v>
      </c>
      <c r="K1460" s="49">
        <f>K1465</f>
        <v>0</v>
      </c>
    </row>
    <row r="1461" spans="3:11" s="7" customFormat="1" ht="15" hidden="1" customHeight="1">
      <c r="C1461" s="130" t="s">
        <v>35</v>
      </c>
      <c r="D1461" s="127" t="s">
        <v>116</v>
      </c>
      <c r="E1461" s="133" t="s">
        <v>329</v>
      </c>
      <c r="F1461" s="102"/>
      <c r="G1461" s="102"/>
      <c r="H1461" s="60" t="s">
        <v>357</v>
      </c>
      <c r="I1461" s="49">
        <f>I1462+I1463+I1464+I1465</f>
        <v>0</v>
      </c>
      <c r="J1461" s="49">
        <f>J1462+J1463+J1464+J1465</f>
        <v>0</v>
      </c>
      <c r="K1461" s="49">
        <f>K1462+K1463+K1464+K1465</f>
        <v>0</v>
      </c>
    </row>
    <row r="1462" spans="3:11" s="7" customFormat="1" ht="18" hidden="1" customHeight="1">
      <c r="C1462" s="131"/>
      <c r="D1462" s="128"/>
      <c r="E1462" s="133"/>
      <c r="F1462" s="103"/>
      <c r="G1462" s="103"/>
      <c r="H1462" s="60" t="s">
        <v>358</v>
      </c>
      <c r="I1462" s="82"/>
      <c r="J1462" s="82"/>
      <c r="K1462" s="82"/>
    </row>
    <row r="1463" spans="3:11" s="7" customFormat="1" ht="17.25" hidden="1" customHeight="1">
      <c r="C1463" s="131"/>
      <c r="D1463" s="128"/>
      <c r="E1463" s="133"/>
      <c r="F1463" s="103"/>
      <c r="G1463" s="103"/>
      <c r="H1463" s="60" t="s">
        <v>359</v>
      </c>
      <c r="I1463" s="82"/>
      <c r="J1463" s="82"/>
      <c r="K1463" s="82"/>
    </row>
    <row r="1464" spans="3:11" s="7" customFormat="1" ht="18" hidden="1" customHeight="1">
      <c r="C1464" s="131"/>
      <c r="D1464" s="128"/>
      <c r="E1464" s="133"/>
      <c r="F1464" s="103"/>
      <c r="G1464" s="103"/>
      <c r="H1464" s="60" t="s">
        <v>360</v>
      </c>
      <c r="I1464" s="49">
        <v>0</v>
      </c>
      <c r="J1464" s="49">
        <v>0</v>
      </c>
      <c r="K1464" s="49">
        <v>0</v>
      </c>
    </row>
    <row r="1465" spans="3:11" s="7" customFormat="1" ht="18" hidden="1" customHeight="1">
      <c r="C1465" s="132"/>
      <c r="D1465" s="129"/>
      <c r="E1465" s="133"/>
      <c r="F1465" s="104"/>
      <c r="G1465" s="104"/>
      <c r="H1465" s="60" t="s">
        <v>249</v>
      </c>
      <c r="I1465" s="49">
        <v>0</v>
      </c>
      <c r="J1465" s="49">
        <v>0</v>
      </c>
      <c r="K1465" s="49">
        <v>0</v>
      </c>
    </row>
    <row r="1466" spans="3:11" s="7" customFormat="1" ht="15" hidden="1" customHeight="1">
      <c r="C1466" s="130" t="s">
        <v>36</v>
      </c>
      <c r="D1466" s="127" t="s">
        <v>119</v>
      </c>
      <c r="E1466" s="133" t="s">
        <v>329</v>
      </c>
      <c r="F1466" s="102"/>
      <c r="G1466" s="102"/>
      <c r="H1466" s="60" t="s">
        <v>357</v>
      </c>
      <c r="I1466" s="49">
        <f>I1467+I1468+I1469+I1470</f>
        <v>0</v>
      </c>
      <c r="J1466" s="49">
        <f>J1467+J1468+J1469+J1470</f>
        <v>0</v>
      </c>
      <c r="K1466" s="49">
        <f>K1467+K1468+K1469+K1470</f>
        <v>0</v>
      </c>
    </row>
    <row r="1467" spans="3:11" s="7" customFormat="1" ht="15" hidden="1" customHeight="1">
      <c r="C1467" s="131"/>
      <c r="D1467" s="128"/>
      <c r="E1467" s="133"/>
      <c r="F1467" s="103"/>
      <c r="G1467" s="103"/>
      <c r="H1467" s="60" t="s">
        <v>358</v>
      </c>
      <c r="I1467" s="49">
        <f t="shared" ref="I1467:K1468" si="82">I1472</f>
        <v>0</v>
      </c>
      <c r="J1467" s="49">
        <f t="shared" si="82"/>
        <v>0</v>
      </c>
      <c r="K1467" s="49">
        <f t="shared" si="82"/>
        <v>0</v>
      </c>
    </row>
    <row r="1468" spans="3:11" s="7" customFormat="1" ht="15" hidden="1" customHeight="1">
      <c r="C1468" s="131"/>
      <c r="D1468" s="128"/>
      <c r="E1468" s="133"/>
      <c r="F1468" s="103"/>
      <c r="G1468" s="103"/>
      <c r="H1468" s="60" t="s">
        <v>359</v>
      </c>
      <c r="I1468" s="49">
        <f t="shared" si="82"/>
        <v>0</v>
      </c>
      <c r="J1468" s="49">
        <f t="shared" si="82"/>
        <v>0</v>
      </c>
      <c r="K1468" s="49">
        <f t="shared" si="82"/>
        <v>0</v>
      </c>
    </row>
    <row r="1469" spans="3:11" s="7" customFormat="1" ht="15" hidden="1" customHeight="1">
      <c r="C1469" s="131"/>
      <c r="D1469" s="128"/>
      <c r="E1469" s="133"/>
      <c r="F1469" s="103"/>
      <c r="G1469" s="103"/>
      <c r="H1469" s="60" t="s">
        <v>360</v>
      </c>
      <c r="I1469" s="49">
        <v>0</v>
      </c>
      <c r="J1469" s="49">
        <f>J1474</f>
        <v>0</v>
      </c>
      <c r="K1469" s="49">
        <f>K1474</f>
        <v>0</v>
      </c>
    </row>
    <row r="1470" spans="3:11" s="7" customFormat="1" ht="15" hidden="1" customHeight="1">
      <c r="C1470" s="132"/>
      <c r="D1470" s="129"/>
      <c r="E1470" s="133"/>
      <c r="F1470" s="104"/>
      <c r="G1470" s="104"/>
      <c r="H1470" s="60" t="s">
        <v>249</v>
      </c>
      <c r="I1470" s="49">
        <v>0</v>
      </c>
      <c r="J1470" s="49">
        <f>J1475</f>
        <v>0</v>
      </c>
      <c r="K1470" s="49">
        <f>K1475</f>
        <v>0</v>
      </c>
    </row>
    <row r="1471" spans="3:11" s="7" customFormat="1" ht="15" hidden="1" customHeight="1">
      <c r="C1471" s="130" t="s">
        <v>37</v>
      </c>
      <c r="D1471" s="127" t="s">
        <v>118</v>
      </c>
      <c r="E1471" s="133" t="s">
        <v>329</v>
      </c>
      <c r="F1471" s="102"/>
      <c r="G1471" s="102"/>
      <c r="H1471" s="60" t="s">
        <v>357</v>
      </c>
      <c r="I1471" s="49">
        <f>I1472+I1473+I1474+I1475</f>
        <v>0</v>
      </c>
      <c r="J1471" s="49">
        <f>J1472+J1473+J1474+J1475</f>
        <v>0</v>
      </c>
      <c r="K1471" s="49">
        <f>K1472+K1473+K1474+K1475</f>
        <v>0</v>
      </c>
    </row>
    <row r="1472" spans="3:11" s="7" customFormat="1" ht="18" hidden="1" customHeight="1">
      <c r="C1472" s="131"/>
      <c r="D1472" s="128"/>
      <c r="E1472" s="133"/>
      <c r="F1472" s="103"/>
      <c r="G1472" s="103"/>
      <c r="H1472" s="60" t="s">
        <v>358</v>
      </c>
      <c r="I1472" s="82"/>
      <c r="J1472" s="83"/>
      <c r="K1472" s="49">
        <v>0</v>
      </c>
    </row>
    <row r="1473" spans="3:11" s="7" customFormat="1" ht="17.25" hidden="1" customHeight="1">
      <c r="C1473" s="131"/>
      <c r="D1473" s="128"/>
      <c r="E1473" s="133"/>
      <c r="F1473" s="103"/>
      <c r="G1473" s="103"/>
      <c r="H1473" s="60" t="s">
        <v>359</v>
      </c>
      <c r="I1473" s="82"/>
      <c r="J1473" s="83"/>
      <c r="K1473" s="49">
        <v>0</v>
      </c>
    </row>
    <row r="1474" spans="3:11" s="7" customFormat="1" ht="18" hidden="1" customHeight="1">
      <c r="C1474" s="131"/>
      <c r="D1474" s="128"/>
      <c r="E1474" s="133"/>
      <c r="F1474" s="103"/>
      <c r="G1474" s="103"/>
      <c r="H1474" s="60" t="s">
        <v>360</v>
      </c>
      <c r="I1474" s="49">
        <v>0</v>
      </c>
      <c r="J1474" s="49">
        <v>0</v>
      </c>
      <c r="K1474" s="49">
        <v>0</v>
      </c>
    </row>
    <row r="1475" spans="3:11" s="7" customFormat="1" ht="18" hidden="1" customHeight="1">
      <c r="C1475" s="132"/>
      <c r="D1475" s="129"/>
      <c r="E1475" s="133"/>
      <c r="F1475" s="104"/>
      <c r="G1475" s="104"/>
      <c r="H1475" s="60" t="s">
        <v>249</v>
      </c>
      <c r="I1475" s="49">
        <v>0</v>
      </c>
      <c r="J1475" s="49">
        <v>0</v>
      </c>
      <c r="K1475" s="49">
        <v>0</v>
      </c>
    </row>
    <row r="1476" spans="3:11" s="7" customFormat="1" ht="15" customHeight="1">
      <c r="C1476" s="130" t="s">
        <v>899</v>
      </c>
      <c r="D1476" s="127" t="s">
        <v>67</v>
      </c>
      <c r="E1476" s="133" t="s">
        <v>896</v>
      </c>
      <c r="F1476" s="102">
        <v>2020</v>
      </c>
      <c r="G1476" s="102">
        <v>2021</v>
      </c>
      <c r="H1476" s="60" t="s">
        <v>357</v>
      </c>
      <c r="I1476" s="49">
        <f>I1477+I1478+I1479+I1480</f>
        <v>27000</v>
      </c>
      <c r="J1476" s="49">
        <f>J1477+J1478+J1479+J1480</f>
        <v>268164</v>
      </c>
      <c r="K1476" s="49">
        <f>K1477+K1478+K1479+K1480</f>
        <v>0</v>
      </c>
    </row>
    <row r="1477" spans="3:11" s="7" customFormat="1" ht="15" customHeight="1">
      <c r="C1477" s="131"/>
      <c r="D1477" s="128"/>
      <c r="E1477" s="133"/>
      <c r="F1477" s="103"/>
      <c r="G1477" s="103"/>
      <c r="H1477" s="60" t="s">
        <v>358</v>
      </c>
      <c r="I1477" s="49">
        <v>27000</v>
      </c>
      <c r="J1477" s="49">
        <v>268164</v>
      </c>
      <c r="K1477" s="49">
        <f t="shared" ref="I1477:K1478" si="83">K1482</f>
        <v>0</v>
      </c>
    </row>
    <row r="1478" spans="3:11" s="7" customFormat="1" ht="15" customHeight="1">
      <c r="C1478" s="131"/>
      <c r="D1478" s="128"/>
      <c r="E1478" s="133"/>
      <c r="F1478" s="103"/>
      <c r="G1478" s="103"/>
      <c r="H1478" s="60" t="s">
        <v>359</v>
      </c>
      <c r="I1478" s="49">
        <f t="shared" si="83"/>
        <v>0</v>
      </c>
      <c r="J1478" s="49">
        <f t="shared" si="83"/>
        <v>0</v>
      </c>
      <c r="K1478" s="49">
        <f t="shared" si="83"/>
        <v>0</v>
      </c>
    </row>
    <row r="1479" spans="3:11" s="7" customFormat="1" ht="15" customHeight="1">
      <c r="C1479" s="131"/>
      <c r="D1479" s="128"/>
      <c r="E1479" s="133"/>
      <c r="F1479" s="103"/>
      <c r="G1479" s="103"/>
      <c r="H1479" s="60" t="s">
        <v>360</v>
      </c>
      <c r="I1479" s="49">
        <v>0</v>
      </c>
      <c r="J1479" s="49">
        <f>J1484</f>
        <v>0</v>
      </c>
      <c r="K1479" s="49">
        <f>K1484</f>
        <v>0</v>
      </c>
    </row>
    <row r="1480" spans="3:11" s="7" customFormat="1" ht="65.25" customHeight="1">
      <c r="C1480" s="132"/>
      <c r="D1480" s="129"/>
      <c r="E1480" s="133"/>
      <c r="F1480" s="104"/>
      <c r="G1480" s="104"/>
      <c r="H1480" s="60" t="s">
        <v>249</v>
      </c>
      <c r="I1480" s="49">
        <v>0</v>
      </c>
      <c r="J1480" s="49">
        <f>J1485</f>
        <v>0</v>
      </c>
      <c r="K1480" s="49">
        <f>K1485</f>
        <v>0</v>
      </c>
    </row>
    <row r="1481" spans="3:11" s="7" customFormat="1" ht="15" hidden="1" customHeight="1">
      <c r="C1481" s="130" t="s">
        <v>69</v>
      </c>
      <c r="D1481" s="127" t="s">
        <v>68</v>
      </c>
      <c r="E1481" s="133" t="s">
        <v>115</v>
      </c>
      <c r="F1481" s="102"/>
      <c r="G1481" s="102"/>
      <c r="H1481" s="60" t="s">
        <v>357</v>
      </c>
      <c r="I1481" s="49">
        <f>I1482+I1483+I1484+I1485</f>
        <v>0</v>
      </c>
      <c r="J1481" s="49">
        <f>J1482+J1483+J1484+J1485</f>
        <v>0</v>
      </c>
      <c r="K1481" s="49">
        <f>K1482+K1483+K1484+K1485</f>
        <v>0</v>
      </c>
    </row>
    <row r="1482" spans="3:11" s="7" customFormat="1" ht="18" hidden="1" customHeight="1">
      <c r="C1482" s="131"/>
      <c r="D1482" s="128"/>
      <c r="E1482" s="133"/>
      <c r="F1482" s="103"/>
      <c r="G1482" s="103"/>
      <c r="H1482" s="60" t="s">
        <v>358</v>
      </c>
      <c r="I1482" s="82"/>
      <c r="J1482" s="49">
        <v>0</v>
      </c>
      <c r="K1482" s="49">
        <v>0</v>
      </c>
    </row>
    <row r="1483" spans="3:11" s="7" customFormat="1" ht="17.25" hidden="1" customHeight="1">
      <c r="C1483" s="131"/>
      <c r="D1483" s="128"/>
      <c r="E1483" s="133"/>
      <c r="F1483" s="103"/>
      <c r="G1483" s="103"/>
      <c r="H1483" s="60" t="s">
        <v>359</v>
      </c>
      <c r="I1483" s="82">
        <v>0</v>
      </c>
      <c r="J1483" s="49">
        <v>0</v>
      </c>
      <c r="K1483" s="49">
        <v>0</v>
      </c>
    </row>
    <row r="1484" spans="3:11" s="7" customFormat="1" ht="18" hidden="1" customHeight="1">
      <c r="C1484" s="131"/>
      <c r="D1484" s="128"/>
      <c r="E1484" s="133"/>
      <c r="F1484" s="103"/>
      <c r="G1484" s="103"/>
      <c r="H1484" s="60" t="s">
        <v>360</v>
      </c>
      <c r="I1484" s="49">
        <v>0</v>
      </c>
      <c r="J1484" s="49">
        <v>0</v>
      </c>
      <c r="K1484" s="49">
        <v>0</v>
      </c>
    </row>
    <row r="1485" spans="3:11" s="7" customFormat="1" ht="59.25" hidden="1" customHeight="1">
      <c r="C1485" s="132"/>
      <c r="D1485" s="129"/>
      <c r="E1485" s="133"/>
      <c r="F1485" s="104"/>
      <c r="G1485" s="104"/>
      <c r="H1485" s="60" t="s">
        <v>249</v>
      </c>
      <c r="I1485" s="49">
        <v>0</v>
      </c>
      <c r="J1485" s="49">
        <v>0</v>
      </c>
      <c r="K1485" s="49">
        <v>0</v>
      </c>
    </row>
    <row r="1486" spans="3:11" s="7" customFormat="1" ht="15" customHeight="1">
      <c r="C1486" s="130" t="s">
        <v>900</v>
      </c>
      <c r="D1486" s="127" t="s">
        <v>141</v>
      </c>
      <c r="E1486" s="133" t="s">
        <v>140</v>
      </c>
      <c r="F1486" s="102">
        <v>2020</v>
      </c>
      <c r="G1486" s="102">
        <v>2022</v>
      </c>
      <c r="H1486" s="60" t="s">
        <v>357</v>
      </c>
      <c r="I1486" s="49">
        <f>I1487+I1488+I1489+I1490</f>
        <v>75.599999999999994</v>
      </c>
      <c r="J1486" s="49">
        <f>J1487+J1488+J1489+J1490</f>
        <v>30</v>
      </c>
      <c r="K1486" s="49">
        <f>K1487+K1488+K1489+K1490</f>
        <v>30</v>
      </c>
    </row>
    <row r="1487" spans="3:11" s="7" customFormat="1" ht="15" customHeight="1">
      <c r="C1487" s="131"/>
      <c r="D1487" s="128"/>
      <c r="E1487" s="133"/>
      <c r="F1487" s="103"/>
      <c r="G1487" s="103"/>
      <c r="H1487" s="60" t="s">
        <v>358</v>
      </c>
      <c r="I1487" s="49">
        <f t="shared" ref="I1487:K1488" si="84">I1492</f>
        <v>75.599999999999994</v>
      </c>
      <c r="J1487" s="49">
        <f t="shared" si="84"/>
        <v>30</v>
      </c>
      <c r="K1487" s="49">
        <f t="shared" si="84"/>
        <v>30</v>
      </c>
    </row>
    <row r="1488" spans="3:11" s="7" customFormat="1" ht="15" customHeight="1">
      <c r="C1488" s="131"/>
      <c r="D1488" s="128"/>
      <c r="E1488" s="133"/>
      <c r="F1488" s="103"/>
      <c r="G1488" s="103"/>
      <c r="H1488" s="60" t="s">
        <v>359</v>
      </c>
      <c r="I1488" s="49">
        <f t="shared" si="84"/>
        <v>0</v>
      </c>
      <c r="J1488" s="49">
        <f t="shared" si="84"/>
        <v>0</v>
      </c>
      <c r="K1488" s="49">
        <f t="shared" si="84"/>
        <v>0</v>
      </c>
    </row>
    <row r="1489" spans="3:11" s="7" customFormat="1" ht="15" customHeight="1">
      <c r="C1489" s="131"/>
      <c r="D1489" s="128"/>
      <c r="E1489" s="133"/>
      <c r="F1489" s="103"/>
      <c r="G1489" s="103"/>
      <c r="H1489" s="60" t="s">
        <v>360</v>
      </c>
      <c r="I1489" s="49">
        <v>0</v>
      </c>
      <c r="J1489" s="49">
        <f>J1494</f>
        <v>0</v>
      </c>
      <c r="K1489" s="49">
        <f>K1494</f>
        <v>0</v>
      </c>
    </row>
    <row r="1490" spans="3:11" s="7" customFormat="1" ht="15" customHeight="1">
      <c r="C1490" s="132"/>
      <c r="D1490" s="129"/>
      <c r="E1490" s="133"/>
      <c r="F1490" s="104"/>
      <c r="G1490" s="104"/>
      <c r="H1490" s="60" t="s">
        <v>249</v>
      </c>
      <c r="I1490" s="49">
        <v>0</v>
      </c>
      <c r="J1490" s="49">
        <f>J1495</f>
        <v>0</v>
      </c>
      <c r="K1490" s="49">
        <f>K1495</f>
        <v>0</v>
      </c>
    </row>
    <row r="1491" spans="3:11" s="7" customFormat="1" ht="15" customHeight="1">
      <c r="C1491" s="130" t="s">
        <v>901</v>
      </c>
      <c r="D1491" s="127" t="s">
        <v>142</v>
      </c>
      <c r="E1491" s="133" t="s">
        <v>140</v>
      </c>
      <c r="F1491" s="102">
        <v>2020</v>
      </c>
      <c r="G1491" s="102">
        <v>2022</v>
      </c>
      <c r="H1491" s="60" t="s">
        <v>357</v>
      </c>
      <c r="I1491" s="49">
        <f>I1492+I1493+I1494+I1495</f>
        <v>75.599999999999994</v>
      </c>
      <c r="J1491" s="49">
        <f>J1492+J1493+J1494+J1495</f>
        <v>30</v>
      </c>
      <c r="K1491" s="49">
        <f>K1492+K1493+K1494+K1495</f>
        <v>30</v>
      </c>
    </row>
    <row r="1492" spans="3:11" s="7" customFormat="1" ht="18" customHeight="1">
      <c r="C1492" s="131"/>
      <c r="D1492" s="128"/>
      <c r="E1492" s="133"/>
      <c r="F1492" s="103"/>
      <c r="G1492" s="103"/>
      <c r="H1492" s="60" t="s">
        <v>358</v>
      </c>
      <c r="I1492" s="82">
        <v>75.599999999999994</v>
      </c>
      <c r="J1492" s="83">
        <v>30</v>
      </c>
      <c r="K1492" s="83">
        <v>30</v>
      </c>
    </row>
    <row r="1493" spans="3:11" s="7" customFormat="1" ht="17.25" customHeight="1">
      <c r="C1493" s="131"/>
      <c r="D1493" s="128"/>
      <c r="E1493" s="133"/>
      <c r="F1493" s="103"/>
      <c r="G1493" s="103"/>
      <c r="H1493" s="60" t="s">
        <v>359</v>
      </c>
      <c r="I1493" s="82">
        <v>0</v>
      </c>
      <c r="J1493" s="83">
        <v>0</v>
      </c>
      <c r="K1493" s="83">
        <v>0</v>
      </c>
    </row>
    <row r="1494" spans="3:11" s="7" customFormat="1" ht="18" customHeight="1">
      <c r="C1494" s="131"/>
      <c r="D1494" s="128"/>
      <c r="E1494" s="133"/>
      <c r="F1494" s="103"/>
      <c r="G1494" s="103"/>
      <c r="H1494" s="60" t="s">
        <v>360</v>
      </c>
      <c r="I1494" s="49">
        <v>0</v>
      </c>
      <c r="J1494" s="49">
        <v>0</v>
      </c>
      <c r="K1494" s="49">
        <v>0</v>
      </c>
    </row>
    <row r="1495" spans="3:11" s="7" customFormat="1" ht="18" customHeight="1">
      <c r="C1495" s="132"/>
      <c r="D1495" s="129"/>
      <c r="E1495" s="133"/>
      <c r="F1495" s="104"/>
      <c r="G1495" s="104"/>
      <c r="H1495" s="60" t="s">
        <v>249</v>
      </c>
      <c r="I1495" s="49">
        <v>0</v>
      </c>
      <c r="J1495" s="49">
        <v>0</v>
      </c>
      <c r="K1495" s="49">
        <v>0</v>
      </c>
    </row>
    <row r="1496" spans="3:11" s="7" customFormat="1" ht="15" customHeight="1">
      <c r="C1496" s="130" t="s">
        <v>902</v>
      </c>
      <c r="D1496" s="127" t="s">
        <v>712</v>
      </c>
      <c r="E1496" s="99" t="s">
        <v>711</v>
      </c>
      <c r="F1496" s="102">
        <v>2020</v>
      </c>
      <c r="G1496" s="102">
        <v>2022</v>
      </c>
      <c r="H1496" s="60" t="s">
        <v>357</v>
      </c>
      <c r="I1496" s="49">
        <f>I1497+I1498+I1499+I1500</f>
        <v>212720.2</v>
      </c>
      <c r="J1496" s="49">
        <f>J1497+J1498+J1499+J1500</f>
        <v>600000</v>
      </c>
      <c r="K1496" s="49">
        <f>K1497+K1498+K1499+K1500</f>
        <v>870616.1</v>
      </c>
    </row>
    <row r="1497" spans="3:11" s="7" customFormat="1" ht="15" customHeight="1">
      <c r="C1497" s="131"/>
      <c r="D1497" s="128"/>
      <c r="E1497" s="100"/>
      <c r="F1497" s="103"/>
      <c r="G1497" s="103"/>
      <c r="H1497" s="60" t="s">
        <v>358</v>
      </c>
      <c r="I1497" s="49">
        <f t="shared" ref="I1497:K1498" si="85">I1502</f>
        <v>23399.200000000001</v>
      </c>
      <c r="J1497" s="49">
        <f t="shared" si="85"/>
        <v>66000</v>
      </c>
      <c r="K1497" s="49">
        <f t="shared" si="85"/>
        <v>116804.1</v>
      </c>
    </row>
    <row r="1498" spans="3:11" s="7" customFormat="1" ht="15" customHeight="1">
      <c r="C1498" s="131"/>
      <c r="D1498" s="128"/>
      <c r="E1498" s="100"/>
      <c r="F1498" s="103"/>
      <c r="G1498" s="103"/>
      <c r="H1498" s="60" t="s">
        <v>359</v>
      </c>
      <c r="I1498" s="49">
        <f t="shared" si="85"/>
        <v>189321</v>
      </c>
      <c r="J1498" s="49">
        <f t="shared" si="85"/>
        <v>534000</v>
      </c>
      <c r="K1498" s="49">
        <f t="shared" si="85"/>
        <v>753812</v>
      </c>
    </row>
    <row r="1499" spans="3:11" s="7" customFormat="1" ht="15" customHeight="1">
      <c r="C1499" s="131"/>
      <c r="D1499" s="128"/>
      <c r="E1499" s="100"/>
      <c r="F1499" s="103"/>
      <c r="G1499" s="103"/>
      <c r="H1499" s="60" t="s">
        <v>360</v>
      </c>
      <c r="I1499" s="49">
        <v>0</v>
      </c>
      <c r="J1499" s="49">
        <f>J1504</f>
        <v>0</v>
      </c>
      <c r="K1499" s="49">
        <f>K1504</f>
        <v>0</v>
      </c>
    </row>
    <row r="1500" spans="3:11" s="7" customFormat="1" ht="29.25" customHeight="1">
      <c r="C1500" s="132"/>
      <c r="D1500" s="129"/>
      <c r="E1500" s="101"/>
      <c r="F1500" s="104"/>
      <c r="G1500" s="104"/>
      <c r="H1500" s="60" t="s">
        <v>249</v>
      </c>
      <c r="I1500" s="49">
        <v>0</v>
      </c>
      <c r="J1500" s="49">
        <f>J1505</f>
        <v>0</v>
      </c>
      <c r="K1500" s="49">
        <f>K1505</f>
        <v>0</v>
      </c>
    </row>
    <row r="1501" spans="3:11" s="7" customFormat="1" ht="15" customHeight="1">
      <c r="C1501" s="130" t="s">
        <v>903</v>
      </c>
      <c r="D1501" s="117" t="s">
        <v>739</v>
      </c>
      <c r="E1501" s="99" t="s">
        <v>711</v>
      </c>
      <c r="F1501" s="102">
        <v>2020</v>
      </c>
      <c r="G1501" s="102">
        <v>2022</v>
      </c>
      <c r="H1501" s="60" t="s">
        <v>357</v>
      </c>
      <c r="I1501" s="49">
        <f>I1502+I1503+I1504+I1505</f>
        <v>212720.2</v>
      </c>
      <c r="J1501" s="49">
        <f>J1502+J1503+J1504+J1505</f>
        <v>600000</v>
      </c>
      <c r="K1501" s="49">
        <f>K1502+K1503+K1504+K1505</f>
        <v>870616.1</v>
      </c>
    </row>
    <row r="1502" spans="3:11" s="7" customFormat="1" ht="18" customHeight="1">
      <c r="C1502" s="131"/>
      <c r="D1502" s="118"/>
      <c r="E1502" s="100"/>
      <c r="F1502" s="103"/>
      <c r="G1502" s="103"/>
      <c r="H1502" s="60" t="s">
        <v>358</v>
      </c>
      <c r="I1502" s="82">
        <v>23399.200000000001</v>
      </c>
      <c r="J1502" s="81">
        <v>66000</v>
      </c>
      <c r="K1502" s="49">
        <v>116804.1</v>
      </c>
    </row>
    <row r="1503" spans="3:11" s="7" customFormat="1" ht="17.25" customHeight="1">
      <c r="C1503" s="131"/>
      <c r="D1503" s="118"/>
      <c r="E1503" s="100"/>
      <c r="F1503" s="103"/>
      <c r="G1503" s="103"/>
      <c r="H1503" s="60" t="s">
        <v>359</v>
      </c>
      <c r="I1503" s="82">
        <v>189321</v>
      </c>
      <c r="J1503" s="81">
        <v>534000</v>
      </c>
      <c r="K1503" s="49">
        <v>753812</v>
      </c>
    </row>
    <row r="1504" spans="3:11" s="7" customFormat="1" ht="18" customHeight="1">
      <c r="C1504" s="131"/>
      <c r="D1504" s="118"/>
      <c r="E1504" s="100"/>
      <c r="F1504" s="103"/>
      <c r="G1504" s="103"/>
      <c r="H1504" s="60" t="s">
        <v>360</v>
      </c>
      <c r="I1504" s="49">
        <v>0</v>
      </c>
      <c r="J1504" s="49">
        <v>0</v>
      </c>
      <c r="K1504" s="49">
        <v>0</v>
      </c>
    </row>
    <row r="1505" spans="3:11" s="7" customFormat="1" ht="33.75" customHeight="1">
      <c r="C1505" s="132"/>
      <c r="D1505" s="119"/>
      <c r="E1505" s="101"/>
      <c r="F1505" s="104"/>
      <c r="G1505" s="104"/>
      <c r="H1505" s="60" t="s">
        <v>249</v>
      </c>
      <c r="I1505" s="49">
        <v>0</v>
      </c>
      <c r="J1505" s="49">
        <v>0</v>
      </c>
      <c r="K1505" s="49">
        <v>0</v>
      </c>
    </row>
    <row r="1506" spans="3:11" s="7" customFormat="1" ht="21" customHeight="1">
      <c r="C1506" s="130" t="s">
        <v>904</v>
      </c>
      <c r="D1506" s="127" t="s">
        <v>910</v>
      </c>
      <c r="E1506" s="99" t="s">
        <v>711</v>
      </c>
      <c r="F1506" s="102">
        <v>2020</v>
      </c>
      <c r="G1506" s="102">
        <v>2021</v>
      </c>
      <c r="H1506" s="60" t="s">
        <v>357</v>
      </c>
      <c r="I1506" s="49">
        <f>I1507+I1508+I1509+I1510</f>
        <v>4700</v>
      </c>
      <c r="J1506" s="49">
        <f>J1507+J1508+J1509+J1510</f>
        <v>0</v>
      </c>
      <c r="K1506" s="49">
        <f>K1507+K1508+K1509+K1510</f>
        <v>0</v>
      </c>
    </row>
    <row r="1507" spans="3:11" s="7" customFormat="1" ht="22.5" customHeight="1">
      <c r="C1507" s="131"/>
      <c r="D1507" s="128"/>
      <c r="E1507" s="100"/>
      <c r="F1507" s="103"/>
      <c r="G1507" s="103"/>
      <c r="H1507" s="60" t="s">
        <v>358</v>
      </c>
      <c r="I1507" s="49">
        <v>4700</v>
      </c>
      <c r="J1507" s="49">
        <v>0</v>
      </c>
      <c r="K1507" s="49">
        <v>0</v>
      </c>
    </row>
    <row r="1508" spans="3:11" s="7" customFormat="1" ht="18" customHeight="1">
      <c r="C1508" s="131"/>
      <c r="D1508" s="128"/>
      <c r="E1508" s="100"/>
      <c r="F1508" s="103"/>
      <c r="G1508" s="103"/>
      <c r="H1508" s="60" t="s">
        <v>359</v>
      </c>
      <c r="I1508" s="49">
        <v>0</v>
      </c>
      <c r="J1508" s="49">
        <v>0</v>
      </c>
      <c r="K1508" s="49">
        <v>0</v>
      </c>
    </row>
    <row r="1509" spans="3:11" s="7" customFormat="1" ht="22.5" customHeight="1">
      <c r="C1509" s="131"/>
      <c r="D1509" s="128"/>
      <c r="E1509" s="100"/>
      <c r="F1509" s="103"/>
      <c r="G1509" s="103"/>
      <c r="H1509" s="60" t="s">
        <v>360</v>
      </c>
      <c r="I1509" s="49">
        <v>0</v>
      </c>
      <c r="J1509" s="49">
        <f>J1514</f>
        <v>0</v>
      </c>
      <c r="K1509" s="49">
        <f>K1514</f>
        <v>0</v>
      </c>
    </row>
    <row r="1510" spans="3:11" s="7" customFormat="1" ht="21.75" customHeight="1">
      <c r="C1510" s="132"/>
      <c r="D1510" s="129"/>
      <c r="E1510" s="101"/>
      <c r="F1510" s="104"/>
      <c r="G1510" s="104"/>
      <c r="H1510" s="60" t="s">
        <v>249</v>
      </c>
      <c r="I1510" s="49">
        <v>0</v>
      </c>
      <c r="J1510" s="49">
        <f>J1515</f>
        <v>0</v>
      </c>
      <c r="K1510" s="49">
        <f>K1515</f>
        <v>0</v>
      </c>
    </row>
    <row r="1511" spans="3:11" s="7" customFormat="1" ht="15" customHeight="1">
      <c r="C1511" s="130" t="s">
        <v>431</v>
      </c>
      <c r="D1511" s="134" t="s">
        <v>4</v>
      </c>
      <c r="E1511" s="137" t="s">
        <v>913</v>
      </c>
      <c r="F1511" s="105">
        <v>2020</v>
      </c>
      <c r="G1511" s="105">
        <v>2022</v>
      </c>
      <c r="H1511" s="59" t="s">
        <v>357</v>
      </c>
      <c r="I1511" s="69">
        <f>I1512+I1513+I1514+I1515</f>
        <v>302946.10000000003</v>
      </c>
      <c r="J1511" s="69">
        <f>J1512+J1513+J1514+J1515</f>
        <v>147906.5</v>
      </c>
      <c r="K1511" s="69">
        <f>K1512+K1513+K1514+K1515</f>
        <v>241288.3</v>
      </c>
    </row>
    <row r="1512" spans="3:11" s="7" customFormat="1" ht="15" customHeight="1">
      <c r="C1512" s="131"/>
      <c r="D1512" s="135"/>
      <c r="E1512" s="137"/>
      <c r="F1512" s="106"/>
      <c r="G1512" s="106"/>
      <c r="H1512" s="59" t="s">
        <v>358</v>
      </c>
      <c r="I1512" s="69">
        <f>I1517+I1522+I1527+I1532+I1537+I1542</f>
        <v>25617.699999999997</v>
      </c>
      <c r="J1512" s="69">
        <f t="shared" ref="J1512:K1512" si="86">J1517+J1522+J1527+J1532+J1537+J1542</f>
        <v>5986</v>
      </c>
      <c r="K1512" s="69">
        <f t="shared" si="86"/>
        <v>13722.400000000001</v>
      </c>
    </row>
    <row r="1513" spans="3:11" s="7" customFormat="1" ht="21" customHeight="1">
      <c r="C1513" s="131"/>
      <c r="D1513" s="135"/>
      <c r="E1513" s="137"/>
      <c r="F1513" s="106"/>
      <c r="G1513" s="106"/>
      <c r="H1513" s="59" t="s">
        <v>359</v>
      </c>
      <c r="I1513" s="69">
        <f>I1518+I1523+I1528+I1533+I1538+I1543</f>
        <v>277328.40000000002</v>
      </c>
      <c r="J1513" s="69">
        <f t="shared" ref="J1513:K1513" si="87">J1518+J1523+J1528+J1533+J1538+J1543</f>
        <v>141920.5</v>
      </c>
      <c r="K1513" s="69">
        <f t="shared" si="87"/>
        <v>227565.9</v>
      </c>
    </row>
    <row r="1514" spans="3:11" s="7" customFormat="1" ht="15" customHeight="1">
      <c r="C1514" s="131"/>
      <c r="D1514" s="135"/>
      <c r="E1514" s="137"/>
      <c r="F1514" s="106"/>
      <c r="G1514" s="106"/>
      <c r="H1514" s="59" t="s">
        <v>360</v>
      </c>
      <c r="I1514" s="69">
        <f t="shared" ref="I1514:K1515" si="88">I1519+I1524+I1529</f>
        <v>0</v>
      </c>
      <c r="J1514" s="69">
        <f t="shared" si="88"/>
        <v>0</v>
      </c>
      <c r="K1514" s="69">
        <f t="shared" si="88"/>
        <v>0</v>
      </c>
    </row>
    <row r="1515" spans="3:11" s="7" customFormat="1" ht="36.75" customHeight="1">
      <c r="C1515" s="132"/>
      <c r="D1515" s="136"/>
      <c r="E1515" s="137"/>
      <c r="F1515" s="107"/>
      <c r="G1515" s="107"/>
      <c r="H1515" s="59" t="s">
        <v>249</v>
      </c>
      <c r="I1515" s="69">
        <f t="shared" si="88"/>
        <v>0</v>
      </c>
      <c r="J1515" s="69">
        <f t="shared" si="88"/>
        <v>0</v>
      </c>
      <c r="K1515" s="69">
        <f t="shared" si="88"/>
        <v>0</v>
      </c>
    </row>
    <row r="1516" spans="3:11" s="7" customFormat="1" ht="15" customHeight="1">
      <c r="C1516" s="130" t="s">
        <v>433</v>
      </c>
      <c r="D1516" s="127" t="s">
        <v>2</v>
      </c>
      <c r="E1516" s="150" t="s">
        <v>713</v>
      </c>
      <c r="F1516" s="102">
        <v>2020</v>
      </c>
      <c r="G1516" s="102">
        <v>2022</v>
      </c>
      <c r="H1516" s="60" t="s">
        <v>357</v>
      </c>
      <c r="I1516" s="49">
        <f>I1517+I1518+I1519+I1520</f>
        <v>163265.29999999999</v>
      </c>
      <c r="J1516" s="49">
        <f>J1517+J1518+J1519+J1520</f>
        <v>102040.8</v>
      </c>
      <c r="K1516" s="49">
        <f>K1517+K1518+K1519+K1520</f>
        <v>95918.399999999994</v>
      </c>
    </row>
    <row r="1517" spans="3:11" s="7" customFormat="1" ht="21.75" customHeight="1">
      <c r="C1517" s="131"/>
      <c r="D1517" s="128"/>
      <c r="E1517" s="150"/>
      <c r="F1517" s="103"/>
      <c r="G1517" s="103"/>
      <c r="H1517" s="60" t="s">
        <v>358</v>
      </c>
      <c r="I1517" s="49">
        <v>3265.3</v>
      </c>
      <c r="J1517" s="49">
        <v>2040.8</v>
      </c>
      <c r="K1517" s="49">
        <v>1918.4</v>
      </c>
    </row>
    <row r="1518" spans="3:11" s="7" customFormat="1" ht="20.25" customHeight="1">
      <c r="C1518" s="131"/>
      <c r="D1518" s="128"/>
      <c r="E1518" s="150"/>
      <c r="F1518" s="103"/>
      <c r="G1518" s="103"/>
      <c r="H1518" s="60" t="s">
        <v>359</v>
      </c>
      <c r="I1518" s="49">
        <v>160000</v>
      </c>
      <c r="J1518" s="49">
        <v>100000</v>
      </c>
      <c r="K1518" s="49">
        <v>94000</v>
      </c>
    </row>
    <row r="1519" spans="3:11" s="7" customFormat="1" ht="21" customHeight="1">
      <c r="C1519" s="131"/>
      <c r="D1519" s="128"/>
      <c r="E1519" s="150"/>
      <c r="F1519" s="103"/>
      <c r="G1519" s="103"/>
      <c r="H1519" s="60" t="s">
        <v>360</v>
      </c>
      <c r="I1519" s="49">
        <v>0</v>
      </c>
      <c r="J1519" s="49"/>
      <c r="K1519" s="49"/>
    </row>
    <row r="1520" spans="3:11" s="7" customFormat="1" ht="15" customHeight="1">
      <c r="C1520" s="132"/>
      <c r="D1520" s="129"/>
      <c r="E1520" s="150"/>
      <c r="F1520" s="104"/>
      <c r="G1520" s="104"/>
      <c r="H1520" s="60" t="s">
        <v>249</v>
      </c>
      <c r="I1520" s="49">
        <v>0</v>
      </c>
      <c r="J1520" s="49"/>
      <c r="K1520" s="49"/>
    </row>
    <row r="1521" spans="3:11" s="7" customFormat="1" ht="17.25" customHeight="1">
      <c r="C1521" s="130" t="s">
        <v>905</v>
      </c>
      <c r="D1521" s="127" t="s">
        <v>3</v>
      </c>
      <c r="E1521" s="150" t="s">
        <v>329</v>
      </c>
      <c r="F1521" s="102">
        <v>2020</v>
      </c>
      <c r="G1521" s="102">
        <v>2022</v>
      </c>
      <c r="H1521" s="60" t="s">
        <v>357</v>
      </c>
      <c r="I1521" s="49">
        <f>I1522+I1523+I1524+I1525</f>
        <v>75998.2</v>
      </c>
      <c r="J1521" s="49">
        <f>J1522+J1523+J1524+J1525</f>
        <v>35865.699999999997</v>
      </c>
      <c r="K1521" s="49">
        <f>K1522+K1523+K1524+K1525</f>
        <v>44130.200000000004</v>
      </c>
    </row>
    <row r="1522" spans="3:11" s="7" customFormat="1" ht="15" customHeight="1">
      <c r="C1522" s="131"/>
      <c r="D1522" s="128"/>
      <c r="E1522" s="150"/>
      <c r="F1522" s="103"/>
      <c r="G1522" s="103"/>
      <c r="H1522" s="60" t="s">
        <v>358</v>
      </c>
      <c r="I1522" s="49">
        <v>8359.7999999999993</v>
      </c>
      <c r="J1522" s="49">
        <v>3945.2</v>
      </c>
      <c r="K1522" s="49">
        <v>4854.3</v>
      </c>
    </row>
    <row r="1523" spans="3:11" s="7" customFormat="1" ht="15" customHeight="1">
      <c r="C1523" s="131"/>
      <c r="D1523" s="128"/>
      <c r="E1523" s="150"/>
      <c r="F1523" s="103"/>
      <c r="G1523" s="103"/>
      <c r="H1523" s="60" t="s">
        <v>359</v>
      </c>
      <c r="I1523" s="49">
        <v>67638.399999999994</v>
      </c>
      <c r="J1523" s="49">
        <v>31920.5</v>
      </c>
      <c r="K1523" s="49">
        <v>39275.9</v>
      </c>
    </row>
    <row r="1524" spans="3:11" s="7" customFormat="1" ht="15" customHeight="1">
      <c r="C1524" s="131"/>
      <c r="D1524" s="128"/>
      <c r="E1524" s="150"/>
      <c r="F1524" s="103"/>
      <c r="G1524" s="103"/>
      <c r="H1524" s="60" t="s">
        <v>360</v>
      </c>
      <c r="I1524" s="49">
        <v>0</v>
      </c>
      <c r="J1524" s="49"/>
      <c r="K1524" s="49"/>
    </row>
    <row r="1525" spans="3:11" s="7" customFormat="1" ht="15" customHeight="1">
      <c r="C1525" s="132"/>
      <c r="D1525" s="129"/>
      <c r="E1525" s="150"/>
      <c r="F1525" s="104"/>
      <c r="G1525" s="104"/>
      <c r="H1525" s="60" t="s">
        <v>249</v>
      </c>
      <c r="I1525" s="49">
        <v>0</v>
      </c>
      <c r="J1525" s="49"/>
      <c r="K1525" s="49"/>
    </row>
    <row r="1526" spans="3:11" s="7" customFormat="1" ht="15" customHeight="1">
      <c r="C1526" s="130" t="s">
        <v>906</v>
      </c>
      <c r="D1526" s="127" t="s">
        <v>714</v>
      </c>
      <c r="E1526" s="150" t="s">
        <v>329</v>
      </c>
      <c r="F1526" s="102">
        <v>2021</v>
      </c>
      <c r="G1526" s="102">
        <v>2022</v>
      </c>
      <c r="H1526" s="60" t="s">
        <v>357</v>
      </c>
      <c r="I1526" s="49">
        <f>I1527+I1528+I1529+I1530</f>
        <v>0</v>
      </c>
      <c r="J1526" s="49">
        <f>J1527+J1528+J1529+J1530</f>
        <v>10000</v>
      </c>
      <c r="K1526" s="49">
        <f>K1527+K1528+K1529+K1530</f>
        <v>5000</v>
      </c>
    </row>
    <row r="1527" spans="3:11" s="7" customFormat="1" ht="15" customHeight="1">
      <c r="C1527" s="131"/>
      <c r="D1527" s="128"/>
      <c r="E1527" s="150"/>
      <c r="F1527" s="103"/>
      <c r="G1527" s="103"/>
      <c r="H1527" s="60" t="s">
        <v>358</v>
      </c>
      <c r="I1527" s="49">
        <v>0</v>
      </c>
      <c r="J1527" s="49">
        <v>0</v>
      </c>
      <c r="K1527" s="49">
        <v>0</v>
      </c>
    </row>
    <row r="1528" spans="3:11" s="7" customFormat="1" ht="15" customHeight="1">
      <c r="C1528" s="131"/>
      <c r="D1528" s="128"/>
      <c r="E1528" s="150"/>
      <c r="F1528" s="103"/>
      <c r="G1528" s="103"/>
      <c r="H1528" s="60" t="s">
        <v>359</v>
      </c>
      <c r="I1528" s="49">
        <v>0</v>
      </c>
      <c r="J1528" s="49">
        <v>10000</v>
      </c>
      <c r="K1528" s="49">
        <v>5000</v>
      </c>
    </row>
    <row r="1529" spans="3:11" s="7" customFormat="1" ht="15" customHeight="1">
      <c r="C1529" s="131"/>
      <c r="D1529" s="128"/>
      <c r="E1529" s="150"/>
      <c r="F1529" s="103"/>
      <c r="G1529" s="103"/>
      <c r="H1529" s="60" t="s">
        <v>360</v>
      </c>
      <c r="I1529" s="49">
        <v>0</v>
      </c>
      <c r="J1529" s="49"/>
      <c r="K1529" s="49"/>
    </row>
    <row r="1530" spans="3:11" s="7" customFormat="1" ht="15" customHeight="1">
      <c r="C1530" s="132"/>
      <c r="D1530" s="129"/>
      <c r="E1530" s="150"/>
      <c r="F1530" s="104"/>
      <c r="G1530" s="104"/>
      <c r="H1530" s="60" t="s">
        <v>249</v>
      </c>
      <c r="I1530" s="49">
        <v>0</v>
      </c>
      <c r="J1530" s="49"/>
      <c r="K1530" s="49"/>
    </row>
    <row r="1531" spans="3:11" s="7" customFormat="1" ht="15" customHeight="1">
      <c r="C1531" s="130" t="s">
        <v>907</v>
      </c>
      <c r="D1531" s="127" t="s">
        <v>912</v>
      </c>
      <c r="E1531" s="99" t="s">
        <v>711</v>
      </c>
      <c r="F1531" s="102">
        <v>2020</v>
      </c>
      <c r="G1531" s="102">
        <v>2020</v>
      </c>
      <c r="H1531" s="60" t="s">
        <v>357</v>
      </c>
      <c r="I1531" s="49">
        <f>I1532+I1533+I1534+I1535</f>
        <v>7851.1</v>
      </c>
      <c r="J1531" s="49">
        <f>J1532+J1533+J1534+J1535</f>
        <v>0</v>
      </c>
      <c r="K1531" s="49">
        <f>K1532+K1533+K1534+K1535</f>
        <v>0</v>
      </c>
    </row>
    <row r="1532" spans="3:11" s="7" customFormat="1" ht="15" customHeight="1">
      <c r="C1532" s="131"/>
      <c r="D1532" s="128"/>
      <c r="E1532" s="100"/>
      <c r="F1532" s="103"/>
      <c r="G1532" s="103"/>
      <c r="H1532" s="60" t="s">
        <v>358</v>
      </c>
      <c r="I1532" s="82">
        <v>7851.1</v>
      </c>
      <c r="J1532" s="81"/>
      <c r="K1532" s="49"/>
    </row>
    <row r="1533" spans="3:11" s="7" customFormat="1" ht="15" customHeight="1">
      <c r="C1533" s="131"/>
      <c r="D1533" s="128"/>
      <c r="E1533" s="100"/>
      <c r="F1533" s="103"/>
      <c r="G1533" s="103"/>
      <c r="H1533" s="60" t="s">
        <v>359</v>
      </c>
      <c r="I1533" s="82"/>
      <c r="J1533" s="81"/>
      <c r="K1533" s="49"/>
    </row>
    <row r="1534" spans="3:11" s="7" customFormat="1" ht="15" customHeight="1">
      <c r="C1534" s="131"/>
      <c r="D1534" s="128"/>
      <c r="E1534" s="100"/>
      <c r="F1534" s="103"/>
      <c r="G1534" s="103"/>
      <c r="H1534" s="60" t="s">
        <v>360</v>
      </c>
      <c r="I1534" s="49">
        <v>0</v>
      </c>
      <c r="J1534" s="49">
        <v>0</v>
      </c>
      <c r="K1534" s="49">
        <v>0</v>
      </c>
    </row>
    <row r="1535" spans="3:11" s="7" customFormat="1" ht="15" customHeight="1">
      <c r="C1535" s="132"/>
      <c r="D1535" s="129"/>
      <c r="E1535" s="101"/>
      <c r="F1535" s="104"/>
      <c r="G1535" s="104"/>
      <c r="H1535" s="60" t="s">
        <v>249</v>
      </c>
      <c r="I1535" s="49">
        <v>0</v>
      </c>
      <c r="J1535" s="49">
        <v>0</v>
      </c>
      <c r="K1535" s="49">
        <v>0</v>
      </c>
    </row>
    <row r="1536" spans="3:11" s="7" customFormat="1" ht="15" customHeight="1">
      <c r="C1536" s="130" t="s">
        <v>908</v>
      </c>
      <c r="D1536" s="127" t="s">
        <v>715</v>
      </c>
      <c r="E1536" s="133" t="s">
        <v>329</v>
      </c>
      <c r="F1536" s="102">
        <v>2022</v>
      </c>
      <c r="G1536" s="102">
        <v>2022</v>
      </c>
      <c r="H1536" s="60" t="s">
        <v>357</v>
      </c>
      <c r="I1536" s="49">
        <f>I1537+I1538+I1539+I1540</f>
        <v>0</v>
      </c>
      <c r="J1536" s="49">
        <f>J1537+J1538+J1539+J1540</f>
        <v>0</v>
      </c>
      <c r="K1536" s="49">
        <f>K1537+K1538+K1539+K1540</f>
        <v>40408.199999999997</v>
      </c>
    </row>
    <row r="1537" spans="3:11" s="7" customFormat="1" ht="15" customHeight="1">
      <c r="C1537" s="131"/>
      <c r="D1537" s="128"/>
      <c r="E1537" s="133"/>
      <c r="F1537" s="103"/>
      <c r="G1537" s="103"/>
      <c r="H1537" s="60" t="s">
        <v>358</v>
      </c>
      <c r="I1537" s="49">
        <v>0</v>
      </c>
      <c r="J1537" s="49">
        <v>0</v>
      </c>
      <c r="K1537" s="49">
        <v>808.2</v>
      </c>
    </row>
    <row r="1538" spans="3:11" s="7" customFormat="1" ht="15" customHeight="1">
      <c r="C1538" s="131"/>
      <c r="D1538" s="128"/>
      <c r="E1538" s="133"/>
      <c r="F1538" s="103"/>
      <c r="G1538" s="103"/>
      <c r="H1538" s="60" t="s">
        <v>359</v>
      </c>
      <c r="I1538" s="49">
        <v>0</v>
      </c>
      <c r="J1538" s="49">
        <v>0</v>
      </c>
      <c r="K1538" s="49">
        <v>39600</v>
      </c>
    </row>
    <row r="1539" spans="3:11" s="7" customFormat="1" ht="15" customHeight="1">
      <c r="C1539" s="131"/>
      <c r="D1539" s="128"/>
      <c r="E1539" s="133"/>
      <c r="F1539" s="103"/>
      <c r="G1539" s="103"/>
      <c r="H1539" s="60" t="s">
        <v>360</v>
      </c>
      <c r="I1539" s="49">
        <v>0</v>
      </c>
      <c r="J1539" s="49"/>
      <c r="K1539" s="49"/>
    </row>
    <row r="1540" spans="3:11" s="7" customFormat="1" ht="15" customHeight="1">
      <c r="C1540" s="132"/>
      <c r="D1540" s="129"/>
      <c r="E1540" s="133"/>
      <c r="F1540" s="104"/>
      <c r="G1540" s="104"/>
      <c r="H1540" s="60" t="s">
        <v>249</v>
      </c>
      <c r="I1540" s="49">
        <v>0</v>
      </c>
      <c r="J1540" s="49"/>
      <c r="K1540" s="49"/>
    </row>
    <row r="1541" spans="3:11" s="7" customFormat="1" ht="19.5" customHeight="1">
      <c r="C1541" s="130" t="s">
        <v>911</v>
      </c>
      <c r="D1541" s="127" t="s">
        <v>716</v>
      </c>
      <c r="E1541" s="133" t="s">
        <v>329</v>
      </c>
      <c r="F1541" s="102">
        <v>2020</v>
      </c>
      <c r="G1541" s="102">
        <v>2022</v>
      </c>
      <c r="H1541" s="60" t="s">
        <v>357</v>
      </c>
      <c r="I1541" s="49">
        <f>I1542+I1543+I1544+I1545</f>
        <v>55831.5</v>
      </c>
      <c r="J1541" s="49">
        <f>J1542+J1543+J1544+J1545</f>
        <v>0</v>
      </c>
      <c r="K1541" s="49">
        <f>K1542+K1543+K1544+K1545</f>
        <v>55831.5</v>
      </c>
    </row>
    <row r="1542" spans="3:11" s="7" customFormat="1" ht="22.5" customHeight="1">
      <c r="C1542" s="131"/>
      <c r="D1542" s="128"/>
      <c r="E1542" s="133"/>
      <c r="F1542" s="103"/>
      <c r="G1542" s="103"/>
      <c r="H1542" s="60" t="s">
        <v>358</v>
      </c>
      <c r="I1542" s="49">
        <v>6141.5</v>
      </c>
      <c r="J1542" s="49">
        <v>0</v>
      </c>
      <c r="K1542" s="49">
        <v>6141.5</v>
      </c>
    </row>
    <row r="1543" spans="3:11" s="7" customFormat="1" ht="15" customHeight="1">
      <c r="C1543" s="131"/>
      <c r="D1543" s="128"/>
      <c r="E1543" s="133"/>
      <c r="F1543" s="103"/>
      <c r="G1543" s="103"/>
      <c r="H1543" s="60" t="s">
        <v>359</v>
      </c>
      <c r="I1543" s="49">
        <v>49690</v>
      </c>
      <c r="J1543" s="49">
        <v>0</v>
      </c>
      <c r="K1543" s="49">
        <v>49690</v>
      </c>
    </row>
    <row r="1544" spans="3:11" s="7" customFormat="1" ht="17.25" customHeight="1">
      <c r="C1544" s="131"/>
      <c r="D1544" s="128"/>
      <c r="E1544" s="133"/>
      <c r="F1544" s="103"/>
      <c r="G1544" s="103"/>
      <c r="H1544" s="60" t="s">
        <v>360</v>
      </c>
      <c r="I1544" s="49">
        <v>0</v>
      </c>
      <c r="J1544" s="49"/>
      <c r="K1544" s="49"/>
    </row>
    <row r="1545" spans="3:11" s="7" customFormat="1" ht="18" customHeight="1">
      <c r="C1545" s="132"/>
      <c r="D1545" s="129"/>
      <c r="E1545" s="133"/>
      <c r="F1545" s="104"/>
      <c r="G1545" s="104"/>
      <c r="H1545" s="60" t="s">
        <v>249</v>
      </c>
      <c r="I1545" s="49">
        <v>0</v>
      </c>
      <c r="J1545" s="49"/>
      <c r="K1545" s="49"/>
    </row>
    <row r="1546" spans="3:11" s="7" customFormat="1" ht="15" customHeight="1">
      <c r="C1546" s="130" t="s">
        <v>138</v>
      </c>
      <c r="D1546" s="134" t="s">
        <v>717</v>
      </c>
      <c r="E1546" s="137" t="s">
        <v>140</v>
      </c>
      <c r="F1546" s="105">
        <v>2020</v>
      </c>
      <c r="G1546" s="105">
        <v>2020</v>
      </c>
      <c r="H1546" s="59" t="s">
        <v>357</v>
      </c>
      <c r="I1546" s="69">
        <f>I1547+I1548+I1549+I1550</f>
        <v>7700</v>
      </c>
      <c r="J1546" s="69">
        <f>J1547+J1548+J1549+J1550</f>
        <v>0</v>
      </c>
      <c r="K1546" s="69">
        <f>K1547+K1548+K1549+K1550</f>
        <v>0</v>
      </c>
    </row>
    <row r="1547" spans="3:11" s="7" customFormat="1" ht="15" customHeight="1">
      <c r="C1547" s="131"/>
      <c r="D1547" s="135"/>
      <c r="E1547" s="137"/>
      <c r="F1547" s="106"/>
      <c r="G1547" s="106"/>
      <c r="H1547" s="59" t="s">
        <v>358</v>
      </c>
      <c r="I1547" s="69">
        <f>I1552</f>
        <v>0</v>
      </c>
      <c r="J1547" s="69">
        <f t="shared" ref="J1547:K1547" si="89">J1552</f>
        <v>0</v>
      </c>
      <c r="K1547" s="69">
        <f t="shared" si="89"/>
        <v>0</v>
      </c>
    </row>
    <row r="1548" spans="3:11" s="7" customFormat="1" ht="15" customHeight="1">
      <c r="C1548" s="131"/>
      <c r="D1548" s="135"/>
      <c r="E1548" s="137"/>
      <c r="F1548" s="106"/>
      <c r="G1548" s="106"/>
      <c r="H1548" s="59" t="s">
        <v>359</v>
      </c>
      <c r="I1548" s="69">
        <f t="shared" ref="I1548:K1550" si="90">I1553</f>
        <v>7700</v>
      </c>
      <c r="J1548" s="69">
        <f t="shared" si="90"/>
        <v>0</v>
      </c>
      <c r="K1548" s="69">
        <f t="shared" si="90"/>
        <v>0</v>
      </c>
    </row>
    <row r="1549" spans="3:11" s="7" customFormat="1" ht="15.75" customHeight="1">
      <c r="C1549" s="131"/>
      <c r="D1549" s="135"/>
      <c r="E1549" s="137"/>
      <c r="F1549" s="106"/>
      <c r="G1549" s="106"/>
      <c r="H1549" s="59" t="s">
        <v>360</v>
      </c>
      <c r="I1549" s="69">
        <f t="shared" si="90"/>
        <v>0</v>
      </c>
      <c r="J1549" s="69">
        <f t="shared" si="90"/>
        <v>0</v>
      </c>
      <c r="K1549" s="69">
        <f t="shared" si="90"/>
        <v>0</v>
      </c>
    </row>
    <row r="1550" spans="3:11" s="7" customFormat="1" ht="30" customHeight="1">
      <c r="C1550" s="132"/>
      <c r="D1550" s="136"/>
      <c r="E1550" s="137"/>
      <c r="F1550" s="107"/>
      <c r="G1550" s="107"/>
      <c r="H1550" s="59" t="s">
        <v>249</v>
      </c>
      <c r="I1550" s="69">
        <f>I1555</f>
        <v>0</v>
      </c>
      <c r="J1550" s="69">
        <f t="shared" si="90"/>
        <v>0</v>
      </c>
      <c r="K1550" s="69">
        <f t="shared" si="90"/>
        <v>0</v>
      </c>
    </row>
    <row r="1551" spans="3:11" s="7" customFormat="1" ht="15" customHeight="1">
      <c r="C1551" s="130" t="s">
        <v>909</v>
      </c>
      <c r="D1551" s="117" t="s">
        <v>718</v>
      </c>
      <c r="E1551" s="150" t="s">
        <v>329</v>
      </c>
      <c r="F1551" s="102">
        <v>2020</v>
      </c>
      <c r="G1551" s="102">
        <v>2020</v>
      </c>
      <c r="H1551" s="60" t="s">
        <v>357</v>
      </c>
      <c r="I1551" s="49">
        <f>I1552+I1553+I1554+I1555</f>
        <v>7700</v>
      </c>
      <c r="J1551" s="49">
        <f>J1552+J1553+J1554+J1555</f>
        <v>0</v>
      </c>
      <c r="K1551" s="49">
        <f>K1552+K1553+K1554+K1555</f>
        <v>0</v>
      </c>
    </row>
    <row r="1552" spans="3:11" s="7" customFormat="1" ht="15.75" customHeight="1">
      <c r="C1552" s="131"/>
      <c r="D1552" s="118"/>
      <c r="E1552" s="150"/>
      <c r="F1552" s="103"/>
      <c r="G1552" s="103"/>
      <c r="H1552" s="60" t="s">
        <v>358</v>
      </c>
      <c r="I1552" s="49">
        <v>0</v>
      </c>
      <c r="J1552" s="49">
        <v>0</v>
      </c>
      <c r="K1552" s="49">
        <v>0</v>
      </c>
    </row>
    <row r="1553" spans="3:11" s="7" customFormat="1" ht="15.75" customHeight="1">
      <c r="C1553" s="131"/>
      <c r="D1553" s="118"/>
      <c r="E1553" s="150"/>
      <c r="F1553" s="103"/>
      <c r="G1553" s="103"/>
      <c r="H1553" s="60" t="s">
        <v>359</v>
      </c>
      <c r="I1553" s="49">
        <v>7700</v>
      </c>
      <c r="J1553" s="49">
        <v>0</v>
      </c>
      <c r="K1553" s="49">
        <v>0</v>
      </c>
    </row>
    <row r="1554" spans="3:11" s="7" customFormat="1" ht="16.5" customHeight="1">
      <c r="C1554" s="131"/>
      <c r="D1554" s="118"/>
      <c r="E1554" s="150"/>
      <c r="F1554" s="103"/>
      <c r="G1554" s="103"/>
      <c r="H1554" s="60" t="s">
        <v>360</v>
      </c>
      <c r="I1554" s="49">
        <v>0</v>
      </c>
      <c r="J1554" s="49"/>
      <c r="K1554" s="49"/>
    </row>
    <row r="1555" spans="3:11" s="7" customFormat="1" ht="15" customHeight="1">
      <c r="C1555" s="132"/>
      <c r="D1555" s="119"/>
      <c r="E1555" s="150"/>
      <c r="F1555" s="104"/>
      <c r="G1555" s="104"/>
      <c r="H1555" s="60" t="s">
        <v>249</v>
      </c>
      <c r="I1555" s="49">
        <v>0</v>
      </c>
      <c r="J1555" s="49"/>
      <c r="K1555" s="49"/>
    </row>
    <row r="1556" spans="3:11" s="5" customFormat="1" ht="18.75" customHeight="1">
      <c r="C1556" s="220" t="s">
        <v>364</v>
      </c>
      <c r="D1556" s="154" t="s">
        <v>159</v>
      </c>
      <c r="E1556" s="173" t="s">
        <v>325</v>
      </c>
      <c r="F1556" s="105">
        <v>2020</v>
      </c>
      <c r="G1556" s="105">
        <v>2022</v>
      </c>
      <c r="H1556" s="59" t="s">
        <v>357</v>
      </c>
      <c r="I1556" s="47">
        <f>I1557+I1558+I1559+I1560</f>
        <v>7788.8</v>
      </c>
      <c r="J1556" s="47">
        <f>J1557+J1558+J1559+J1560</f>
        <v>4040</v>
      </c>
      <c r="K1556" s="47">
        <f>K1557+K1558+K1559+K1560</f>
        <v>4280</v>
      </c>
    </row>
    <row r="1557" spans="3:11" s="5" customFormat="1" ht="15" customHeight="1">
      <c r="C1557" s="221"/>
      <c r="D1557" s="155"/>
      <c r="E1557" s="173"/>
      <c r="F1557" s="106"/>
      <c r="G1557" s="106"/>
      <c r="H1557" s="59" t="s">
        <v>358</v>
      </c>
      <c r="I1557" s="47">
        <f>SUM(I1562+I1632+I1637+I1647+I1712)</f>
        <v>4188.8</v>
      </c>
      <c r="J1557" s="47">
        <f t="shared" ref="J1557:K1557" si="91">SUM(J1562+J1632+J1637+J1647+J1712)</f>
        <v>4040</v>
      </c>
      <c r="K1557" s="47">
        <f t="shared" si="91"/>
        <v>4280</v>
      </c>
    </row>
    <row r="1558" spans="3:11" s="5" customFormat="1" ht="15" customHeight="1">
      <c r="C1558" s="221"/>
      <c r="D1558" s="155"/>
      <c r="E1558" s="173"/>
      <c r="F1558" s="106"/>
      <c r="G1558" s="106"/>
      <c r="H1558" s="59" t="s">
        <v>359</v>
      </c>
      <c r="I1558" s="47">
        <f>SUM(I1563+I1633+I1638+I1648+I1713)</f>
        <v>3600</v>
      </c>
      <c r="J1558" s="47">
        <f t="shared" ref="I1558:K1560" si="92">SUM(J1563,J1633,J1638,J1648)</f>
        <v>0</v>
      </c>
      <c r="K1558" s="47">
        <f t="shared" si="92"/>
        <v>0</v>
      </c>
    </row>
    <row r="1559" spans="3:11" s="5" customFormat="1" ht="15" customHeight="1">
      <c r="C1559" s="221"/>
      <c r="D1559" s="155"/>
      <c r="E1559" s="173"/>
      <c r="F1559" s="106"/>
      <c r="G1559" s="106"/>
      <c r="H1559" s="59" t="s">
        <v>360</v>
      </c>
      <c r="I1559" s="47">
        <f t="shared" si="92"/>
        <v>0</v>
      </c>
      <c r="J1559" s="47">
        <f t="shared" si="92"/>
        <v>0</v>
      </c>
      <c r="K1559" s="47">
        <f t="shared" si="92"/>
        <v>0</v>
      </c>
    </row>
    <row r="1560" spans="3:11" s="5" customFormat="1" ht="15" customHeight="1">
      <c r="C1560" s="222"/>
      <c r="D1560" s="156"/>
      <c r="E1560" s="173"/>
      <c r="F1560" s="107"/>
      <c r="G1560" s="107"/>
      <c r="H1560" s="59" t="s">
        <v>249</v>
      </c>
      <c r="I1560" s="47">
        <f t="shared" si="92"/>
        <v>0</v>
      </c>
      <c r="J1560" s="47">
        <f t="shared" si="92"/>
        <v>0</v>
      </c>
      <c r="K1560" s="47">
        <f t="shared" si="92"/>
        <v>0</v>
      </c>
    </row>
    <row r="1561" spans="3:11" s="5" customFormat="1" ht="15" customHeight="1">
      <c r="C1561" s="215" t="s">
        <v>645</v>
      </c>
      <c r="D1561" s="158" t="s">
        <v>646</v>
      </c>
      <c r="E1561" s="271" t="s">
        <v>283</v>
      </c>
      <c r="F1561" s="208">
        <v>2020</v>
      </c>
      <c r="G1561" s="208">
        <v>2022</v>
      </c>
      <c r="H1561" s="39" t="s">
        <v>357</v>
      </c>
      <c r="I1561" s="37">
        <f>SUM(I1562:I1565)</f>
        <v>382.8</v>
      </c>
      <c r="J1561" s="37">
        <f>SUM(J1562:J1565)</f>
        <v>700</v>
      </c>
      <c r="K1561" s="37">
        <f>SUM(K1562:K1565)</f>
        <v>700</v>
      </c>
    </row>
    <row r="1562" spans="3:11" s="5" customFormat="1" ht="15" customHeight="1">
      <c r="C1562" s="216"/>
      <c r="D1562" s="159"/>
      <c r="E1562" s="272"/>
      <c r="F1562" s="209"/>
      <c r="G1562" s="209"/>
      <c r="H1562" s="39" t="s">
        <v>358</v>
      </c>
      <c r="I1562" s="37">
        <f>I1567+I1572+I1577+I1582+I1587+I1592+I1597+I1602+I1607+I1612+I1617+I1622+I1627</f>
        <v>382.8</v>
      </c>
      <c r="J1562" s="37">
        <f t="shared" ref="J1562:K1562" si="93">J1567+J1572+J1577+J1582+J1587+J1592+J1597+J1602+J1607+J1612+J1617+J1622+J1627</f>
        <v>700</v>
      </c>
      <c r="K1562" s="37">
        <f t="shared" si="93"/>
        <v>700</v>
      </c>
    </row>
    <row r="1563" spans="3:11" s="5" customFormat="1" ht="15" customHeight="1">
      <c r="C1563" s="216"/>
      <c r="D1563" s="159"/>
      <c r="E1563" s="272"/>
      <c r="F1563" s="209"/>
      <c r="G1563" s="209"/>
      <c r="H1563" s="39" t="s">
        <v>359</v>
      </c>
      <c r="I1563" s="37">
        <f t="shared" ref="I1563:K1563" si="94">I1568+I1573+I1578+I1583+I1588+I1593+I1598+I1603+I1608+I1613+I1618+I1623+I1628</f>
        <v>0</v>
      </c>
      <c r="J1563" s="37">
        <f t="shared" si="94"/>
        <v>0</v>
      </c>
      <c r="K1563" s="37">
        <f t="shared" si="94"/>
        <v>0</v>
      </c>
    </row>
    <row r="1564" spans="3:11" s="5" customFormat="1" ht="15" customHeight="1">
      <c r="C1564" s="216"/>
      <c r="D1564" s="159"/>
      <c r="E1564" s="272"/>
      <c r="F1564" s="209"/>
      <c r="G1564" s="209"/>
      <c r="H1564" s="39" t="s">
        <v>360</v>
      </c>
      <c r="I1564" s="37">
        <f t="shared" ref="I1564:K1564" si="95">I1569+I1574+I1579+I1584+I1589+I1594+I1599+I1604+I1609+I1614+I1619+I1624+I1629</f>
        <v>0</v>
      </c>
      <c r="J1564" s="37">
        <f t="shared" si="95"/>
        <v>0</v>
      </c>
      <c r="K1564" s="37">
        <f t="shared" si="95"/>
        <v>0</v>
      </c>
    </row>
    <row r="1565" spans="3:11" s="5" customFormat="1" ht="15" customHeight="1">
      <c r="C1565" s="270"/>
      <c r="D1565" s="160"/>
      <c r="E1565" s="273"/>
      <c r="F1565" s="213"/>
      <c r="G1565" s="213"/>
      <c r="H1565" s="39" t="s">
        <v>249</v>
      </c>
      <c r="I1565" s="37">
        <f t="shared" ref="I1565:K1565" si="96">I1570+I1575+I1580+I1585+I1590+I1595+I1600+I1605+I1610+I1615+I1620+I1625+I1630</f>
        <v>0</v>
      </c>
      <c r="J1565" s="37">
        <f t="shared" si="96"/>
        <v>0</v>
      </c>
      <c r="K1565" s="37">
        <f t="shared" si="96"/>
        <v>0</v>
      </c>
    </row>
    <row r="1566" spans="3:11" s="5" customFormat="1" ht="15" customHeight="1">
      <c r="C1566" s="199" t="s">
        <v>682</v>
      </c>
      <c r="D1566" s="204" t="s">
        <v>681</v>
      </c>
      <c r="E1566" s="161" t="s">
        <v>648</v>
      </c>
      <c r="F1566" s="161"/>
      <c r="G1566" s="161"/>
      <c r="H1566" s="39" t="s">
        <v>357</v>
      </c>
      <c r="I1566" s="37">
        <v>0</v>
      </c>
      <c r="J1566" s="37"/>
      <c r="K1566" s="37">
        <f>K1567+K1568+K1569+K1570</f>
        <v>0</v>
      </c>
    </row>
    <row r="1567" spans="3:11" s="5" customFormat="1" ht="15" customHeight="1">
      <c r="C1567" s="199"/>
      <c r="D1567" s="204"/>
      <c r="E1567" s="161"/>
      <c r="F1567" s="161"/>
      <c r="G1567" s="161"/>
      <c r="H1567" s="39" t="s">
        <v>358</v>
      </c>
      <c r="I1567" s="37">
        <v>0</v>
      </c>
      <c r="J1567" s="37"/>
      <c r="K1567" s="37">
        <v>0</v>
      </c>
    </row>
    <row r="1568" spans="3:11" s="5" customFormat="1" ht="15" customHeight="1">
      <c r="C1568" s="199"/>
      <c r="D1568" s="204"/>
      <c r="E1568" s="161"/>
      <c r="F1568" s="161"/>
      <c r="G1568" s="161"/>
      <c r="H1568" s="39" t="s">
        <v>359</v>
      </c>
      <c r="I1568" s="37">
        <v>0</v>
      </c>
      <c r="J1568" s="37">
        <v>0</v>
      </c>
      <c r="K1568" s="37">
        <v>0</v>
      </c>
    </row>
    <row r="1569" spans="3:11" s="5" customFormat="1" ht="15" customHeight="1">
      <c r="C1569" s="199"/>
      <c r="D1569" s="204"/>
      <c r="E1569" s="161"/>
      <c r="F1569" s="161"/>
      <c r="G1569" s="161"/>
      <c r="H1569" s="39" t="s">
        <v>360</v>
      </c>
      <c r="I1569" s="37">
        <v>0</v>
      </c>
      <c r="J1569" s="37">
        <v>0</v>
      </c>
      <c r="K1569" s="37">
        <v>0</v>
      </c>
    </row>
    <row r="1570" spans="3:11" s="5" customFormat="1" ht="15" customHeight="1">
      <c r="C1570" s="199"/>
      <c r="D1570" s="204"/>
      <c r="E1570" s="161"/>
      <c r="F1570" s="161"/>
      <c r="G1570" s="161"/>
      <c r="H1570" s="39" t="s">
        <v>249</v>
      </c>
      <c r="I1570" s="37">
        <v>0</v>
      </c>
      <c r="J1570" s="37">
        <v>0</v>
      </c>
      <c r="K1570" s="37">
        <v>0</v>
      </c>
    </row>
    <row r="1571" spans="3:11" s="5" customFormat="1" ht="15" customHeight="1">
      <c r="C1571" s="215" t="s">
        <v>647</v>
      </c>
      <c r="D1571" s="158" t="s">
        <v>683</v>
      </c>
      <c r="E1571" s="207" t="s">
        <v>648</v>
      </c>
      <c r="F1571" s="208">
        <v>2021</v>
      </c>
      <c r="G1571" s="208">
        <v>2022</v>
      </c>
      <c r="H1571" s="39" t="s">
        <v>357</v>
      </c>
      <c r="I1571" s="37">
        <f>I1572+I1573+I1574+I1575</f>
        <v>0</v>
      </c>
      <c r="J1571" s="37">
        <f>J1572+J1573+J1574+J1575</f>
        <v>95</v>
      </c>
      <c r="K1571" s="37">
        <v>100</v>
      </c>
    </row>
    <row r="1572" spans="3:11" s="5" customFormat="1" ht="15" customHeight="1">
      <c r="C1572" s="216"/>
      <c r="D1572" s="159"/>
      <c r="E1572" s="207"/>
      <c r="F1572" s="209"/>
      <c r="G1572" s="209"/>
      <c r="H1572" s="39" t="s">
        <v>358</v>
      </c>
      <c r="I1572" s="37">
        <v>0</v>
      </c>
      <c r="J1572" s="37">
        <v>95</v>
      </c>
      <c r="K1572" s="37">
        <v>100</v>
      </c>
    </row>
    <row r="1573" spans="3:11" s="1" customFormat="1" ht="19.5" customHeight="1">
      <c r="C1573" s="216"/>
      <c r="D1573" s="159"/>
      <c r="E1573" s="207"/>
      <c r="F1573" s="209"/>
      <c r="G1573" s="209"/>
      <c r="H1573" s="39" t="s">
        <v>359</v>
      </c>
      <c r="I1573" s="37">
        <v>0</v>
      </c>
      <c r="J1573" s="37">
        <v>0</v>
      </c>
      <c r="K1573" s="37">
        <v>0</v>
      </c>
    </row>
    <row r="1574" spans="3:11" s="1" customFormat="1" ht="19.5" customHeight="1">
      <c r="C1574" s="216"/>
      <c r="D1574" s="159"/>
      <c r="E1574" s="207"/>
      <c r="F1574" s="209"/>
      <c r="G1574" s="209"/>
      <c r="H1574" s="39" t="s">
        <v>360</v>
      </c>
      <c r="I1574" s="37">
        <v>0</v>
      </c>
      <c r="J1574" s="37">
        <v>0</v>
      </c>
      <c r="K1574" s="37">
        <v>0</v>
      </c>
    </row>
    <row r="1575" spans="3:11" s="1" customFormat="1" ht="19.5" customHeight="1">
      <c r="C1575" s="216"/>
      <c r="D1575" s="159"/>
      <c r="E1575" s="207"/>
      <c r="F1575" s="209"/>
      <c r="G1575" s="209"/>
      <c r="H1575" s="39" t="s">
        <v>249</v>
      </c>
      <c r="I1575" s="37">
        <v>0</v>
      </c>
      <c r="J1575" s="37">
        <v>0</v>
      </c>
      <c r="K1575" s="37">
        <v>0</v>
      </c>
    </row>
    <row r="1576" spans="3:11" s="1" customFormat="1" ht="16.5" customHeight="1">
      <c r="C1576" s="210" t="s">
        <v>649</v>
      </c>
      <c r="D1576" s="211" t="s">
        <v>684</v>
      </c>
      <c r="E1576" s="207" t="s">
        <v>380</v>
      </c>
      <c r="F1576" s="207">
        <v>2022</v>
      </c>
      <c r="G1576" s="207">
        <v>2022</v>
      </c>
      <c r="H1576" s="39" t="s">
        <v>357</v>
      </c>
      <c r="I1576" s="37">
        <v>0</v>
      </c>
      <c r="J1576" s="37"/>
      <c r="K1576" s="37">
        <f>K1577+K1578+K1579+K1580</f>
        <v>90</v>
      </c>
    </row>
    <row r="1577" spans="3:11" s="1" customFormat="1" ht="19.5" customHeight="1">
      <c r="C1577" s="210"/>
      <c r="D1577" s="211"/>
      <c r="E1577" s="207"/>
      <c r="F1577" s="207"/>
      <c r="G1577" s="207"/>
      <c r="H1577" s="39" t="s">
        <v>358</v>
      </c>
      <c r="I1577" s="37">
        <v>0</v>
      </c>
      <c r="J1577" s="37"/>
      <c r="K1577" s="37">
        <v>90</v>
      </c>
    </row>
    <row r="1578" spans="3:11" s="1" customFormat="1" ht="19.5" customHeight="1">
      <c r="C1578" s="210"/>
      <c r="D1578" s="211"/>
      <c r="E1578" s="207"/>
      <c r="F1578" s="207"/>
      <c r="G1578" s="207"/>
      <c r="H1578" s="39" t="s">
        <v>359</v>
      </c>
      <c r="I1578" s="37">
        <v>0</v>
      </c>
      <c r="J1578" s="37">
        <v>0</v>
      </c>
      <c r="K1578" s="37">
        <v>0</v>
      </c>
    </row>
    <row r="1579" spans="3:11" s="1" customFormat="1" ht="19.5" customHeight="1">
      <c r="C1579" s="210"/>
      <c r="D1579" s="211"/>
      <c r="E1579" s="207"/>
      <c r="F1579" s="207"/>
      <c r="G1579" s="207"/>
      <c r="H1579" s="39" t="s">
        <v>360</v>
      </c>
      <c r="I1579" s="37">
        <v>0</v>
      </c>
      <c r="J1579" s="37">
        <v>0</v>
      </c>
      <c r="K1579" s="37">
        <v>0</v>
      </c>
    </row>
    <row r="1580" spans="3:11" s="1" customFormat="1" ht="17.25" customHeight="1">
      <c r="C1580" s="210"/>
      <c r="D1580" s="211"/>
      <c r="E1580" s="207"/>
      <c r="F1580" s="207"/>
      <c r="G1580" s="207"/>
      <c r="H1580" s="39" t="s">
        <v>249</v>
      </c>
      <c r="I1580" s="37">
        <v>0</v>
      </c>
      <c r="J1580" s="37">
        <v>0</v>
      </c>
      <c r="K1580" s="37">
        <v>0</v>
      </c>
    </row>
    <row r="1581" spans="3:11" s="1" customFormat="1" ht="15.75" customHeight="1">
      <c r="C1581" s="210" t="s">
        <v>650</v>
      </c>
      <c r="D1581" s="214" t="s">
        <v>685</v>
      </c>
      <c r="E1581" s="208" t="s">
        <v>303</v>
      </c>
      <c r="F1581" s="207">
        <v>2021</v>
      </c>
      <c r="G1581" s="207">
        <v>2021</v>
      </c>
      <c r="H1581" s="39" t="s">
        <v>357</v>
      </c>
      <c r="I1581" s="37">
        <f>I1582+I1583+I1584+I1585</f>
        <v>0</v>
      </c>
      <c r="J1581" s="37">
        <f>J1582+J1583+J1584+J1585</f>
        <v>95</v>
      </c>
      <c r="K1581" s="37"/>
    </row>
    <row r="1582" spans="3:11" s="1" customFormat="1" ht="16.5" customHeight="1">
      <c r="C1582" s="210"/>
      <c r="D1582" s="214"/>
      <c r="E1582" s="209"/>
      <c r="F1582" s="207"/>
      <c r="G1582" s="207"/>
      <c r="H1582" s="39" t="s">
        <v>358</v>
      </c>
      <c r="I1582" s="37">
        <v>0</v>
      </c>
      <c r="J1582" s="37">
        <v>95</v>
      </c>
      <c r="K1582" s="37"/>
    </row>
    <row r="1583" spans="3:11" s="1" customFormat="1" ht="17.25" customHeight="1">
      <c r="C1583" s="210"/>
      <c r="D1583" s="214"/>
      <c r="E1583" s="209"/>
      <c r="F1583" s="207"/>
      <c r="G1583" s="207"/>
      <c r="H1583" s="39" t="s">
        <v>359</v>
      </c>
      <c r="I1583" s="37">
        <v>0</v>
      </c>
      <c r="J1583" s="37">
        <v>0</v>
      </c>
      <c r="K1583" s="37">
        <v>0</v>
      </c>
    </row>
    <row r="1584" spans="3:11" s="1" customFormat="1" ht="18" customHeight="1">
      <c r="C1584" s="210"/>
      <c r="D1584" s="214"/>
      <c r="E1584" s="209"/>
      <c r="F1584" s="207"/>
      <c r="G1584" s="207"/>
      <c r="H1584" s="39" t="s">
        <v>360</v>
      </c>
      <c r="I1584" s="37">
        <v>0</v>
      </c>
      <c r="J1584" s="37">
        <v>0</v>
      </c>
      <c r="K1584" s="37">
        <v>0</v>
      </c>
    </row>
    <row r="1585" spans="1:11" s="1" customFormat="1" ht="15.75" customHeight="1">
      <c r="C1585" s="210"/>
      <c r="D1585" s="214"/>
      <c r="E1585" s="213"/>
      <c r="F1585" s="207"/>
      <c r="G1585" s="207"/>
      <c r="H1585" s="39" t="s">
        <v>249</v>
      </c>
      <c r="I1585" s="37">
        <v>0</v>
      </c>
      <c r="J1585" s="37">
        <v>0</v>
      </c>
      <c r="K1585" s="37">
        <v>0</v>
      </c>
    </row>
    <row r="1586" spans="1:11" s="1" customFormat="1" ht="15" customHeight="1">
      <c r="C1586" s="215" t="s">
        <v>651</v>
      </c>
      <c r="D1586" s="158" t="s">
        <v>686</v>
      </c>
      <c r="E1586" s="208" t="s">
        <v>653</v>
      </c>
      <c r="F1586" s="208">
        <v>2020</v>
      </c>
      <c r="G1586" s="208">
        <v>2022</v>
      </c>
      <c r="H1586" s="39" t="s">
        <v>357</v>
      </c>
      <c r="I1586" s="40">
        <v>67.599999999999994</v>
      </c>
      <c r="J1586" s="40">
        <f>J1587+J1588+J1589+J1590</f>
        <v>40</v>
      </c>
      <c r="K1586" s="40">
        <v>50</v>
      </c>
    </row>
    <row r="1587" spans="1:11" s="1" customFormat="1" ht="19.5" customHeight="1">
      <c r="C1587" s="216"/>
      <c r="D1587" s="159"/>
      <c r="E1587" s="209"/>
      <c r="F1587" s="209"/>
      <c r="G1587" s="209"/>
      <c r="H1587" s="39" t="s">
        <v>358</v>
      </c>
      <c r="I1587" s="40">
        <v>67.599999999999994</v>
      </c>
      <c r="J1587" s="40">
        <v>40</v>
      </c>
      <c r="K1587" s="40">
        <v>50</v>
      </c>
    </row>
    <row r="1588" spans="1:11" s="1" customFormat="1" ht="20.25" customHeight="1">
      <c r="A1588" s="9"/>
      <c r="B1588" s="9"/>
      <c r="C1588" s="216"/>
      <c r="D1588" s="159"/>
      <c r="E1588" s="209"/>
      <c r="F1588" s="209"/>
      <c r="G1588" s="209"/>
      <c r="H1588" s="39" t="s">
        <v>359</v>
      </c>
      <c r="I1588" s="40">
        <v>0</v>
      </c>
      <c r="J1588" s="40">
        <v>0</v>
      </c>
      <c r="K1588" s="40">
        <v>0</v>
      </c>
    </row>
    <row r="1589" spans="1:11" s="1" customFormat="1" ht="16.5" customHeight="1">
      <c r="A1589" s="9"/>
      <c r="B1589" s="9"/>
      <c r="C1589" s="216"/>
      <c r="D1589" s="159"/>
      <c r="E1589" s="209"/>
      <c r="F1589" s="209"/>
      <c r="G1589" s="209"/>
      <c r="H1589" s="39" t="s">
        <v>360</v>
      </c>
      <c r="I1589" s="40">
        <v>0</v>
      </c>
      <c r="J1589" s="40">
        <v>0</v>
      </c>
      <c r="K1589" s="40">
        <v>0</v>
      </c>
    </row>
    <row r="1590" spans="1:11" s="1" customFormat="1" ht="19.5" customHeight="1">
      <c r="A1590" s="9"/>
      <c r="B1590" s="9"/>
      <c r="C1590" s="270"/>
      <c r="D1590" s="160"/>
      <c r="E1590" s="213"/>
      <c r="F1590" s="213"/>
      <c r="G1590" s="213"/>
      <c r="H1590" s="39" t="s">
        <v>249</v>
      </c>
      <c r="I1590" s="40">
        <v>0</v>
      </c>
      <c r="J1590" s="40">
        <v>0</v>
      </c>
      <c r="K1590" s="40">
        <v>0</v>
      </c>
    </row>
    <row r="1591" spans="1:11" s="1" customFormat="1" ht="15.75" customHeight="1">
      <c r="A1591" s="9"/>
      <c r="B1591" s="9"/>
      <c r="C1591" s="210" t="s">
        <v>652</v>
      </c>
      <c r="D1591" s="211" t="s">
        <v>687</v>
      </c>
      <c r="E1591" s="208" t="s">
        <v>653</v>
      </c>
      <c r="F1591" s="207">
        <v>2021</v>
      </c>
      <c r="G1591" s="207">
        <v>2022</v>
      </c>
      <c r="H1591" s="39" t="s">
        <v>357</v>
      </c>
      <c r="I1591" s="37">
        <v>0</v>
      </c>
      <c r="J1591" s="40">
        <f>J1592+J1593+J1595</f>
        <v>35</v>
      </c>
      <c r="K1591" s="40">
        <v>50</v>
      </c>
    </row>
    <row r="1592" spans="1:11" s="1" customFormat="1" ht="18.75" customHeight="1">
      <c r="A1592" s="9"/>
      <c r="B1592" s="9"/>
      <c r="C1592" s="210"/>
      <c r="D1592" s="211"/>
      <c r="E1592" s="209"/>
      <c r="F1592" s="207"/>
      <c r="G1592" s="207"/>
      <c r="H1592" s="39" t="s">
        <v>358</v>
      </c>
      <c r="I1592" s="37">
        <v>0</v>
      </c>
      <c r="J1592" s="40">
        <v>35</v>
      </c>
      <c r="K1592" s="40">
        <v>50</v>
      </c>
    </row>
    <row r="1593" spans="1:11" s="1" customFormat="1" ht="20.25" customHeight="1">
      <c r="A1593" s="9"/>
      <c r="B1593" s="9"/>
      <c r="C1593" s="210"/>
      <c r="D1593" s="211"/>
      <c r="E1593" s="209"/>
      <c r="F1593" s="207"/>
      <c r="G1593" s="207"/>
      <c r="H1593" s="39" t="s">
        <v>359</v>
      </c>
      <c r="I1593" s="37">
        <v>0</v>
      </c>
      <c r="J1593" s="40">
        <v>0</v>
      </c>
      <c r="K1593" s="40"/>
    </row>
    <row r="1594" spans="1:11" s="1" customFormat="1" ht="16.5" customHeight="1">
      <c r="A1594" s="9"/>
      <c r="B1594" s="9"/>
      <c r="C1594" s="210"/>
      <c r="D1594" s="211"/>
      <c r="E1594" s="209"/>
      <c r="F1594" s="207"/>
      <c r="G1594" s="207"/>
      <c r="H1594" s="39" t="s">
        <v>360</v>
      </c>
      <c r="I1594" s="40">
        <v>0</v>
      </c>
      <c r="J1594" s="40">
        <v>0</v>
      </c>
      <c r="K1594" s="40"/>
    </row>
    <row r="1595" spans="1:11" s="1" customFormat="1" ht="19.5" customHeight="1">
      <c r="A1595" s="9"/>
      <c r="B1595" s="9"/>
      <c r="C1595" s="210"/>
      <c r="D1595" s="211"/>
      <c r="E1595" s="213"/>
      <c r="F1595" s="207"/>
      <c r="G1595" s="207"/>
      <c r="H1595" s="39" t="s">
        <v>249</v>
      </c>
      <c r="I1595" s="40">
        <v>0</v>
      </c>
      <c r="J1595" s="40">
        <v>0</v>
      </c>
      <c r="K1595" s="40">
        <v>0</v>
      </c>
    </row>
    <row r="1596" spans="1:11" s="1" customFormat="1" ht="16.5" customHeight="1">
      <c r="A1596" s="9"/>
      <c r="B1596" s="9"/>
      <c r="C1596" s="210" t="s">
        <v>654</v>
      </c>
      <c r="D1596" s="211" t="s">
        <v>688</v>
      </c>
      <c r="E1596" s="208" t="s">
        <v>653</v>
      </c>
      <c r="F1596" s="207">
        <v>2021</v>
      </c>
      <c r="G1596" s="207">
        <v>2022</v>
      </c>
      <c r="H1596" s="39" t="s">
        <v>357</v>
      </c>
      <c r="I1596" s="40">
        <v>0</v>
      </c>
      <c r="J1596" s="40">
        <f>J1597+J1598+J1599+J1600</f>
        <v>40</v>
      </c>
      <c r="K1596" s="40">
        <v>50</v>
      </c>
    </row>
    <row r="1597" spans="1:11" s="1" customFormat="1" ht="18.75" customHeight="1">
      <c r="A1597" s="9"/>
      <c r="B1597" s="9"/>
      <c r="C1597" s="210"/>
      <c r="D1597" s="211"/>
      <c r="E1597" s="209"/>
      <c r="F1597" s="207"/>
      <c r="G1597" s="207"/>
      <c r="H1597" s="39" t="s">
        <v>358</v>
      </c>
      <c r="I1597" s="40">
        <v>0</v>
      </c>
      <c r="J1597" s="40">
        <v>40</v>
      </c>
      <c r="K1597" s="40">
        <v>50</v>
      </c>
    </row>
    <row r="1598" spans="1:11" s="1" customFormat="1" ht="19.5" customHeight="1">
      <c r="A1598" s="9"/>
      <c r="B1598" s="9"/>
      <c r="C1598" s="210"/>
      <c r="D1598" s="211"/>
      <c r="E1598" s="209"/>
      <c r="F1598" s="207"/>
      <c r="G1598" s="207"/>
      <c r="H1598" s="39" t="s">
        <v>359</v>
      </c>
      <c r="I1598" s="40">
        <v>0</v>
      </c>
      <c r="J1598" s="40">
        <v>0</v>
      </c>
      <c r="K1598" s="40">
        <v>0</v>
      </c>
    </row>
    <row r="1599" spans="1:11" s="1" customFormat="1" ht="18" customHeight="1">
      <c r="A1599" s="9"/>
      <c r="B1599" s="9"/>
      <c r="C1599" s="210"/>
      <c r="D1599" s="211"/>
      <c r="E1599" s="209"/>
      <c r="F1599" s="207"/>
      <c r="G1599" s="207"/>
      <c r="H1599" s="39" t="s">
        <v>360</v>
      </c>
      <c r="I1599" s="40">
        <v>0</v>
      </c>
      <c r="J1599" s="40">
        <v>0</v>
      </c>
      <c r="K1599" s="40">
        <v>0</v>
      </c>
    </row>
    <row r="1600" spans="1:11" s="1" customFormat="1" ht="19.5" customHeight="1">
      <c r="A1600" s="9"/>
      <c r="B1600" s="9"/>
      <c r="C1600" s="210"/>
      <c r="D1600" s="211"/>
      <c r="E1600" s="213"/>
      <c r="F1600" s="207"/>
      <c r="G1600" s="207"/>
      <c r="H1600" s="39" t="s">
        <v>249</v>
      </c>
      <c r="I1600" s="40">
        <v>0</v>
      </c>
      <c r="J1600" s="40">
        <v>0</v>
      </c>
      <c r="K1600" s="40">
        <v>0</v>
      </c>
    </row>
    <row r="1601" spans="1:11" s="1" customFormat="1" ht="15.75" customHeight="1">
      <c r="A1601" s="9"/>
      <c r="B1601" s="9"/>
      <c r="C1601" s="210" t="s">
        <v>655</v>
      </c>
      <c r="D1601" s="211" t="s">
        <v>802</v>
      </c>
      <c r="E1601" s="208" t="s">
        <v>653</v>
      </c>
      <c r="F1601" s="207">
        <v>2020</v>
      </c>
      <c r="G1601" s="207">
        <v>2022</v>
      </c>
      <c r="H1601" s="39" t="s">
        <v>357</v>
      </c>
      <c r="I1601" s="40">
        <v>81.2</v>
      </c>
      <c r="J1601" s="40">
        <f>J1602+J1603+J1604+J1605</f>
        <v>35</v>
      </c>
      <c r="K1601" s="40">
        <v>40</v>
      </c>
    </row>
    <row r="1602" spans="1:11" s="1" customFormat="1" ht="15.75" customHeight="1">
      <c r="A1602" s="9"/>
      <c r="B1602" s="9"/>
      <c r="C1602" s="210"/>
      <c r="D1602" s="211"/>
      <c r="E1602" s="209"/>
      <c r="F1602" s="207"/>
      <c r="G1602" s="207"/>
      <c r="H1602" s="39" t="s">
        <v>358</v>
      </c>
      <c r="I1602" s="40">
        <v>81.2</v>
      </c>
      <c r="J1602" s="40">
        <v>35</v>
      </c>
      <c r="K1602" s="40">
        <v>40</v>
      </c>
    </row>
    <row r="1603" spans="1:11" s="1" customFormat="1" ht="15.75" customHeight="1">
      <c r="A1603" s="9"/>
      <c r="B1603" s="9"/>
      <c r="C1603" s="210"/>
      <c r="D1603" s="211"/>
      <c r="E1603" s="209"/>
      <c r="F1603" s="207"/>
      <c r="G1603" s="207"/>
      <c r="H1603" s="39" t="s">
        <v>359</v>
      </c>
      <c r="I1603" s="40">
        <v>0</v>
      </c>
      <c r="J1603" s="40">
        <v>0</v>
      </c>
      <c r="K1603" s="40"/>
    </row>
    <row r="1604" spans="1:11" s="1" customFormat="1" ht="16.5" customHeight="1">
      <c r="A1604" s="9"/>
      <c r="B1604" s="9"/>
      <c r="C1604" s="210"/>
      <c r="D1604" s="211"/>
      <c r="E1604" s="209"/>
      <c r="F1604" s="207"/>
      <c r="G1604" s="207"/>
      <c r="H1604" s="39" t="s">
        <v>360</v>
      </c>
      <c r="I1604" s="40">
        <v>0</v>
      </c>
      <c r="J1604" s="40">
        <v>0</v>
      </c>
      <c r="K1604" s="40">
        <v>0</v>
      </c>
    </row>
    <row r="1605" spans="1:11" s="1" customFormat="1" ht="17.25" customHeight="1">
      <c r="A1605" s="9"/>
      <c r="B1605" s="9"/>
      <c r="C1605" s="210"/>
      <c r="D1605" s="211"/>
      <c r="E1605" s="213"/>
      <c r="F1605" s="207"/>
      <c r="G1605" s="207"/>
      <c r="H1605" s="39" t="s">
        <v>249</v>
      </c>
      <c r="I1605" s="40">
        <v>0</v>
      </c>
      <c r="J1605" s="40">
        <v>0</v>
      </c>
      <c r="K1605" s="40">
        <v>0</v>
      </c>
    </row>
    <row r="1606" spans="1:11" s="1" customFormat="1" ht="15.75" customHeight="1">
      <c r="A1606" s="9"/>
      <c r="B1606" s="9"/>
      <c r="C1606" s="210" t="s">
        <v>656</v>
      </c>
      <c r="D1606" s="211" t="s">
        <v>689</v>
      </c>
      <c r="E1606" s="208" t="s">
        <v>653</v>
      </c>
      <c r="F1606" s="207">
        <v>2021</v>
      </c>
      <c r="G1606" s="207">
        <v>2022</v>
      </c>
      <c r="H1606" s="39" t="s">
        <v>357</v>
      </c>
      <c r="I1606" s="40">
        <v>0</v>
      </c>
      <c r="J1606" s="40">
        <f>J1607+J1608+J1609+J1610</f>
        <v>40</v>
      </c>
      <c r="K1606" s="40">
        <v>40</v>
      </c>
    </row>
    <row r="1607" spans="1:11" s="1" customFormat="1" ht="17.25" customHeight="1">
      <c r="A1607" s="9"/>
      <c r="B1607" s="9"/>
      <c r="C1607" s="210"/>
      <c r="D1607" s="211"/>
      <c r="E1607" s="209"/>
      <c r="F1607" s="207"/>
      <c r="G1607" s="207"/>
      <c r="H1607" s="39" t="s">
        <v>358</v>
      </c>
      <c r="I1607" s="40">
        <v>0</v>
      </c>
      <c r="J1607" s="40">
        <v>40</v>
      </c>
      <c r="K1607" s="40">
        <v>40</v>
      </c>
    </row>
    <row r="1608" spans="1:11" s="1" customFormat="1" ht="19.5" customHeight="1">
      <c r="A1608" s="9"/>
      <c r="B1608" s="9"/>
      <c r="C1608" s="210"/>
      <c r="D1608" s="211"/>
      <c r="E1608" s="209"/>
      <c r="F1608" s="207"/>
      <c r="G1608" s="207"/>
      <c r="H1608" s="39" t="s">
        <v>359</v>
      </c>
      <c r="I1608" s="40">
        <v>0</v>
      </c>
      <c r="J1608" s="40">
        <v>0</v>
      </c>
      <c r="K1608" s="40">
        <v>0</v>
      </c>
    </row>
    <row r="1609" spans="1:11" s="1" customFormat="1" ht="17.25" customHeight="1">
      <c r="A1609" s="9"/>
      <c r="B1609" s="9"/>
      <c r="C1609" s="210"/>
      <c r="D1609" s="211"/>
      <c r="E1609" s="209"/>
      <c r="F1609" s="207"/>
      <c r="G1609" s="207"/>
      <c r="H1609" s="39" t="s">
        <v>360</v>
      </c>
      <c r="I1609" s="40">
        <v>0</v>
      </c>
      <c r="J1609" s="40">
        <v>0</v>
      </c>
      <c r="K1609" s="40">
        <v>0</v>
      </c>
    </row>
    <row r="1610" spans="1:11" s="1" customFormat="1" ht="17.25" customHeight="1">
      <c r="A1610" s="9"/>
      <c r="B1610" s="9"/>
      <c r="C1610" s="210"/>
      <c r="D1610" s="211"/>
      <c r="E1610" s="213"/>
      <c r="F1610" s="207"/>
      <c r="G1610" s="207"/>
      <c r="H1610" s="39" t="s">
        <v>249</v>
      </c>
      <c r="I1610" s="40">
        <v>0</v>
      </c>
      <c r="J1610" s="40">
        <v>0</v>
      </c>
      <c r="K1610" s="40">
        <v>0</v>
      </c>
    </row>
    <row r="1611" spans="1:11" s="1" customFormat="1" ht="15.75" customHeight="1">
      <c r="A1611" s="9"/>
      <c r="B1611" s="9"/>
      <c r="C1611" s="210" t="s">
        <v>657</v>
      </c>
      <c r="D1611" s="211" t="s">
        <v>690</v>
      </c>
      <c r="E1611" s="208" t="s">
        <v>653</v>
      </c>
      <c r="F1611" s="207">
        <v>2021</v>
      </c>
      <c r="G1611" s="207">
        <v>2021</v>
      </c>
      <c r="H1611" s="39" t="s">
        <v>357</v>
      </c>
      <c r="I1611" s="40">
        <f>I1612+I1613+I1614+I1615</f>
        <v>0</v>
      </c>
      <c r="J1611" s="40">
        <f>J1612+J1613+J1614+J1615</f>
        <v>40</v>
      </c>
      <c r="K1611" s="40">
        <f>K1612+K1613+K1614+K1615</f>
        <v>0</v>
      </c>
    </row>
    <row r="1612" spans="1:11" s="1" customFormat="1" ht="16.5" customHeight="1">
      <c r="A1612" s="9"/>
      <c r="B1612" s="9"/>
      <c r="C1612" s="210"/>
      <c r="D1612" s="211"/>
      <c r="E1612" s="209"/>
      <c r="F1612" s="207"/>
      <c r="G1612" s="207"/>
      <c r="H1612" s="39" t="s">
        <v>358</v>
      </c>
      <c r="I1612" s="40">
        <v>0</v>
      </c>
      <c r="J1612" s="40">
        <v>40</v>
      </c>
      <c r="K1612" s="40">
        <v>0</v>
      </c>
    </row>
    <row r="1613" spans="1:11" s="1" customFormat="1" ht="19.5" customHeight="1">
      <c r="A1613" s="9"/>
      <c r="B1613" s="9"/>
      <c r="C1613" s="210"/>
      <c r="D1613" s="211"/>
      <c r="E1613" s="209"/>
      <c r="F1613" s="207"/>
      <c r="G1613" s="207"/>
      <c r="H1613" s="39" t="s">
        <v>359</v>
      </c>
      <c r="I1613" s="40">
        <v>0</v>
      </c>
      <c r="J1613" s="40">
        <v>0</v>
      </c>
      <c r="K1613" s="40">
        <v>0</v>
      </c>
    </row>
    <row r="1614" spans="1:11" s="1" customFormat="1" ht="15" customHeight="1">
      <c r="A1614" s="9"/>
      <c r="B1614" s="9"/>
      <c r="C1614" s="210"/>
      <c r="D1614" s="211"/>
      <c r="E1614" s="209"/>
      <c r="F1614" s="207"/>
      <c r="G1614" s="207"/>
      <c r="H1614" s="39" t="s">
        <v>360</v>
      </c>
      <c r="I1614" s="40">
        <v>0</v>
      </c>
      <c r="J1614" s="40">
        <v>0</v>
      </c>
      <c r="K1614" s="40">
        <v>0</v>
      </c>
    </row>
    <row r="1615" spans="1:11" s="1" customFormat="1" ht="17.25" customHeight="1">
      <c r="A1615" s="9"/>
      <c r="B1615" s="9"/>
      <c r="C1615" s="210"/>
      <c r="D1615" s="211"/>
      <c r="E1615" s="213"/>
      <c r="F1615" s="207"/>
      <c r="G1615" s="207"/>
      <c r="H1615" s="39" t="s">
        <v>249</v>
      </c>
      <c r="I1615" s="40">
        <v>0</v>
      </c>
      <c r="J1615" s="40">
        <v>0</v>
      </c>
      <c r="K1615" s="40">
        <v>0</v>
      </c>
    </row>
    <row r="1616" spans="1:11" s="1" customFormat="1" ht="15" customHeight="1">
      <c r="A1616" s="9"/>
      <c r="B1616" s="9"/>
      <c r="C1616" s="215" t="s">
        <v>658</v>
      </c>
      <c r="D1616" s="158" t="s">
        <v>691</v>
      </c>
      <c r="E1616" s="208" t="s">
        <v>653</v>
      </c>
      <c r="F1616" s="208">
        <v>2020</v>
      </c>
      <c r="G1616" s="208">
        <v>2022</v>
      </c>
      <c r="H1616" s="39" t="s">
        <v>357</v>
      </c>
      <c r="I1616" s="40">
        <v>54</v>
      </c>
      <c r="J1616" s="40">
        <f>J1617+J1618+J1619+J1620</f>
        <v>40</v>
      </c>
      <c r="K1616" s="40">
        <v>40</v>
      </c>
    </row>
    <row r="1617" spans="1:11" s="1" customFormat="1" ht="15" customHeight="1">
      <c r="A1617" s="9"/>
      <c r="B1617" s="9"/>
      <c r="C1617" s="216"/>
      <c r="D1617" s="159"/>
      <c r="E1617" s="209"/>
      <c r="F1617" s="209"/>
      <c r="G1617" s="209"/>
      <c r="H1617" s="39" t="s">
        <v>358</v>
      </c>
      <c r="I1617" s="40">
        <v>54</v>
      </c>
      <c r="J1617" s="40">
        <v>40</v>
      </c>
      <c r="K1617" s="40">
        <v>40</v>
      </c>
    </row>
    <row r="1618" spans="1:11" s="1" customFormat="1" ht="16.5" customHeight="1">
      <c r="A1618" s="9"/>
      <c r="B1618" s="9"/>
      <c r="C1618" s="216"/>
      <c r="D1618" s="159"/>
      <c r="E1618" s="209"/>
      <c r="F1618" s="209"/>
      <c r="G1618" s="209"/>
      <c r="H1618" s="39" t="s">
        <v>359</v>
      </c>
      <c r="I1618" s="40">
        <v>0</v>
      </c>
      <c r="J1618" s="40">
        <v>0</v>
      </c>
      <c r="K1618" s="40">
        <v>0</v>
      </c>
    </row>
    <row r="1619" spans="1:11" s="1" customFormat="1" ht="18" customHeight="1">
      <c r="A1619" s="9"/>
      <c r="B1619" s="9"/>
      <c r="C1619" s="216"/>
      <c r="D1619" s="159"/>
      <c r="E1619" s="209"/>
      <c r="F1619" s="209"/>
      <c r="G1619" s="209"/>
      <c r="H1619" s="39" t="s">
        <v>360</v>
      </c>
      <c r="I1619" s="40">
        <v>0</v>
      </c>
      <c r="J1619" s="40">
        <v>0</v>
      </c>
      <c r="K1619" s="40">
        <v>0</v>
      </c>
    </row>
    <row r="1620" spans="1:11" s="1" customFormat="1" ht="18.75" customHeight="1">
      <c r="A1620" s="9"/>
      <c r="B1620" s="9"/>
      <c r="C1620" s="270"/>
      <c r="D1620" s="160"/>
      <c r="E1620" s="213"/>
      <c r="F1620" s="213"/>
      <c r="G1620" s="213"/>
      <c r="H1620" s="39" t="s">
        <v>249</v>
      </c>
      <c r="I1620" s="40">
        <v>0</v>
      </c>
      <c r="J1620" s="40">
        <v>0</v>
      </c>
      <c r="K1620" s="40">
        <v>0</v>
      </c>
    </row>
    <row r="1621" spans="1:11" s="1" customFormat="1" ht="15.75" customHeight="1">
      <c r="A1621" s="9"/>
      <c r="B1621" s="9"/>
      <c r="C1621" s="215" t="s">
        <v>659</v>
      </c>
      <c r="D1621" s="158" t="s">
        <v>692</v>
      </c>
      <c r="E1621" s="208" t="s">
        <v>653</v>
      </c>
      <c r="F1621" s="208">
        <v>2021</v>
      </c>
      <c r="G1621" s="208">
        <v>2022</v>
      </c>
      <c r="H1621" s="39" t="s">
        <v>357</v>
      </c>
      <c r="I1621" s="37">
        <v>0</v>
      </c>
      <c r="J1621" s="40">
        <f>J1622+J1623+J1624+J1625</f>
        <v>40</v>
      </c>
      <c r="K1621" s="40">
        <v>40</v>
      </c>
    </row>
    <row r="1622" spans="1:11" s="1" customFormat="1" ht="16.5" customHeight="1">
      <c r="A1622" s="9"/>
      <c r="B1622" s="9"/>
      <c r="C1622" s="216"/>
      <c r="D1622" s="159"/>
      <c r="E1622" s="209"/>
      <c r="F1622" s="209"/>
      <c r="G1622" s="209"/>
      <c r="H1622" s="39" t="s">
        <v>358</v>
      </c>
      <c r="I1622" s="37">
        <v>0</v>
      </c>
      <c r="J1622" s="40">
        <v>40</v>
      </c>
      <c r="K1622" s="40">
        <v>40</v>
      </c>
    </row>
    <row r="1623" spans="1:11" s="1" customFormat="1" ht="18" customHeight="1">
      <c r="A1623" s="9"/>
      <c r="B1623" s="9"/>
      <c r="C1623" s="216"/>
      <c r="D1623" s="159"/>
      <c r="E1623" s="209"/>
      <c r="F1623" s="209"/>
      <c r="G1623" s="209"/>
      <c r="H1623" s="39" t="s">
        <v>359</v>
      </c>
      <c r="I1623" s="40">
        <v>0</v>
      </c>
      <c r="J1623" s="40">
        <v>0</v>
      </c>
      <c r="K1623" s="40">
        <v>0</v>
      </c>
    </row>
    <row r="1624" spans="1:11" s="1" customFormat="1" ht="18" customHeight="1">
      <c r="A1624" s="9"/>
      <c r="B1624" s="9"/>
      <c r="C1624" s="216"/>
      <c r="D1624" s="159"/>
      <c r="E1624" s="209"/>
      <c r="F1624" s="209"/>
      <c r="G1624" s="209"/>
      <c r="H1624" s="39" t="s">
        <v>360</v>
      </c>
      <c r="I1624" s="40">
        <v>0</v>
      </c>
      <c r="J1624" s="40">
        <v>0</v>
      </c>
      <c r="K1624" s="40">
        <v>0</v>
      </c>
    </row>
    <row r="1625" spans="1:11" s="1" customFormat="1" ht="17.25" customHeight="1">
      <c r="A1625" s="9"/>
      <c r="B1625" s="9"/>
      <c r="C1625" s="270"/>
      <c r="D1625" s="160"/>
      <c r="E1625" s="213"/>
      <c r="F1625" s="213"/>
      <c r="G1625" s="213"/>
      <c r="H1625" s="39" t="s">
        <v>249</v>
      </c>
      <c r="I1625" s="40">
        <v>0</v>
      </c>
      <c r="J1625" s="40">
        <v>0</v>
      </c>
      <c r="K1625" s="40">
        <v>0</v>
      </c>
    </row>
    <row r="1626" spans="1:11" s="21" customFormat="1" ht="15.75" customHeight="1">
      <c r="C1626" s="199" t="s">
        <v>693</v>
      </c>
      <c r="D1626" s="204" t="s">
        <v>694</v>
      </c>
      <c r="E1626" s="161" t="s">
        <v>748</v>
      </c>
      <c r="F1626" s="206">
        <v>2020</v>
      </c>
      <c r="G1626" s="161">
        <v>2022</v>
      </c>
      <c r="H1626" s="39" t="s">
        <v>357</v>
      </c>
      <c r="I1626" s="37">
        <v>180</v>
      </c>
      <c r="J1626" s="37">
        <f>J1627+J1628+J1629+J1630</f>
        <v>200</v>
      </c>
      <c r="K1626" s="37">
        <f>K1627+K1628+K1629+K1630</f>
        <v>200</v>
      </c>
    </row>
    <row r="1627" spans="1:11" s="21" customFormat="1" ht="16.5" customHeight="1">
      <c r="C1627" s="199"/>
      <c r="D1627" s="204"/>
      <c r="E1627" s="161"/>
      <c r="F1627" s="206"/>
      <c r="G1627" s="161"/>
      <c r="H1627" s="39" t="s">
        <v>358</v>
      </c>
      <c r="I1627" s="37">
        <v>180</v>
      </c>
      <c r="J1627" s="37">
        <v>200</v>
      </c>
      <c r="K1627" s="37">
        <v>200</v>
      </c>
    </row>
    <row r="1628" spans="1:11" s="1" customFormat="1" ht="15.75" customHeight="1">
      <c r="A1628" s="9"/>
      <c r="B1628" s="9"/>
      <c r="C1628" s="199"/>
      <c r="D1628" s="204"/>
      <c r="E1628" s="161"/>
      <c r="F1628" s="206"/>
      <c r="G1628" s="161"/>
      <c r="H1628" s="39" t="s">
        <v>359</v>
      </c>
      <c r="I1628" s="37">
        <v>0</v>
      </c>
      <c r="J1628" s="37">
        <v>0</v>
      </c>
      <c r="K1628" s="37">
        <v>0</v>
      </c>
    </row>
    <row r="1629" spans="1:11" s="1" customFormat="1" ht="16.5" customHeight="1">
      <c r="A1629" s="9"/>
      <c r="B1629" s="9"/>
      <c r="C1629" s="199"/>
      <c r="D1629" s="204"/>
      <c r="E1629" s="161"/>
      <c r="F1629" s="206"/>
      <c r="G1629" s="161"/>
      <c r="H1629" s="39" t="s">
        <v>360</v>
      </c>
      <c r="I1629" s="37">
        <v>0</v>
      </c>
      <c r="J1629" s="37">
        <v>0</v>
      </c>
      <c r="K1629" s="37">
        <v>0</v>
      </c>
    </row>
    <row r="1630" spans="1:11" s="1" customFormat="1" ht="17.25" customHeight="1">
      <c r="A1630" s="9"/>
      <c r="B1630" s="9"/>
      <c r="C1630" s="199"/>
      <c r="D1630" s="204"/>
      <c r="E1630" s="161"/>
      <c r="F1630" s="206"/>
      <c r="G1630" s="161"/>
      <c r="H1630" s="39" t="s">
        <v>249</v>
      </c>
      <c r="I1630" s="37">
        <v>0</v>
      </c>
      <c r="J1630" s="37">
        <v>0</v>
      </c>
      <c r="K1630" s="37">
        <v>0</v>
      </c>
    </row>
    <row r="1631" spans="1:11" s="1" customFormat="1" ht="15" customHeight="1">
      <c r="A1631" s="9"/>
      <c r="B1631" s="9"/>
      <c r="C1631" s="123" t="s">
        <v>171</v>
      </c>
      <c r="D1631" s="127" t="s">
        <v>464</v>
      </c>
      <c r="E1631" s="200" t="s">
        <v>465</v>
      </c>
      <c r="F1631" s="111"/>
      <c r="G1631" s="111"/>
      <c r="H1631" s="60" t="s">
        <v>357</v>
      </c>
      <c r="I1631" s="61">
        <f>I1632+I1633+I1634+I1635</f>
        <v>0</v>
      </c>
      <c r="J1631" s="61">
        <f>J1632+J1633+J1634+J1635</f>
        <v>0</v>
      </c>
      <c r="K1631" s="61">
        <f>K1632+K1633+K1634+K1635</f>
        <v>0</v>
      </c>
    </row>
    <row r="1632" spans="1:11" s="1" customFormat="1" ht="16.5" customHeight="1">
      <c r="A1632" s="9"/>
      <c r="B1632" s="9"/>
      <c r="C1632" s="124"/>
      <c r="D1632" s="128"/>
      <c r="E1632" s="201"/>
      <c r="F1632" s="112"/>
      <c r="G1632" s="112"/>
      <c r="H1632" s="60" t="s">
        <v>358</v>
      </c>
      <c r="I1632" s="61">
        <v>0</v>
      </c>
      <c r="J1632" s="61">
        <v>0</v>
      </c>
      <c r="K1632" s="61">
        <v>0</v>
      </c>
    </row>
    <row r="1633" spans="1:11" s="1" customFormat="1" ht="15.75" customHeight="1">
      <c r="A1633" s="9"/>
      <c r="B1633" s="9"/>
      <c r="C1633" s="124"/>
      <c r="D1633" s="128"/>
      <c r="E1633" s="201"/>
      <c r="F1633" s="112"/>
      <c r="G1633" s="112"/>
      <c r="H1633" s="60" t="s">
        <v>359</v>
      </c>
      <c r="I1633" s="61">
        <v>0</v>
      </c>
      <c r="J1633" s="61">
        <v>0</v>
      </c>
      <c r="K1633" s="61">
        <v>0</v>
      </c>
    </row>
    <row r="1634" spans="1:11" s="1" customFormat="1" ht="16.5" customHeight="1">
      <c r="A1634" s="9"/>
      <c r="B1634" s="9"/>
      <c r="C1634" s="124"/>
      <c r="D1634" s="128"/>
      <c r="E1634" s="201"/>
      <c r="F1634" s="112"/>
      <c r="G1634" s="112"/>
      <c r="H1634" s="60" t="s">
        <v>360</v>
      </c>
      <c r="I1634" s="61">
        <v>0</v>
      </c>
      <c r="J1634" s="61">
        <v>0</v>
      </c>
      <c r="K1634" s="61">
        <v>0</v>
      </c>
    </row>
    <row r="1635" spans="1:11" s="1" customFormat="1" ht="17.25" customHeight="1">
      <c r="A1635" s="9"/>
      <c r="B1635" s="9"/>
      <c r="C1635" s="125"/>
      <c r="D1635" s="129"/>
      <c r="E1635" s="202"/>
      <c r="F1635" s="113"/>
      <c r="G1635" s="113"/>
      <c r="H1635" s="60" t="s">
        <v>249</v>
      </c>
      <c r="I1635" s="61">
        <v>0</v>
      </c>
      <c r="J1635" s="61">
        <v>0</v>
      </c>
      <c r="K1635" s="61">
        <v>0</v>
      </c>
    </row>
    <row r="1636" spans="1:11" s="1" customFormat="1" ht="16.5" customHeight="1">
      <c r="A1636" s="9"/>
      <c r="B1636" s="9"/>
      <c r="C1636" s="123" t="s">
        <v>173</v>
      </c>
      <c r="D1636" s="127" t="s">
        <v>172</v>
      </c>
      <c r="E1636" s="200" t="s">
        <v>283</v>
      </c>
      <c r="F1636" s="111">
        <v>2020</v>
      </c>
      <c r="G1636" s="111">
        <v>2022</v>
      </c>
      <c r="H1636" s="60" t="s">
        <v>357</v>
      </c>
      <c r="I1636" s="61">
        <f>I1637+I1638+I1639+I1640</f>
        <v>96</v>
      </c>
      <c r="J1636" s="61">
        <f>J1637+J1638+J1639+J1640</f>
        <v>350</v>
      </c>
      <c r="K1636" s="61">
        <f>K1637+K1638+K1639+K1640</f>
        <v>350</v>
      </c>
    </row>
    <row r="1637" spans="1:11" s="1" customFormat="1" ht="15.75" customHeight="1">
      <c r="A1637" s="9"/>
      <c r="B1637" s="9"/>
      <c r="C1637" s="124"/>
      <c r="D1637" s="128"/>
      <c r="E1637" s="201"/>
      <c r="F1637" s="112"/>
      <c r="G1637" s="112"/>
      <c r="H1637" s="60" t="s">
        <v>358</v>
      </c>
      <c r="I1637" s="61">
        <f t="shared" ref="I1637:J1637" si="97">I1642</f>
        <v>96</v>
      </c>
      <c r="J1637" s="61">
        <f t="shared" si="97"/>
        <v>350</v>
      </c>
      <c r="K1637" s="61">
        <f>K1642</f>
        <v>350</v>
      </c>
    </row>
    <row r="1638" spans="1:11" s="1" customFormat="1" ht="16.5" customHeight="1">
      <c r="A1638" s="9"/>
      <c r="B1638" s="9"/>
      <c r="C1638" s="124"/>
      <c r="D1638" s="128"/>
      <c r="E1638" s="201"/>
      <c r="F1638" s="112"/>
      <c r="G1638" s="112"/>
      <c r="H1638" s="60" t="s">
        <v>359</v>
      </c>
      <c r="I1638" s="61">
        <f t="shared" ref="I1638" si="98">I1643</f>
        <v>0</v>
      </c>
      <c r="J1638" s="61"/>
      <c r="K1638" s="61"/>
    </row>
    <row r="1639" spans="1:11" s="1" customFormat="1" ht="17.25" customHeight="1">
      <c r="A1639" s="9"/>
      <c r="B1639" s="9"/>
      <c r="C1639" s="124"/>
      <c r="D1639" s="128"/>
      <c r="E1639" s="201"/>
      <c r="F1639" s="112"/>
      <c r="G1639" s="112"/>
      <c r="H1639" s="60" t="s">
        <v>360</v>
      </c>
      <c r="I1639" s="61">
        <f t="shared" ref="I1639" si="99">I1644</f>
        <v>0</v>
      </c>
      <c r="J1639" s="61"/>
      <c r="K1639" s="61"/>
    </row>
    <row r="1640" spans="1:11" s="1" customFormat="1" ht="15.75" customHeight="1">
      <c r="A1640" s="9"/>
      <c r="B1640" s="9"/>
      <c r="C1640" s="125"/>
      <c r="D1640" s="129"/>
      <c r="E1640" s="202"/>
      <c r="F1640" s="113"/>
      <c r="G1640" s="113"/>
      <c r="H1640" s="60" t="s">
        <v>249</v>
      </c>
      <c r="I1640" s="61">
        <f t="shared" ref="I1640" si="100">I1645</f>
        <v>0</v>
      </c>
      <c r="J1640" s="61"/>
      <c r="K1640" s="61"/>
    </row>
    <row r="1641" spans="1:11" s="7" customFormat="1" ht="15" customHeight="1">
      <c r="C1641" s="167" t="s">
        <v>174</v>
      </c>
      <c r="D1641" s="158" t="s">
        <v>806</v>
      </c>
      <c r="E1641" s="145" t="s">
        <v>421</v>
      </c>
      <c r="F1641" s="120">
        <v>2020</v>
      </c>
      <c r="G1641" s="120">
        <v>2022</v>
      </c>
      <c r="H1641" s="39" t="s">
        <v>357</v>
      </c>
      <c r="I1641" s="37">
        <v>96</v>
      </c>
      <c r="J1641" s="37">
        <v>350</v>
      </c>
      <c r="K1641" s="37">
        <v>350</v>
      </c>
    </row>
    <row r="1642" spans="1:11" s="7" customFormat="1">
      <c r="C1642" s="168"/>
      <c r="D1642" s="159"/>
      <c r="E1642" s="146"/>
      <c r="F1642" s="121"/>
      <c r="G1642" s="121"/>
      <c r="H1642" s="39" t="s">
        <v>358</v>
      </c>
      <c r="I1642" s="37">
        <v>96</v>
      </c>
      <c r="J1642" s="37">
        <v>350</v>
      </c>
      <c r="K1642" s="37">
        <v>350</v>
      </c>
    </row>
    <row r="1643" spans="1:11" s="7" customFormat="1">
      <c r="C1643" s="168"/>
      <c r="D1643" s="159"/>
      <c r="E1643" s="146"/>
      <c r="F1643" s="121"/>
      <c r="G1643" s="121"/>
      <c r="H1643" s="39" t="s">
        <v>359</v>
      </c>
      <c r="I1643" s="37">
        <v>0</v>
      </c>
      <c r="J1643" s="37">
        <v>0</v>
      </c>
      <c r="K1643" s="37">
        <v>0</v>
      </c>
    </row>
    <row r="1644" spans="1:11" s="7" customFormat="1" ht="15" customHeight="1">
      <c r="C1644" s="168"/>
      <c r="D1644" s="159"/>
      <c r="E1644" s="146"/>
      <c r="F1644" s="121"/>
      <c r="G1644" s="121"/>
      <c r="H1644" s="39" t="s">
        <v>360</v>
      </c>
      <c r="I1644" s="37">
        <v>0</v>
      </c>
      <c r="J1644" s="37">
        <v>0</v>
      </c>
      <c r="K1644" s="37">
        <v>0</v>
      </c>
    </row>
    <row r="1645" spans="1:11" s="7" customFormat="1" ht="15" customHeight="1">
      <c r="C1645" s="169"/>
      <c r="D1645" s="160"/>
      <c r="E1645" s="147"/>
      <c r="F1645" s="122"/>
      <c r="G1645" s="122"/>
      <c r="H1645" s="39" t="s">
        <v>249</v>
      </c>
      <c r="I1645" s="37">
        <v>0</v>
      </c>
      <c r="J1645" s="37">
        <v>0</v>
      </c>
      <c r="K1645" s="37">
        <v>0</v>
      </c>
    </row>
    <row r="1646" spans="1:11" s="1" customFormat="1" ht="24" customHeight="1">
      <c r="A1646" s="9"/>
      <c r="B1646" s="9"/>
      <c r="C1646" s="126" t="s">
        <v>365</v>
      </c>
      <c r="D1646" s="212" t="s">
        <v>242</v>
      </c>
      <c r="E1646" s="194" t="s">
        <v>325</v>
      </c>
      <c r="F1646" s="203">
        <v>2020</v>
      </c>
      <c r="G1646" s="203">
        <v>2022</v>
      </c>
      <c r="H1646" s="60" t="s">
        <v>357</v>
      </c>
      <c r="I1646" s="61">
        <f>SUM(I1647:I1650)</f>
        <v>6510</v>
      </c>
      <c r="J1646" s="61">
        <f>SUM(J1647:J1650)</f>
        <v>2990</v>
      </c>
      <c r="K1646" s="61">
        <f>SUM(K1647:K1650)</f>
        <v>3230</v>
      </c>
    </row>
    <row r="1647" spans="1:11" s="1" customFormat="1" ht="23.25" customHeight="1">
      <c r="A1647" s="9"/>
      <c r="B1647" s="9"/>
      <c r="C1647" s="126"/>
      <c r="D1647" s="212"/>
      <c r="E1647" s="194"/>
      <c r="F1647" s="203"/>
      <c r="G1647" s="203"/>
      <c r="H1647" s="60" t="s">
        <v>358</v>
      </c>
      <c r="I1647" s="61">
        <f>I1652+I1657+I1677+I1682+I1687+I1692+I1697+I1702+I1707</f>
        <v>2910</v>
      </c>
      <c r="J1647" s="61">
        <f t="shared" ref="J1647:K1647" si="101">J1652+J1657+J1677+J1682+J1687+J1692+J1697+J1702+J1707</f>
        <v>2990</v>
      </c>
      <c r="K1647" s="61">
        <f t="shared" si="101"/>
        <v>3230</v>
      </c>
    </row>
    <row r="1648" spans="1:11" s="1" customFormat="1" ht="19.5" customHeight="1">
      <c r="A1648" s="9"/>
      <c r="B1648" s="9"/>
      <c r="C1648" s="126"/>
      <c r="D1648" s="212"/>
      <c r="E1648" s="194"/>
      <c r="F1648" s="203"/>
      <c r="G1648" s="203"/>
      <c r="H1648" s="60" t="s">
        <v>359</v>
      </c>
      <c r="I1648" s="61">
        <f>I1653+I1658+I1678+I1683+I1688+I1693+I1698+I1703+I1708</f>
        <v>3600</v>
      </c>
      <c r="J1648" s="61">
        <f t="shared" ref="J1648:K1648" si="102">J1653+J1658+J1678+J1683+J1688+J1693+J1698+J1703+J1708</f>
        <v>0</v>
      </c>
      <c r="K1648" s="61">
        <f t="shared" si="102"/>
        <v>0</v>
      </c>
    </row>
    <row r="1649" spans="1:11" s="1" customFormat="1" ht="18.75" customHeight="1">
      <c r="A1649" s="9"/>
      <c r="B1649" s="9"/>
      <c r="C1649" s="126"/>
      <c r="D1649" s="212"/>
      <c r="E1649" s="194"/>
      <c r="F1649" s="203"/>
      <c r="G1649" s="203"/>
      <c r="H1649" s="60" t="s">
        <v>360</v>
      </c>
      <c r="I1649" s="49">
        <v>0</v>
      </c>
      <c r="J1649" s="49">
        <v>0</v>
      </c>
      <c r="K1649" s="49">
        <v>0</v>
      </c>
    </row>
    <row r="1650" spans="1:11" s="1" customFormat="1" ht="20.25" customHeight="1">
      <c r="A1650" s="9"/>
      <c r="B1650" s="9"/>
      <c r="C1650" s="126"/>
      <c r="D1650" s="212"/>
      <c r="E1650" s="194"/>
      <c r="F1650" s="203"/>
      <c r="G1650" s="203"/>
      <c r="H1650" s="60" t="s">
        <v>249</v>
      </c>
      <c r="I1650" s="49">
        <v>0</v>
      </c>
      <c r="J1650" s="49">
        <v>0</v>
      </c>
      <c r="K1650" s="49">
        <v>0</v>
      </c>
    </row>
    <row r="1651" spans="1:11" s="1" customFormat="1" ht="15.75" customHeight="1">
      <c r="A1651" s="9"/>
      <c r="B1651" s="9"/>
      <c r="C1651" s="126" t="s">
        <v>107</v>
      </c>
      <c r="D1651" s="166" t="s">
        <v>108</v>
      </c>
      <c r="E1651" s="102" t="s">
        <v>5</v>
      </c>
      <c r="F1651" s="203">
        <v>2020</v>
      </c>
      <c r="G1651" s="102">
        <v>2022</v>
      </c>
      <c r="H1651" s="60" t="s">
        <v>357</v>
      </c>
      <c r="I1651" s="61">
        <f>I1652+I1653+I1654+I1655</f>
        <v>270</v>
      </c>
      <c r="J1651" s="61">
        <f>J1652+J1653+J1654+J1655</f>
        <v>300</v>
      </c>
      <c r="K1651" s="61">
        <f>K1652+K1653+K1654+K1655</f>
        <v>300</v>
      </c>
    </row>
    <row r="1652" spans="1:11" s="1" customFormat="1" ht="16.5" customHeight="1">
      <c r="A1652" s="9"/>
      <c r="B1652" s="9"/>
      <c r="C1652" s="126"/>
      <c r="D1652" s="166"/>
      <c r="E1652" s="103"/>
      <c r="F1652" s="203"/>
      <c r="G1652" s="103"/>
      <c r="H1652" s="60" t="s">
        <v>358</v>
      </c>
      <c r="I1652" s="61">
        <v>270</v>
      </c>
      <c r="J1652" s="61">
        <v>300</v>
      </c>
      <c r="K1652" s="61">
        <v>300</v>
      </c>
    </row>
    <row r="1653" spans="1:11" s="1" customFormat="1" ht="17.25" customHeight="1">
      <c r="A1653" s="9"/>
      <c r="B1653" s="9"/>
      <c r="C1653" s="126"/>
      <c r="D1653" s="166"/>
      <c r="E1653" s="103"/>
      <c r="F1653" s="203"/>
      <c r="G1653" s="103"/>
      <c r="H1653" s="60" t="s">
        <v>359</v>
      </c>
      <c r="I1653" s="61">
        <v>0</v>
      </c>
      <c r="J1653" s="61">
        <v>0</v>
      </c>
      <c r="K1653" s="61">
        <v>0</v>
      </c>
    </row>
    <row r="1654" spans="1:11" s="1" customFormat="1" ht="18" customHeight="1">
      <c r="A1654" s="9"/>
      <c r="B1654" s="9"/>
      <c r="C1654" s="126"/>
      <c r="D1654" s="166"/>
      <c r="E1654" s="103"/>
      <c r="F1654" s="203"/>
      <c r="G1654" s="103"/>
      <c r="H1654" s="60" t="s">
        <v>360</v>
      </c>
      <c r="I1654" s="61">
        <v>0</v>
      </c>
      <c r="J1654" s="61">
        <v>0</v>
      </c>
      <c r="K1654" s="61">
        <v>0</v>
      </c>
    </row>
    <row r="1655" spans="1:11" s="1" customFormat="1" ht="17.25" customHeight="1">
      <c r="A1655" s="9"/>
      <c r="B1655" s="9"/>
      <c r="C1655" s="126"/>
      <c r="D1655" s="166"/>
      <c r="E1655" s="104"/>
      <c r="F1655" s="203"/>
      <c r="G1655" s="104"/>
      <c r="H1655" s="60" t="s">
        <v>249</v>
      </c>
      <c r="I1655" s="61">
        <v>0</v>
      </c>
      <c r="J1655" s="61">
        <v>0</v>
      </c>
      <c r="K1655" s="61">
        <v>0</v>
      </c>
    </row>
    <row r="1656" spans="1:11" s="1" customFormat="1" ht="15" customHeight="1">
      <c r="A1656" s="9"/>
      <c r="B1656" s="9"/>
      <c r="C1656" s="126" t="s">
        <v>109</v>
      </c>
      <c r="D1656" s="166" t="s">
        <v>110</v>
      </c>
      <c r="E1656" s="194" t="s">
        <v>341</v>
      </c>
      <c r="F1656" s="203">
        <v>2020</v>
      </c>
      <c r="G1656" s="203">
        <v>2022</v>
      </c>
      <c r="H1656" s="60" t="s">
        <v>357</v>
      </c>
      <c r="I1656" s="61">
        <f>I1657+I1658+I1659+I1660</f>
        <v>450</v>
      </c>
      <c r="J1656" s="61">
        <f>J1657+J1658+J1659+J1660</f>
        <v>500</v>
      </c>
      <c r="K1656" s="61">
        <f>K1657+K1658+K1659+K1660</f>
        <v>500</v>
      </c>
    </row>
    <row r="1657" spans="1:11" s="1" customFormat="1" ht="13.5" customHeight="1">
      <c r="A1657" s="9"/>
      <c r="B1657" s="9"/>
      <c r="C1657" s="126"/>
      <c r="D1657" s="166"/>
      <c r="E1657" s="194"/>
      <c r="F1657" s="203"/>
      <c r="G1657" s="203"/>
      <c r="H1657" s="60" t="s">
        <v>358</v>
      </c>
      <c r="I1657" s="61">
        <v>450</v>
      </c>
      <c r="J1657" s="61">
        <v>500</v>
      </c>
      <c r="K1657" s="61">
        <v>500</v>
      </c>
    </row>
    <row r="1658" spans="1:11" s="1" customFormat="1" ht="13.5" customHeight="1">
      <c r="A1658" s="9"/>
      <c r="B1658" s="9"/>
      <c r="C1658" s="126"/>
      <c r="D1658" s="166"/>
      <c r="E1658" s="194"/>
      <c r="F1658" s="203"/>
      <c r="G1658" s="203"/>
      <c r="H1658" s="60" t="s">
        <v>359</v>
      </c>
      <c r="I1658" s="61">
        <v>0</v>
      </c>
      <c r="J1658" s="61">
        <v>0</v>
      </c>
      <c r="K1658" s="61">
        <v>0</v>
      </c>
    </row>
    <row r="1659" spans="1:11" s="1" customFormat="1" ht="15" customHeight="1">
      <c r="A1659" s="9"/>
      <c r="B1659" s="9"/>
      <c r="C1659" s="126"/>
      <c r="D1659" s="166"/>
      <c r="E1659" s="194"/>
      <c r="F1659" s="203"/>
      <c r="G1659" s="203"/>
      <c r="H1659" s="60" t="s">
        <v>360</v>
      </c>
      <c r="I1659" s="61">
        <v>0</v>
      </c>
      <c r="J1659" s="61">
        <v>0</v>
      </c>
      <c r="K1659" s="61">
        <v>0</v>
      </c>
    </row>
    <row r="1660" spans="1:11" s="1" customFormat="1" ht="13.5" customHeight="1">
      <c r="A1660" s="9"/>
      <c r="B1660" s="9"/>
      <c r="C1660" s="126"/>
      <c r="D1660" s="166"/>
      <c r="E1660" s="194"/>
      <c r="F1660" s="203"/>
      <c r="G1660" s="203"/>
      <c r="H1660" s="60" t="s">
        <v>249</v>
      </c>
      <c r="I1660" s="61">
        <v>0</v>
      </c>
      <c r="J1660" s="61">
        <v>0</v>
      </c>
      <c r="K1660" s="61">
        <v>0</v>
      </c>
    </row>
    <row r="1661" spans="1:11" s="1" customFormat="1" ht="22.5" hidden="1" customHeight="1">
      <c r="A1661" s="9"/>
      <c r="B1661" s="9"/>
      <c r="C1661" s="126" t="s">
        <v>366</v>
      </c>
      <c r="D1661" s="166" t="s">
        <v>0</v>
      </c>
      <c r="E1661" s="194" t="s">
        <v>377</v>
      </c>
      <c r="F1661" s="203">
        <v>2020</v>
      </c>
      <c r="G1661" s="203">
        <v>2022</v>
      </c>
      <c r="H1661" s="60" t="s">
        <v>357</v>
      </c>
      <c r="I1661" s="61">
        <f>I1662+I1663+I1664+I1665</f>
        <v>400</v>
      </c>
      <c r="J1661" s="61">
        <f>J1662+J1663+J1664+J1665</f>
        <v>400</v>
      </c>
      <c r="K1661" s="61">
        <f>K1662+K1663+K1664+K1665</f>
        <v>400</v>
      </c>
    </row>
    <row r="1662" spans="1:11" s="1" customFormat="1" ht="18.75" hidden="1" customHeight="1">
      <c r="A1662" s="9"/>
      <c r="B1662" s="9"/>
      <c r="C1662" s="126"/>
      <c r="D1662" s="166"/>
      <c r="E1662" s="194"/>
      <c r="F1662" s="203"/>
      <c r="G1662" s="203"/>
      <c r="H1662" s="60" t="s">
        <v>358</v>
      </c>
      <c r="I1662" s="61">
        <v>400</v>
      </c>
      <c r="J1662" s="61">
        <v>400</v>
      </c>
      <c r="K1662" s="61">
        <v>400</v>
      </c>
    </row>
    <row r="1663" spans="1:11" s="1" customFormat="1" ht="22.5" hidden="1" customHeight="1">
      <c r="A1663" s="9"/>
      <c r="B1663" s="9"/>
      <c r="C1663" s="126"/>
      <c r="D1663" s="166"/>
      <c r="E1663" s="194"/>
      <c r="F1663" s="203"/>
      <c r="G1663" s="203"/>
      <c r="H1663" s="60" t="s">
        <v>359</v>
      </c>
      <c r="I1663" s="61">
        <v>0</v>
      </c>
      <c r="J1663" s="61">
        <v>0</v>
      </c>
      <c r="K1663" s="61">
        <v>0</v>
      </c>
    </row>
    <row r="1664" spans="1:11" s="1" customFormat="1" ht="23.25" hidden="1" customHeight="1">
      <c r="A1664" s="9"/>
      <c r="B1664" s="9"/>
      <c r="C1664" s="126"/>
      <c r="D1664" s="166"/>
      <c r="E1664" s="194"/>
      <c r="F1664" s="203"/>
      <c r="G1664" s="203"/>
      <c r="H1664" s="60" t="s">
        <v>360</v>
      </c>
      <c r="I1664" s="61">
        <v>0</v>
      </c>
      <c r="J1664" s="61">
        <v>0</v>
      </c>
      <c r="K1664" s="61">
        <v>0</v>
      </c>
    </row>
    <row r="1665" spans="1:11" s="1" customFormat="1" ht="19.5" hidden="1" customHeight="1">
      <c r="A1665" s="9"/>
      <c r="B1665" s="9"/>
      <c r="C1665" s="126"/>
      <c r="D1665" s="166"/>
      <c r="E1665" s="194"/>
      <c r="F1665" s="203"/>
      <c r="G1665" s="203"/>
      <c r="H1665" s="60" t="s">
        <v>249</v>
      </c>
      <c r="I1665" s="61">
        <v>0</v>
      </c>
      <c r="J1665" s="61">
        <v>0</v>
      </c>
      <c r="K1665" s="61">
        <v>0</v>
      </c>
    </row>
    <row r="1666" spans="1:11" s="1" customFormat="1" ht="22.5" hidden="1" customHeight="1">
      <c r="A1666" s="9"/>
      <c r="B1666" s="9"/>
      <c r="C1666" s="126" t="s">
        <v>161</v>
      </c>
      <c r="D1666" s="166" t="s">
        <v>1</v>
      </c>
      <c r="E1666" s="194" t="s">
        <v>288</v>
      </c>
      <c r="F1666" s="203">
        <v>2020</v>
      </c>
      <c r="G1666" s="150">
        <v>2022</v>
      </c>
      <c r="H1666" s="60" t="s">
        <v>357</v>
      </c>
      <c r="I1666" s="61">
        <f>I1667+I1668+I1669+I1670</f>
        <v>200</v>
      </c>
      <c r="J1666" s="61">
        <f>J1667+J1668+J1669+J1670</f>
        <v>200</v>
      </c>
      <c r="K1666" s="61">
        <f>K1667+K1668+K1669+K1670</f>
        <v>200</v>
      </c>
    </row>
    <row r="1667" spans="1:11" s="1" customFormat="1" ht="18.75" hidden="1" customHeight="1">
      <c r="A1667" s="9"/>
      <c r="B1667" s="9"/>
      <c r="C1667" s="126"/>
      <c r="D1667" s="166"/>
      <c r="E1667" s="194"/>
      <c r="F1667" s="203"/>
      <c r="G1667" s="150"/>
      <c r="H1667" s="60" t="s">
        <v>358</v>
      </c>
      <c r="I1667" s="61">
        <v>200</v>
      </c>
      <c r="J1667" s="61">
        <v>200</v>
      </c>
      <c r="K1667" s="61">
        <v>200</v>
      </c>
    </row>
    <row r="1668" spans="1:11" s="1" customFormat="1" ht="22.5" hidden="1" customHeight="1">
      <c r="A1668" s="9"/>
      <c r="B1668" s="9"/>
      <c r="C1668" s="126"/>
      <c r="D1668" s="166"/>
      <c r="E1668" s="194"/>
      <c r="F1668" s="203"/>
      <c r="G1668" s="150"/>
      <c r="H1668" s="60" t="s">
        <v>359</v>
      </c>
      <c r="I1668" s="61">
        <v>0</v>
      </c>
      <c r="J1668" s="61">
        <v>0</v>
      </c>
      <c r="K1668" s="61">
        <v>0</v>
      </c>
    </row>
    <row r="1669" spans="1:11" s="1" customFormat="1" ht="23.25" hidden="1" customHeight="1">
      <c r="A1669" s="9"/>
      <c r="B1669" s="9"/>
      <c r="C1669" s="126"/>
      <c r="D1669" s="166"/>
      <c r="E1669" s="194"/>
      <c r="F1669" s="203"/>
      <c r="G1669" s="150"/>
      <c r="H1669" s="60" t="s">
        <v>360</v>
      </c>
      <c r="I1669" s="61">
        <v>0</v>
      </c>
      <c r="J1669" s="61">
        <v>0</v>
      </c>
      <c r="K1669" s="61">
        <v>0</v>
      </c>
    </row>
    <row r="1670" spans="1:11" s="1" customFormat="1" ht="19.5" hidden="1" customHeight="1">
      <c r="A1670" s="9"/>
      <c r="B1670" s="9"/>
      <c r="C1670" s="126"/>
      <c r="D1670" s="166"/>
      <c r="E1670" s="194"/>
      <c r="F1670" s="203"/>
      <c r="G1670" s="150"/>
      <c r="H1670" s="60" t="s">
        <v>249</v>
      </c>
      <c r="I1670" s="61">
        <v>0</v>
      </c>
      <c r="J1670" s="61">
        <v>0</v>
      </c>
      <c r="K1670" s="61">
        <v>0</v>
      </c>
    </row>
    <row r="1671" spans="1:11" s="1" customFormat="1" ht="22.5" hidden="1" customHeight="1">
      <c r="A1671" s="9"/>
      <c r="B1671" s="9"/>
      <c r="C1671" s="126" t="s">
        <v>162</v>
      </c>
      <c r="D1671" s="117" t="s">
        <v>163</v>
      </c>
      <c r="E1671" s="200" t="s">
        <v>283</v>
      </c>
      <c r="F1671" s="111">
        <v>2020</v>
      </c>
      <c r="G1671" s="111">
        <v>2020</v>
      </c>
      <c r="H1671" s="60" t="s">
        <v>357</v>
      </c>
      <c r="I1671" s="49">
        <v>1320</v>
      </c>
      <c r="J1671" s="49">
        <v>1320</v>
      </c>
      <c r="K1671" s="49">
        <v>1320</v>
      </c>
    </row>
    <row r="1672" spans="1:11" s="1" customFormat="1" ht="18.75" hidden="1" customHeight="1">
      <c r="A1672" s="9"/>
      <c r="B1672" s="9"/>
      <c r="C1672" s="126"/>
      <c r="D1672" s="118"/>
      <c r="E1672" s="201"/>
      <c r="F1672" s="112"/>
      <c r="G1672" s="112"/>
      <c r="H1672" s="60" t="s">
        <v>358</v>
      </c>
      <c r="I1672" s="49">
        <v>1320</v>
      </c>
      <c r="J1672" s="49">
        <v>1320</v>
      </c>
      <c r="K1672" s="49">
        <v>1320</v>
      </c>
    </row>
    <row r="1673" spans="1:11" s="1" customFormat="1" ht="22.5" hidden="1" customHeight="1">
      <c r="A1673" s="9"/>
      <c r="B1673" s="9"/>
      <c r="C1673" s="126"/>
      <c r="D1673" s="118"/>
      <c r="E1673" s="201"/>
      <c r="F1673" s="112"/>
      <c r="G1673" s="112"/>
      <c r="H1673" s="60" t="s">
        <v>359</v>
      </c>
      <c r="I1673" s="49">
        <v>0</v>
      </c>
      <c r="J1673" s="49"/>
      <c r="K1673" s="49">
        <v>0</v>
      </c>
    </row>
    <row r="1674" spans="1:11" s="1" customFormat="1" ht="23.25" hidden="1" customHeight="1">
      <c r="A1674" s="9"/>
      <c r="B1674" s="9"/>
      <c r="C1674" s="126"/>
      <c r="D1674" s="118"/>
      <c r="E1674" s="201"/>
      <c r="F1674" s="112"/>
      <c r="G1674" s="112"/>
      <c r="H1674" s="60" t="s">
        <v>360</v>
      </c>
      <c r="I1674" s="49">
        <v>0</v>
      </c>
      <c r="J1674" s="49">
        <v>0</v>
      </c>
      <c r="K1674" s="49">
        <v>0</v>
      </c>
    </row>
    <row r="1675" spans="1:11" s="1" customFormat="1" ht="19.5" hidden="1" customHeight="1">
      <c r="A1675" s="9"/>
      <c r="B1675" s="9"/>
      <c r="C1675" s="126"/>
      <c r="D1675" s="119"/>
      <c r="E1675" s="202"/>
      <c r="F1675" s="113"/>
      <c r="G1675" s="113"/>
      <c r="H1675" s="60" t="s">
        <v>249</v>
      </c>
      <c r="I1675" s="49">
        <v>0</v>
      </c>
      <c r="J1675" s="49">
        <v>0</v>
      </c>
      <c r="K1675" s="49">
        <v>0</v>
      </c>
    </row>
    <row r="1676" spans="1:11" s="1" customFormat="1" ht="16.5" customHeight="1">
      <c r="A1676" s="9"/>
      <c r="B1676" s="9"/>
      <c r="C1676" s="199" t="s">
        <v>366</v>
      </c>
      <c r="D1676" s="204" t="s">
        <v>0</v>
      </c>
      <c r="E1676" s="205" t="s">
        <v>377</v>
      </c>
      <c r="F1676" s="206">
        <v>2020</v>
      </c>
      <c r="G1676" s="206">
        <v>2022</v>
      </c>
      <c r="H1676" s="39" t="s">
        <v>357</v>
      </c>
      <c r="I1676" s="37">
        <f>I1677+I1678+I1679+I1680</f>
        <v>360</v>
      </c>
      <c r="J1676" s="37">
        <f>J1677+J1678+J1679+J1680</f>
        <v>400</v>
      </c>
      <c r="K1676" s="37">
        <f>K1677+K1678+K1679+K1680</f>
        <v>400</v>
      </c>
    </row>
    <row r="1677" spans="1:11" s="1" customFormat="1" ht="17.25" customHeight="1">
      <c r="A1677" s="9"/>
      <c r="B1677" s="9"/>
      <c r="C1677" s="199"/>
      <c r="D1677" s="204"/>
      <c r="E1677" s="205"/>
      <c r="F1677" s="206"/>
      <c r="G1677" s="206"/>
      <c r="H1677" s="39" t="s">
        <v>358</v>
      </c>
      <c r="I1677" s="37">
        <v>360</v>
      </c>
      <c r="J1677" s="37">
        <v>400</v>
      </c>
      <c r="K1677" s="37">
        <v>400</v>
      </c>
    </row>
    <row r="1678" spans="1:11" s="1" customFormat="1" ht="19.5" customHeight="1">
      <c r="A1678" s="9"/>
      <c r="B1678" s="9"/>
      <c r="C1678" s="199"/>
      <c r="D1678" s="204"/>
      <c r="E1678" s="205"/>
      <c r="F1678" s="206"/>
      <c r="G1678" s="206"/>
      <c r="H1678" s="39" t="s">
        <v>359</v>
      </c>
      <c r="I1678" s="37">
        <v>0</v>
      </c>
      <c r="J1678" s="37">
        <v>0</v>
      </c>
      <c r="K1678" s="37">
        <v>0</v>
      </c>
    </row>
    <row r="1679" spans="1:11" s="1" customFormat="1" ht="19.5" customHeight="1">
      <c r="A1679" s="9"/>
      <c r="B1679" s="9"/>
      <c r="C1679" s="199"/>
      <c r="D1679" s="204"/>
      <c r="E1679" s="205"/>
      <c r="F1679" s="206"/>
      <c r="G1679" s="206"/>
      <c r="H1679" s="39" t="s">
        <v>360</v>
      </c>
      <c r="I1679" s="37">
        <v>0</v>
      </c>
      <c r="J1679" s="37">
        <v>0</v>
      </c>
      <c r="K1679" s="37">
        <v>0</v>
      </c>
    </row>
    <row r="1680" spans="1:11" s="1" customFormat="1" ht="15.75" customHeight="1">
      <c r="A1680" s="9"/>
      <c r="B1680" s="9"/>
      <c r="C1680" s="199"/>
      <c r="D1680" s="204"/>
      <c r="E1680" s="205"/>
      <c r="F1680" s="206"/>
      <c r="G1680" s="206"/>
      <c r="H1680" s="39" t="s">
        <v>249</v>
      </c>
      <c r="I1680" s="37">
        <v>0</v>
      </c>
      <c r="J1680" s="37">
        <v>0</v>
      </c>
      <c r="K1680" s="37">
        <v>0</v>
      </c>
    </row>
    <row r="1681" spans="1:11" s="1" customFormat="1" ht="16.5" customHeight="1">
      <c r="A1681" s="9"/>
      <c r="B1681" s="9"/>
      <c r="C1681" s="199" t="s">
        <v>161</v>
      </c>
      <c r="D1681" s="204" t="s">
        <v>830</v>
      </c>
      <c r="E1681" s="205" t="s">
        <v>288</v>
      </c>
      <c r="F1681" s="206">
        <v>2020</v>
      </c>
      <c r="G1681" s="161">
        <v>2022</v>
      </c>
      <c r="H1681" s="39" t="s">
        <v>357</v>
      </c>
      <c r="I1681" s="37">
        <v>0</v>
      </c>
      <c r="J1681" s="37">
        <f>J1682+J1683+J1684+J1685</f>
        <v>200</v>
      </c>
      <c r="K1681" s="37">
        <f>K1682+K1683+K1684+K1685</f>
        <v>200</v>
      </c>
    </row>
    <row r="1682" spans="1:11" s="1" customFormat="1" ht="15.75" customHeight="1">
      <c r="A1682" s="9"/>
      <c r="B1682" s="9"/>
      <c r="C1682" s="199"/>
      <c r="D1682" s="204"/>
      <c r="E1682" s="205"/>
      <c r="F1682" s="206"/>
      <c r="G1682" s="161"/>
      <c r="H1682" s="39" t="s">
        <v>358</v>
      </c>
      <c r="I1682" s="37">
        <v>0</v>
      </c>
      <c r="J1682" s="37">
        <v>200</v>
      </c>
      <c r="K1682" s="37">
        <v>200</v>
      </c>
    </row>
    <row r="1683" spans="1:11" s="1" customFormat="1" ht="16.5" customHeight="1">
      <c r="A1683" s="9"/>
      <c r="B1683" s="9"/>
      <c r="C1683" s="199"/>
      <c r="D1683" s="204"/>
      <c r="E1683" s="205"/>
      <c r="F1683" s="206"/>
      <c r="G1683" s="161"/>
      <c r="H1683" s="39" t="s">
        <v>359</v>
      </c>
      <c r="I1683" s="37">
        <v>0</v>
      </c>
      <c r="J1683" s="37">
        <v>0</v>
      </c>
      <c r="K1683" s="37">
        <v>0</v>
      </c>
    </row>
    <row r="1684" spans="1:11" s="1" customFormat="1" ht="16.5" customHeight="1">
      <c r="A1684" s="9"/>
      <c r="B1684" s="9"/>
      <c r="C1684" s="199"/>
      <c r="D1684" s="204"/>
      <c r="E1684" s="205"/>
      <c r="F1684" s="206"/>
      <c r="G1684" s="161"/>
      <c r="H1684" s="39" t="s">
        <v>360</v>
      </c>
      <c r="I1684" s="37">
        <v>0</v>
      </c>
      <c r="J1684" s="37">
        <v>0</v>
      </c>
      <c r="K1684" s="37">
        <v>0</v>
      </c>
    </row>
    <row r="1685" spans="1:11" s="1" customFormat="1" ht="19.5" customHeight="1">
      <c r="A1685" s="9"/>
      <c r="B1685" s="9"/>
      <c r="C1685" s="199"/>
      <c r="D1685" s="204"/>
      <c r="E1685" s="205"/>
      <c r="F1685" s="206"/>
      <c r="G1685" s="161"/>
      <c r="H1685" s="39" t="s">
        <v>249</v>
      </c>
      <c r="I1685" s="37">
        <v>0</v>
      </c>
      <c r="J1685" s="37">
        <v>0</v>
      </c>
      <c r="K1685" s="37">
        <v>0</v>
      </c>
    </row>
    <row r="1686" spans="1:11" s="21" customFormat="1" ht="15.75" customHeight="1">
      <c r="C1686" s="199" t="s">
        <v>162</v>
      </c>
      <c r="D1686" s="138" t="s">
        <v>163</v>
      </c>
      <c r="E1686" s="141" t="s">
        <v>283</v>
      </c>
      <c r="F1686" s="120">
        <v>2020</v>
      </c>
      <c r="G1686" s="120">
        <v>2022</v>
      </c>
      <c r="H1686" s="39" t="s">
        <v>357</v>
      </c>
      <c r="I1686" s="37">
        <v>1320</v>
      </c>
      <c r="J1686" s="37">
        <v>1320</v>
      </c>
      <c r="K1686" s="37">
        <v>1320</v>
      </c>
    </row>
    <row r="1687" spans="1:11" s="21" customFormat="1" ht="19.5" customHeight="1">
      <c r="C1687" s="199"/>
      <c r="D1687" s="139"/>
      <c r="E1687" s="142"/>
      <c r="F1687" s="121"/>
      <c r="G1687" s="121"/>
      <c r="H1687" s="39" t="s">
        <v>358</v>
      </c>
      <c r="I1687" s="37">
        <v>1320</v>
      </c>
      <c r="J1687" s="37">
        <v>1320</v>
      </c>
      <c r="K1687" s="37">
        <v>1320</v>
      </c>
    </row>
    <row r="1688" spans="1:11" s="21" customFormat="1" ht="19.5" customHeight="1">
      <c r="C1688" s="199"/>
      <c r="D1688" s="139"/>
      <c r="E1688" s="142"/>
      <c r="F1688" s="121"/>
      <c r="G1688" s="121"/>
      <c r="H1688" s="39" t="s">
        <v>359</v>
      </c>
      <c r="I1688" s="37">
        <v>0</v>
      </c>
      <c r="J1688" s="37"/>
      <c r="K1688" s="37">
        <v>0</v>
      </c>
    </row>
    <row r="1689" spans="1:11" s="21" customFormat="1" ht="19.5" customHeight="1">
      <c r="C1689" s="199"/>
      <c r="D1689" s="139"/>
      <c r="E1689" s="142"/>
      <c r="F1689" s="121"/>
      <c r="G1689" s="121"/>
      <c r="H1689" s="39" t="s">
        <v>360</v>
      </c>
      <c r="I1689" s="37">
        <v>0</v>
      </c>
      <c r="J1689" s="37">
        <v>0</v>
      </c>
      <c r="K1689" s="37">
        <v>0</v>
      </c>
    </row>
    <row r="1690" spans="1:11" s="21" customFormat="1" ht="19.5" customHeight="1">
      <c r="C1690" s="199"/>
      <c r="D1690" s="140"/>
      <c r="E1690" s="143"/>
      <c r="F1690" s="122"/>
      <c r="G1690" s="122"/>
      <c r="H1690" s="39" t="s">
        <v>249</v>
      </c>
      <c r="I1690" s="37">
        <v>0</v>
      </c>
      <c r="J1690" s="37">
        <v>0</v>
      </c>
      <c r="K1690" s="37">
        <v>0</v>
      </c>
    </row>
    <row r="1691" spans="1:11" s="1" customFormat="1" ht="15" customHeight="1">
      <c r="C1691" s="126" t="s">
        <v>367</v>
      </c>
      <c r="D1691" s="117" t="s">
        <v>164</v>
      </c>
      <c r="E1691" s="200" t="s">
        <v>283</v>
      </c>
      <c r="F1691" s="111">
        <v>2020</v>
      </c>
      <c r="G1691" s="111">
        <v>2022</v>
      </c>
      <c r="H1691" s="60" t="s">
        <v>357</v>
      </c>
      <c r="I1691" s="49">
        <f>I1692+I1693+I1694+I1695</f>
        <v>270</v>
      </c>
      <c r="J1691" s="49">
        <f>J1692+J1693+J1694+J1695</f>
        <v>270</v>
      </c>
      <c r="K1691" s="49">
        <f>K1692+K1693+K1694+K1695</f>
        <v>270</v>
      </c>
    </row>
    <row r="1692" spans="1:11" s="1" customFormat="1" ht="15.75" customHeight="1">
      <c r="C1692" s="126"/>
      <c r="D1692" s="118"/>
      <c r="E1692" s="201"/>
      <c r="F1692" s="112"/>
      <c r="G1692" s="112"/>
      <c r="H1692" s="60" t="s">
        <v>358</v>
      </c>
      <c r="I1692" s="49">
        <v>270</v>
      </c>
      <c r="J1692" s="49">
        <v>270</v>
      </c>
      <c r="K1692" s="49">
        <v>270</v>
      </c>
    </row>
    <row r="1693" spans="1:11" s="1" customFormat="1" ht="15" customHeight="1">
      <c r="C1693" s="126"/>
      <c r="D1693" s="118"/>
      <c r="E1693" s="201"/>
      <c r="F1693" s="112"/>
      <c r="G1693" s="112"/>
      <c r="H1693" s="60" t="s">
        <v>359</v>
      </c>
      <c r="I1693" s="49">
        <v>0</v>
      </c>
      <c r="J1693" s="49">
        <v>0</v>
      </c>
      <c r="K1693" s="49">
        <v>0</v>
      </c>
    </row>
    <row r="1694" spans="1:11" s="1" customFormat="1" ht="13.5" customHeight="1">
      <c r="C1694" s="126"/>
      <c r="D1694" s="118"/>
      <c r="E1694" s="201"/>
      <c r="F1694" s="112"/>
      <c r="G1694" s="112"/>
      <c r="H1694" s="60" t="s">
        <v>360</v>
      </c>
      <c r="I1694" s="49">
        <v>0</v>
      </c>
      <c r="J1694" s="49">
        <v>0</v>
      </c>
      <c r="K1694" s="49">
        <v>0</v>
      </c>
    </row>
    <row r="1695" spans="1:11" s="1" customFormat="1" ht="17.25" customHeight="1">
      <c r="C1695" s="126"/>
      <c r="D1695" s="119"/>
      <c r="E1695" s="202"/>
      <c r="F1695" s="113"/>
      <c r="G1695" s="113"/>
      <c r="H1695" s="60" t="s">
        <v>249</v>
      </c>
      <c r="I1695" s="49">
        <v>0</v>
      </c>
      <c r="J1695" s="49">
        <v>0</v>
      </c>
      <c r="K1695" s="49">
        <v>0</v>
      </c>
    </row>
    <row r="1696" spans="1:11" s="1" customFormat="1" ht="13.5" customHeight="1">
      <c r="C1696" s="123" t="s">
        <v>665</v>
      </c>
      <c r="D1696" s="138" t="s">
        <v>666</v>
      </c>
      <c r="E1696" s="200" t="s">
        <v>283</v>
      </c>
      <c r="F1696" s="111">
        <v>2020</v>
      </c>
      <c r="G1696" s="111">
        <v>2022</v>
      </c>
      <c r="H1696" s="60" t="s">
        <v>357</v>
      </c>
      <c r="I1696" s="49">
        <v>240</v>
      </c>
      <c r="J1696" s="49">
        <v>0</v>
      </c>
      <c r="K1696" s="49">
        <v>240</v>
      </c>
    </row>
    <row r="1697" spans="3:11" s="1" customFormat="1" ht="15" customHeight="1">
      <c r="C1697" s="124"/>
      <c r="D1697" s="139"/>
      <c r="E1697" s="201"/>
      <c r="F1697" s="112"/>
      <c r="G1697" s="112"/>
      <c r="H1697" s="60" t="s">
        <v>358</v>
      </c>
      <c r="I1697" s="49">
        <v>240</v>
      </c>
      <c r="J1697" s="49">
        <v>0</v>
      </c>
      <c r="K1697" s="49">
        <v>240</v>
      </c>
    </row>
    <row r="1698" spans="3:11" s="1" customFormat="1" ht="15.75" customHeight="1">
      <c r="C1698" s="124"/>
      <c r="D1698" s="139"/>
      <c r="E1698" s="201"/>
      <c r="F1698" s="112"/>
      <c r="G1698" s="112"/>
      <c r="H1698" s="60" t="s">
        <v>359</v>
      </c>
      <c r="I1698" s="49">
        <v>0</v>
      </c>
      <c r="J1698" s="49">
        <v>0</v>
      </c>
      <c r="K1698" s="49">
        <v>0</v>
      </c>
    </row>
    <row r="1699" spans="3:11" s="1" customFormat="1" ht="15.75" customHeight="1">
      <c r="C1699" s="124"/>
      <c r="D1699" s="139"/>
      <c r="E1699" s="201"/>
      <c r="F1699" s="112"/>
      <c r="G1699" s="112"/>
      <c r="H1699" s="60" t="s">
        <v>360</v>
      </c>
      <c r="I1699" s="49">
        <v>0</v>
      </c>
      <c r="J1699" s="49">
        <v>0</v>
      </c>
      <c r="K1699" s="49">
        <v>0</v>
      </c>
    </row>
    <row r="1700" spans="3:11" s="1" customFormat="1" ht="15" customHeight="1">
      <c r="C1700" s="125"/>
      <c r="D1700" s="140"/>
      <c r="E1700" s="202"/>
      <c r="F1700" s="113"/>
      <c r="G1700" s="113"/>
      <c r="H1700" s="60" t="s">
        <v>249</v>
      </c>
      <c r="I1700" s="49">
        <v>0</v>
      </c>
      <c r="J1700" s="49">
        <v>0</v>
      </c>
      <c r="K1700" s="49">
        <v>0</v>
      </c>
    </row>
    <row r="1701" spans="3:11" s="1" customFormat="1" ht="15" customHeight="1">
      <c r="C1701" s="199" t="s">
        <v>175</v>
      </c>
      <c r="D1701" s="138" t="s">
        <v>65</v>
      </c>
      <c r="E1701" s="141" t="s">
        <v>332</v>
      </c>
      <c r="F1701" s="120">
        <v>2020</v>
      </c>
      <c r="G1701" s="120">
        <v>2020</v>
      </c>
      <c r="H1701" s="39" t="s">
        <v>357</v>
      </c>
      <c r="I1701" s="37">
        <f>I1702+I1703+I1704+I1705</f>
        <v>2500</v>
      </c>
      <c r="J1701" s="37">
        <f>J1702+J1703+J1704+J1705</f>
        <v>0</v>
      </c>
      <c r="K1701" s="37">
        <f>K1702+K1703+K1704+K1705</f>
        <v>0</v>
      </c>
    </row>
    <row r="1702" spans="3:11" s="1" customFormat="1" ht="15" customHeight="1">
      <c r="C1702" s="199"/>
      <c r="D1702" s="139"/>
      <c r="E1702" s="142"/>
      <c r="F1702" s="121"/>
      <c r="G1702" s="121"/>
      <c r="H1702" s="39" t="s">
        <v>358</v>
      </c>
      <c r="I1702" s="37">
        <v>0</v>
      </c>
      <c r="J1702" s="37">
        <v>0</v>
      </c>
      <c r="K1702" s="37">
        <v>0</v>
      </c>
    </row>
    <row r="1703" spans="3:11" s="1" customFormat="1" ht="15" customHeight="1">
      <c r="C1703" s="199"/>
      <c r="D1703" s="139"/>
      <c r="E1703" s="142"/>
      <c r="F1703" s="121"/>
      <c r="G1703" s="121"/>
      <c r="H1703" s="39" t="s">
        <v>359</v>
      </c>
      <c r="I1703" s="37">
        <v>2500</v>
      </c>
      <c r="J1703" s="37">
        <v>0</v>
      </c>
      <c r="K1703" s="37">
        <v>0</v>
      </c>
    </row>
    <row r="1704" spans="3:11" s="1" customFormat="1" ht="15" customHeight="1">
      <c r="C1704" s="199"/>
      <c r="D1704" s="139"/>
      <c r="E1704" s="142"/>
      <c r="F1704" s="121"/>
      <c r="G1704" s="121"/>
      <c r="H1704" s="39" t="s">
        <v>360</v>
      </c>
      <c r="I1704" s="37">
        <v>0</v>
      </c>
      <c r="J1704" s="37">
        <v>0</v>
      </c>
      <c r="K1704" s="37">
        <v>0</v>
      </c>
    </row>
    <row r="1705" spans="3:11" s="1" customFormat="1" ht="15" customHeight="1">
      <c r="C1705" s="199"/>
      <c r="D1705" s="140"/>
      <c r="E1705" s="143"/>
      <c r="F1705" s="122"/>
      <c r="G1705" s="122"/>
      <c r="H1705" s="39" t="s">
        <v>249</v>
      </c>
      <c r="I1705" s="37">
        <v>0</v>
      </c>
      <c r="J1705" s="37">
        <v>0</v>
      </c>
      <c r="K1705" s="37">
        <v>0</v>
      </c>
    </row>
    <row r="1706" spans="3:11" s="1" customFormat="1" ht="15" customHeight="1">
      <c r="C1706" s="199" t="s">
        <v>176</v>
      </c>
      <c r="D1706" s="138" t="s">
        <v>66</v>
      </c>
      <c r="E1706" s="141" t="s">
        <v>58</v>
      </c>
      <c r="F1706" s="120">
        <v>2020</v>
      </c>
      <c r="G1706" s="120">
        <v>2020</v>
      </c>
      <c r="H1706" s="39" t="s">
        <v>357</v>
      </c>
      <c r="I1706" s="37">
        <f>I1707+I1708+I1709+I1710</f>
        <v>1100</v>
      </c>
      <c r="J1706" s="37">
        <f>J1707+J1708+J1709+J1710</f>
        <v>0</v>
      </c>
      <c r="K1706" s="37">
        <f>K1707+K1708+K1709+K1710</f>
        <v>0</v>
      </c>
    </row>
    <row r="1707" spans="3:11" s="1" customFormat="1" ht="15" customHeight="1">
      <c r="C1707" s="199"/>
      <c r="D1707" s="139"/>
      <c r="E1707" s="142"/>
      <c r="F1707" s="121"/>
      <c r="G1707" s="121"/>
      <c r="H1707" s="39" t="s">
        <v>358</v>
      </c>
      <c r="I1707" s="37">
        <v>0</v>
      </c>
      <c r="J1707" s="37">
        <v>0</v>
      </c>
      <c r="K1707" s="37">
        <v>0</v>
      </c>
    </row>
    <row r="1708" spans="3:11" s="1" customFormat="1" ht="15" customHeight="1">
      <c r="C1708" s="199"/>
      <c r="D1708" s="139"/>
      <c r="E1708" s="142"/>
      <c r="F1708" s="121"/>
      <c r="G1708" s="121"/>
      <c r="H1708" s="39" t="s">
        <v>359</v>
      </c>
      <c r="I1708" s="37">
        <v>1100</v>
      </c>
      <c r="J1708" s="37">
        <v>0</v>
      </c>
      <c r="K1708" s="37">
        <v>0</v>
      </c>
    </row>
    <row r="1709" spans="3:11" s="1" customFormat="1" ht="15" customHeight="1">
      <c r="C1709" s="199"/>
      <c r="D1709" s="139"/>
      <c r="E1709" s="142"/>
      <c r="F1709" s="121"/>
      <c r="G1709" s="121"/>
      <c r="H1709" s="39" t="s">
        <v>360</v>
      </c>
      <c r="I1709" s="37">
        <v>0</v>
      </c>
      <c r="J1709" s="37">
        <v>0</v>
      </c>
      <c r="K1709" s="37">
        <v>0</v>
      </c>
    </row>
    <row r="1710" spans="3:11" s="1" customFormat="1" ht="15" customHeight="1">
      <c r="C1710" s="199"/>
      <c r="D1710" s="140"/>
      <c r="E1710" s="143"/>
      <c r="F1710" s="122"/>
      <c r="G1710" s="122"/>
      <c r="H1710" s="39" t="s">
        <v>249</v>
      </c>
      <c r="I1710" s="37">
        <v>0</v>
      </c>
      <c r="J1710" s="37">
        <v>0</v>
      </c>
      <c r="K1710" s="37">
        <v>0</v>
      </c>
    </row>
    <row r="1711" spans="3:11" s="1" customFormat="1" ht="15" customHeight="1">
      <c r="C1711" s="130" t="s">
        <v>915</v>
      </c>
      <c r="D1711" s="134" t="s">
        <v>914</v>
      </c>
      <c r="E1711" s="290" t="s">
        <v>283</v>
      </c>
      <c r="F1711" s="105">
        <v>2020</v>
      </c>
      <c r="G1711" s="105">
        <v>2020</v>
      </c>
      <c r="H1711" s="59" t="s">
        <v>357</v>
      </c>
      <c r="I1711" s="69">
        <f>I1712+I1713+I1714+I1715</f>
        <v>800</v>
      </c>
      <c r="J1711" s="69">
        <f>J1712+J1713+J1714+J1715</f>
        <v>0</v>
      </c>
      <c r="K1711" s="69">
        <f>K1712+K1713+K1714+K1715</f>
        <v>0</v>
      </c>
    </row>
    <row r="1712" spans="3:11" s="1" customFormat="1" ht="15" customHeight="1">
      <c r="C1712" s="131"/>
      <c r="D1712" s="135"/>
      <c r="E1712" s="291"/>
      <c r="F1712" s="106"/>
      <c r="G1712" s="106"/>
      <c r="H1712" s="59" t="s">
        <v>358</v>
      </c>
      <c r="I1712" s="69">
        <f>I1717+I1722</f>
        <v>800</v>
      </c>
      <c r="J1712" s="69">
        <f t="shared" ref="J1712:K1712" si="103">J1717</f>
        <v>0</v>
      </c>
      <c r="K1712" s="69">
        <f t="shared" si="103"/>
        <v>0</v>
      </c>
    </row>
    <row r="1713" spans="3:11" s="1" customFormat="1" ht="15" customHeight="1">
      <c r="C1713" s="131"/>
      <c r="D1713" s="135"/>
      <c r="E1713" s="291"/>
      <c r="F1713" s="106"/>
      <c r="G1713" s="106"/>
      <c r="H1713" s="59" t="s">
        <v>359</v>
      </c>
      <c r="I1713" s="69">
        <f t="shared" ref="I1713:K1713" si="104">I1718</f>
        <v>0</v>
      </c>
      <c r="J1713" s="69">
        <f t="shared" si="104"/>
        <v>0</v>
      </c>
      <c r="K1713" s="69">
        <f t="shared" si="104"/>
        <v>0</v>
      </c>
    </row>
    <row r="1714" spans="3:11" s="1" customFormat="1" ht="15" customHeight="1">
      <c r="C1714" s="131"/>
      <c r="D1714" s="135"/>
      <c r="E1714" s="291"/>
      <c r="F1714" s="106"/>
      <c r="G1714" s="106"/>
      <c r="H1714" s="59" t="s">
        <v>360</v>
      </c>
      <c r="I1714" s="69">
        <f t="shared" ref="I1714:K1714" si="105">I1719</f>
        <v>0</v>
      </c>
      <c r="J1714" s="69">
        <f t="shared" si="105"/>
        <v>0</v>
      </c>
      <c r="K1714" s="69">
        <f t="shared" si="105"/>
        <v>0</v>
      </c>
    </row>
    <row r="1715" spans="3:11" s="1" customFormat="1" ht="15" customHeight="1">
      <c r="C1715" s="132"/>
      <c r="D1715" s="136"/>
      <c r="E1715" s="292"/>
      <c r="F1715" s="107"/>
      <c r="G1715" s="107"/>
      <c r="H1715" s="59" t="s">
        <v>249</v>
      </c>
      <c r="I1715" s="69">
        <f>I1720</f>
        <v>0</v>
      </c>
      <c r="J1715" s="69">
        <f t="shared" ref="J1715:K1715" si="106">J1720</f>
        <v>0</v>
      </c>
      <c r="K1715" s="69">
        <f t="shared" si="106"/>
        <v>0</v>
      </c>
    </row>
    <row r="1716" spans="3:11" s="1" customFormat="1" ht="15" customHeight="1">
      <c r="C1716" s="130" t="s">
        <v>916</v>
      </c>
      <c r="D1716" s="117" t="s">
        <v>917</v>
      </c>
      <c r="E1716" s="150" t="s">
        <v>140</v>
      </c>
      <c r="F1716" s="102">
        <v>2020</v>
      </c>
      <c r="G1716" s="102">
        <v>2020</v>
      </c>
      <c r="H1716" s="60" t="s">
        <v>357</v>
      </c>
      <c r="I1716" s="49">
        <f>I1717+I1718+I1719+I1720</f>
        <v>600</v>
      </c>
      <c r="J1716" s="49">
        <f>J1717+J1718+J1719+J1720</f>
        <v>0</v>
      </c>
      <c r="K1716" s="49">
        <f>K1717+K1718+K1719+K1720</f>
        <v>0</v>
      </c>
    </row>
    <row r="1717" spans="3:11" s="1" customFormat="1" ht="15" customHeight="1">
      <c r="C1717" s="131"/>
      <c r="D1717" s="118"/>
      <c r="E1717" s="150"/>
      <c r="F1717" s="103"/>
      <c r="G1717" s="103"/>
      <c r="H1717" s="60" t="s">
        <v>358</v>
      </c>
      <c r="I1717" s="49">
        <v>600</v>
      </c>
      <c r="J1717" s="49">
        <v>0</v>
      </c>
      <c r="K1717" s="49">
        <v>0</v>
      </c>
    </row>
    <row r="1718" spans="3:11" s="1" customFormat="1" ht="15" customHeight="1">
      <c r="C1718" s="131"/>
      <c r="D1718" s="118"/>
      <c r="E1718" s="150"/>
      <c r="F1718" s="103"/>
      <c r="G1718" s="103"/>
      <c r="H1718" s="60" t="s">
        <v>359</v>
      </c>
      <c r="I1718" s="49">
        <v>0</v>
      </c>
      <c r="J1718" s="49">
        <v>0</v>
      </c>
      <c r="K1718" s="49">
        <v>0</v>
      </c>
    </row>
    <row r="1719" spans="3:11" s="1" customFormat="1" ht="15" customHeight="1">
      <c r="C1719" s="131"/>
      <c r="D1719" s="118"/>
      <c r="E1719" s="150"/>
      <c r="F1719" s="103"/>
      <c r="G1719" s="103"/>
      <c r="H1719" s="60" t="s">
        <v>360</v>
      </c>
      <c r="I1719" s="49">
        <v>0</v>
      </c>
      <c r="J1719" s="49"/>
      <c r="K1719" s="49"/>
    </row>
    <row r="1720" spans="3:11" s="1" customFormat="1" ht="74.25" customHeight="1">
      <c r="C1720" s="132"/>
      <c r="D1720" s="119"/>
      <c r="E1720" s="150"/>
      <c r="F1720" s="104"/>
      <c r="G1720" s="104"/>
      <c r="H1720" s="60" t="s">
        <v>249</v>
      </c>
      <c r="I1720" s="49">
        <v>0</v>
      </c>
      <c r="J1720" s="49"/>
      <c r="K1720" s="49"/>
    </row>
    <row r="1721" spans="3:11" s="1" customFormat="1" ht="15" customHeight="1">
      <c r="C1721" s="130" t="s">
        <v>918</v>
      </c>
      <c r="D1721" s="117" t="s">
        <v>919</v>
      </c>
      <c r="E1721" s="150" t="s">
        <v>140</v>
      </c>
      <c r="F1721" s="102">
        <v>2020</v>
      </c>
      <c r="G1721" s="102">
        <v>2020</v>
      </c>
      <c r="H1721" s="60" t="s">
        <v>357</v>
      </c>
      <c r="I1721" s="49">
        <f>I1722+I1723+I1724+I1725</f>
        <v>200</v>
      </c>
      <c r="J1721" s="49">
        <f>J1722+J1723+J1724+J1725</f>
        <v>0</v>
      </c>
      <c r="K1721" s="49">
        <f>K1722+K1723+K1724+K1725</f>
        <v>0</v>
      </c>
    </row>
    <row r="1722" spans="3:11" s="1" customFormat="1" ht="15" customHeight="1">
      <c r="C1722" s="131"/>
      <c r="D1722" s="118"/>
      <c r="E1722" s="150"/>
      <c r="F1722" s="103"/>
      <c r="G1722" s="103"/>
      <c r="H1722" s="60" t="s">
        <v>358</v>
      </c>
      <c r="I1722" s="49">
        <v>200</v>
      </c>
      <c r="J1722" s="49">
        <v>0</v>
      </c>
      <c r="K1722" s="49">
        <v>0</v>
      </c>
    </row>
    <row r="1723" spans="3:11" s="1" customFormat="1" ht="15" customHeight="1">
      <c r="C1723" s="131"/>
      <c r="D1723" s="118"/>
      <c r="E1723" s="150"/>
      <c r="F1723" s="103"/>
      <c r="G1723" s="103"/>
      <c r="H1723" s="60" t="s">
        <v>359</v>
      </c>
      <c r="I1723" s="49">
        <v>0</v>
      </c>
      <c r="J1723" s="49">
        <v>0</v>
      </c>
      <c r="K1723" s="49">
        <v>0</v>
      </c>
    </row>
    <row r="1724" spans="3:11" s="1" customFormat="1" ht="15" customHeight="1">
      <c r="C1724" s="131"/>
      <c r="D1724" s="118"/>
      <c r="E1724" s="150"/>
      <c r="F1724" s="103"/>
      <c r="G1724" s="103"/>
      <c r="H1724" s="60" t="s">
        <v>360</v>
      </c>
      <c r="I1724" s="49">
        <v>0</v>
      </c>
      <c r="J1724" s="49"/>
      <c r="K1724" s="49"/>
    </row>
    <row r="1725" spans="3:11" s="1" customFormat="1" ht="15" customHeight="1">
      <c r="C1725" s="132"/>
      <c r="D1725" s="119"/>
      <c r="E1725" s="150"/>
      <c r="F1725" s="104"/>
      <c r="G1725" s="104"/>
      <c r="H1725" s="60" t="s">
        <v>249</v>
      </c>
      <c r="I1725" s="49">
        <v>0</v>
      </c>
      <c r="J1725" s="49"/>
      <c r="K1725" s="49"/>
    </row>
    <row r="1726" spans="3:11" s="1" customFormat="1" ht="18" customHeight="1">
      <c r="C1726" s="198" t="s">
        <v>177</v>
      </c>
      <c r="D1726" s="154" t="s">
        <v>178</v>
      </c>
      <c r="E1726" s="179" t="s">
        <v>283</v>
      </c>
      <c r="F1726" s="180">
        <v>2020</v>
      </c>
      <c r="G1726" s="180">
        <v>2022</v>
      </c>
      <c r="H1726" s="59" t="s">
        <v>357</v>
      </c>
      <c r="I1726" s="69">
        <f>I1727+I1728+I1729+I1730</f>
        <v>2568.4</v>
      </c>
      <c r="J1726" s="69">
        <f>J1727+J1728+J1729+J1730</f>
        <v>10000</v>
      </c>
      <c r="K1726" s="69">
        <f>K1727+K1728+K1729+K1730</f>
        <v>10000</v>
      </c>
    </row>
    <row r="1727" spans="3:11" s="1" customFormat="1" ht="18.75" customHeight="1">
      <c r="C1727" s="198"/>
      <c r="D1727" s="155"/>
      <c r="E1727" s="179"/>
      <c r="F1727" s="181"/>
      <c r="G1727" s="181"/>
      <c r="H1727" s="59" t="s">
        <v>358</v>
      </c>
      <c r="I1727" s="69">
        <f>I1732</f>
        <v>2568.4</v>
      </c>
      <c r="J1727" s="69">
        <f>J1732</f>
        <v>10000</v>
      </c>
      <c r="K1727" s="69">
        <f>K1732</f>
        <v>10000</v>
      </c>
    </row>
    <row r="1728" spans="3:11" s="1" customFormat="1" ht="18.75" customHeight="1">
      <c r="C1728" s="198"/>
      <c r="D1728" s="155"/>
      <c r="E1728" s="179"/>
      <c r="F1728" s="181"/>
      <c r="G1728" s="181"/>
      <c r="H1728" s="59" t="s">
        <v>359</v>
      </c>
      <c r="I1728" s="69">
        <v>0</v>
      </c>
      <c r="J1728" s="69">
        <v>0</v>
      </c>
      <c r="K1728" s="69">
        <v>0</v>
      </c>
    </row>
    <row r="1729" spans="1:11" s="1" customFormat="1" ht="17.25" customHeight="1">
      <c r="C1729" s="198"/>
      <c r="D1729" s="155"/>
      <c r="E1729" s="179"/>
      <c r="F1729" s="181"/>
      <c r="G1729" s="181"/>
      <c r="H1729" s="59" t="s">
        <v>360</v>
      </c>
      <c r="I1729" s="69">
        <v>0</v>
      </c>
      <c r="J1729" s="69">
        <v>0</v>
      </c>
      <c r="K1729" s="69">
        <v>0</v>
      </c>
    </row>
    <row r="1730" spans="1:11" s="1" customFormat="1" ht="18" customHeight="1">
      <c r="C1730" s="198"/>
      <c r="D1730" s="156"/>
      <c r="E1730" s="179"/>
      <c r="F1730" s="182"/>
      <c r="G1730" s="182"/>
      <c r="H1730" s="59" t="s">
        <v>249</v>
      </c>
      <c r="I1730" s="69">
        <v>0</v>
      </c>
      <c r="J1730" s="69">
        <v>0</v>
      </c>
      <c r="K1730" s="69">
        <v>0</v>
      </c>
    </row>
    <row r="1731" spans="1:11" s="1" customFormat="1" ht="15.75" customHeight="1">
      <c r="A1731" s="2"/>
      <c r="B1731" s="2"/>
      <c r="C1731" s="126" t="s">
        <v>179</v>
      </c>
      <c r="D1731" s="117" t="s">
        <v>59</v>
      </c>
      <c r="E1731" s="194" t="s">
        <v>283</v>
      </c>
      <c r="F1731" s="111">
        <v>2020</v>
      </c>
      <c r="G1731" s="111">
        <v>2022</v>
      </c>
      <c r="H1731" s="60" t="s">
        <v>357</v>
      </c>
      <c r="I1731" s="49">
        <f>I1732+I1733+I1734+I1735</f>
        <v>2568.4</v>
      </c>
      <c r="J1731" s="49">
        <f>J1732+J1733+J1734+J1735</f>
        <v>10000</v>
      </c>
      <c r="K1731" s="49">
        <f>K1732+K1733+K1734+K1735</f>
        <v>10000</v>
      </c>
    </row>
    <row r="1732" spans="1:11" s="1" customFormat="1" ht="15.75" customHeight="1">
      <c r="C1732" s="126"/>
      <c r="D1732" s="118"/>
      <c r="E1732" s="194"/>
      <c r="F1732" s="112"/>
      <c r="G1732" s="112"/>
      <c r="H1732" s="60" t="s">
        <v>358</v>
      </c>
      <c r="I1732" s="49">
        <f>I1737+I1742+I1747+I1752+I1757+I1762+I1767+I1772+I1777+I1782+I1787+I1792+I1797+I1802+I1807+I1812</f>
        <v>2568.4</v>
      </c>
      <c r="J1732" s="49">
        <f t="shared" ref="J1732:K1732" si="107">J1737+J1742+J1747+J1752+J1757+J1762+J1767+J1772+J1777+J1782+J1787+J1792+J1797+J1802+J1807+J1812</f>
        <v>10000</v>
      </c>
      <c r="K1732" s="49">
        <f t="shared" si="107"/>
        <v>10000</v>
      </c>
    </row>
    <row r="1733" spans="1:11" s="1" customFormat="1" ht="17.25" customHeight="1">
      <c r="C1733" s="126"/>
      <c r="D1733" s="118"/>
      <c r="E1733" s="194"/>
      <c r="F1733" s="112"/>
      <c r="G1733" s="112"/>
      <c r="H1733" s="60" t="s">
        <v>359</v>
      </c>
      <c r="I1733" s="49">
        <v>0</v>
      </c>
      <c r="J1733" s="49">
        <v>0</v>
      </c>
      <c r="K1733" s="49">
        <v>0</v>
      </c>
    </row>
    <row r="1734" spans="1:11" s="1" customFormat="1" ht="15" customHeight="1">
      <c r="C1734" s="126"/>
      <c r="D1734" s="118"/>
      <c r="E1734" s="194"/>
      <c r="F1734" s="112"/>
      <c r="G1734" s="112"/>
      <c r="H1734" s="60" t="s">
        <v>360</v>
      </c>
      <c r="I1734" s="49">
        <v>0</v>
      </c>
      <c r="J1734" s="49">
        <v>0</v>
      </c>
      <c r="K1734" s="49">
        <v>0</v>
      </c>
    </row>
    <row r="1735" spans="1:11" s="1" customFormat="1" ht="15" customHeight="1">
      <c r="C1735" s="126"/>
      <c r="D1735" s="119"/>
      <c r="E1735" s="194"/>
      <c r="F1735" s="113"/>
      <c r="G1735" s="113"/>
      <c r="H1735" s="60" t="s">
        <v>249</v>
      </c>
      <c r="I1735" s="49">
        <v>0</v>
      </c>
      <c r="J1735" s="49">
        <v>0</v>
      </c>
      <c r="K1735" s="49">
        <v>0</v>
      </c>
    </row>
    <row r="1736" spans="1:11" s="1" customFormat="1" ht="15.75" customHeight="1">
      <c r="C1736" s="126" t="s">
        <v>180</v>
      </c>
      <c r="D1736" s="127" t="s">
        <v>181</v>
      </c>
      <c r="E1736" s="144" t="s">
        <v>745</v>
      </c>
      <c r="F1736" s="111">
        <v>2020</v>
      </c>
      <c r="G1736" s="111">
        <v>2022</v>
      </c>
      <c r="H1736" s="60" t="s">
        <v>357</v>
      </c>
      <c r="I1736" s="49">
        <f>I1737</f>
        <v>859.1</v>
      </c>
      <c r="J1736" s="49">
        <f>J1737</f>
        <v>1100</v>
      </c>
      <c r="K1736" s="49">
        <f>K1737</f>
        <v>1100</v>
      </c>
    </row>
    <row r="1737" spans="1:11" s="1" customFormat="1" ht="15" customHeight="1">
      <c r="C1737" s="126"/>
      <c r="D1737" s="128"/>
      <c r="E1737" s="144"/>
      <c r="F1737" s="112"/>
      <c r="G1737" s="112"/>
      <c r="H1737" s="60" t="s">
        <v>358</v>
      </c>
      <c r="I1737" s="49">
        <v>859.1</v>
      </c>
      <c r="J1737" s="49">
        <v>1100</v>
      </c>
      <c r="K1737" s="49">
        <v>1100</v>
      </c>
    </row>
    <row r="1738" spans="1:11" s="1" customFormat="1" ht="22.5" customHeight="1">
      <c r="C1738" s="126"/>
      <c r="D1738" s="128"/>
      <c r="E1738" s="144"/>
      <c r="F1738" s="112"/>
      <c r="G1738" s="112"/>
      <c r="H1738" s="60" t="s">
        <v>359</v>
      </c>
      <c r="I1738" s="49">
        <v>0</v>
      </c>
      <c r="J1738" s="49">
        <v>0</v>
      </c>
      <c r="K1738" s="49">
        <v>0</v>
      </c>
    </row>
    <row r="1739" spans="1:11" s="1" customFormat="1" ht="20.25" customHeight="1">
      <c r="C1739" s="126"/>
      <c r="D1739" s="128"/>
      <c r="E1739" s="144"/>
      <c r="F1739" s="112"/>
      <c r="G1739" s="112"/>
      <c r="H1739" s="60" t="s">
        <v>360</v>
      </c>
      <c r="I1739" s="49">
        <v>0</v>
      </c>
      <c r="J1739" s="49">
        <v>0</v>
      </c>
      <c r="K1739" s="49">
        <v>0</v>
      </c>
    </row>
    <row r="1740" spans="1:11" s="1" customFormat="1" ht="221.25" customHeight="1">
      <c r="C1740" s="126"/>
      <c r="D1740" s="129"/>
      <c r="E1740" s="144"/>
      <c r="F1740" s="113"/>
      <c r="G1740" s="113"/>
      <c r="H1740" s="60" t="s">
        <v>249</v>
      </c>
      <c r="I1740" s="49">
        <v>0</v>
      </c>
      <c r="J1740" s="49">
        <v>0</v>
      </c>
      <c r="K1740" s="49">
        <v>0</v>
      </c>
    </row>
    <row r="1741" spans="1:11" s="1" customFormat="1" ht="15.75" customHeight="1">
      <c r="C1741" s="126" t="s">
        <v>182</v>
      </c>
      <c r="D1741" s="127" t="s">
        <v>492</v>
      </c>
      <c r="E1741" s="144" t="s">
        <v>493</v>
      </c>
      <c r="F1741" s="111">
        <v>2020</v>
      </c>
      <c r="G1741" s="111">
        <v>2022</v>
      </c>
      <c r="H1741" s="60" t="s">
        <v>357</v>
      </c>
      <c r="I1741" s="49">
        <v>270</v>
      </c>
      <c r="J1741" s="49">
        <v>200</v>
      </c>
      <c r="K1741" s="49">
        <v>200</v>
      </c>
    </row>
    <row r="1742" spans="1:11" s="1" customFormat="1" ht="17.25" customHeight="1">
      <c r="C1742" s="126"/>
      <c r="D1742" s="128"/>
      <c r="E1742" s="144"/>
      <c r="F1742" s="112"/>
      <c r="G1742" s="112"/>
      <c r="H1742" s="60" t="s">
        <v>358</v>
      </c>
      <c r="I1742" s="49">
        <v>267.3</v>
      </c>
      <c r="J1742" s="49">
        <v>200</v>
      </c>
      <c r="K1742" s="49">
        <v>200</v>
      </c>
    </row>
    <row r="1743" spans="1:11" s="1" customFormat="1" ht="34.5" customHeight="1">
      <c r="C1743" s="126"/>
      <c r="D1743" s="128"/>
      <c r="E1743" s="144"/>
      <c r="F1743" s="112"/>
      <c r="G1743" s="112"/>
      <c r="H1743" s="60" t="s">
        <v>359</v>
      </c>
      <c r="I1743" s="49">
        <v>0</v>
      </c>
      <c r="J1743" s="49">
        <v>0</v>
      </c>
      <c r="K1743" s="49">
        <v>0</v>
      </c>
    </row>
    <row r="1744" spans="1:11" s="1" customFormat="1" ht="36.75" customHeight="1">
      <c r="C1744" s="126"/>
      <c r="D1744" s="128"/>
      <c r="E1744" s="144"/>
      <c r="F1744" s="112"/>
      <c r="G1744" s="112"/>
      <c r="H1744" s="60" t="s">
        <v>360</v>
      </c>
      <c r="I1744" s="49">
        <v>0</v>
      </c>
      <c r="J1744" s="49">
        <v>0</v>
      </c>
      <c r="K1744" s="49">
        <v>0</v>
      </c>
    </row>
    <row r="1745" spans="1:11" s="1" customFormat="1" ht="25.5" customHeight="1">
      <c r="C1745" s="126"/>
      <c r="D1745" s="129"/>
      <c r="E1745" s="144"/>
      <c r="F1745" s="113"/>
      <c r="G1745" s="113"/>
      <c r="H1745" s="60" t="s">
        <v>249</v>
      </c>
      <c r="I1745" s="49">
        <v>0</v>
      </c>
      <c r="J1745" s="49">
        <v>0</v>
      </c>
      <c r="K1745" s="49">
        <v>0</v>
      </c>
    </row>
    <row r="1746" spans="1:11" s="1" customFormat="1" ht="17.25" customHeight="1">
      <c r="C1746" s="126" t="s">
        <v>183</v>
      </c>
      <c r="D1746" s="127" t="s">
        <v>494</v>
      </c>
      <c r="E1746" s="144" t="s">
        <v>38</v>
      </c>
      <c r="F1746" s="111" t="s">
        <v>741</v>
      </c>
      <c r="G1746" s="111" t="s">
        <v>742</v>
      </c>
      <c r="H1746" s="60" t="s">
        <v>357</v>
      </c>
      <c r="I1746" s="49">
        <v>0</v>
      </c>
      <c r="J1746" s="49">
        <v>200</v>
      </c>
      <c r="K1746" s="49">
        <v>200</v>
      </c>
    </row>
    <row r="1747" spans="1:11" s="1" customFormat="1" ht="16.5" customHeight="1">
      <c r="C1747" s="126"/>
      <c r="D1747" s="128"/>
      <c r="E1747" s="144"/>
      <c r="F1747" s="112"/>
      <c r="G1747" s="112"/>
      <c r="H1747" s="60" t="s">
        <v>358</v>
      </c>
      <c r="I1747" s="49">
        <v>0</v>
      </c>
      <c r="J1747" s="49">
        <v>200</v>
      </c>
      <c r="K1747" s="49">
        <v>200</v>
      </c>
    </row>
    <row r="1748" spans="1:11" s="1" customFormat="1" ht="36.75" customHeight="1">
      <c r="C1748" s="126"/>
      <c r="D1748" s="128"/>
      <c r="E1748" s="144"/>
      <c r="F1748" s="112"/>
      <c r="G1748" s="112"/>
      <c r="H1748" s="60" t="s">
        <v>359</v>
      </c>
      <c r="I1748" s="49">
        <v>0</v>
      </c>
      <c r="J1748" s="49">
        <v>0</v>
      </c>
      <c r="K1748" s="49">
        <v>0</v>
      </c>
    </row>
    <row r="1749" spans="1:11" s="1" customFormat="1" ht="28.5" customHeight="1">
      <c r="C1749" s="126"/>
      <c r="D1749" s="128"/>
      <c r="E1749" s="144"/>
      <c r="F1749" s="112"/>
      <c r="G1749" s="112"/>
      <c r="H1749" s="60" t="s">
        <v>360</v>
      </c>
      <c r="I1749" s="49">
        <v>0</v>
      </c>
      <c r="J1749" s="49">
        <v>0</v>
      </c>
      <c r="K1749" s="49">
        <v>0</v>
      </c>
    </row>
    <row r="1750" spans="1:11" s="1" customFormat="1" ht="20.25" customHeight="1">
      <c r="C1750" s="126"/>
      <c r="D1750" s="129"/>
      <c r="E1750" s="144"/>
      <c r="F1750" s="113"/>
      <c r="G1750" s="113"/>
      <c r="H1750" s="60" t="s">
        <v>249</v>
      </c>
      <c r="I1750" s="49">
        <v>0</v>
      </c>
      <c r="J1750" s="49">
        <v>0</v>
      </c>
      <c r="K1750" s="49">
        <v>0</v>
      </c>
    </row>
    <row r="1751" spans="1:11" s="1" customFormat="1" ht="15" customHeight="1">
      <c r="C1751" s="126" t="s">
        <v>184</v>
      </c>
      <c r="D1751" s="127" t="s">
        <v>495</v>
      </c>
      <c r="E1751" s="176" t="s">
        <v>823</v>
      </c>
      <c r="F1751" s="111">
        <v>2020</v>
      </c>
      <c r="G1751" s="111">
        <v>2022</v>
      </c>
      <c r="H1751" s="60" t="s">
        <v>357</v>
      </c>
      <c r="I1751" s="49">
        <v>407.3</v>
      </c>
      <c r="J1751" s="49">
        <v>850</v>
      </c>
      <c r="K1751" s="49">
        <v>900</v>
      </c>
    </row>
    <row r="1752" spans="1:11" s="1" customFormat="1" ht="30.75" customHeight="1">
      <c r="C1752" s="126"/>
      <c r="D1752" s="128"/>
      <c r="E1752" s="176"/>
      <c r="F1752" s="112"/>
      <c r="G1752" s="112"/>
      <c r="H1752" s="60" t="s">
        <v>358</v>
      </c>
      <c r="I1752" s="49">
        <v>407.3</v>
      </c>
      <c r="J1752" s="49">
        <v>850</v>
      </c>
      <c r="K1752" s="49">
        <v>900</v>
      </c>
    </row>
    <row r="1753" spans="1:11" s="1" customFormat="1" ht="45.75" customHeight="1">
      <c r="C1753" s="126"/>
      <c r="D1753" s="128"/>
      <c r="E1753" s="176"/>
      <c r="F1753" s="112"/>
      <c r="G1753" s="112"/>
      <c r="H1753" s="60" t="s">
        <v>359</v>
      </c>
      <c r="I1753" s="49">
        <v>0</v>
      </c>
      <c r="J1753" s="49">
        <v>0</v>
      </c>
      <c r="K1753" s="49">
        <v>0</v>
      </c>
    </row>
    <row r="1754" spans="1:11" s="1" customFormat="1" ht="53.25" customHeight="1">
      <c r="C1754" s="126"/>
      <c r="D1754" s="128"/>
      <c r="E1754" s="176"/>
      <c r="F1754" s="112"/>
      <c r="G1754" s="112"/>
      <c r="H1754" s="60" t="s">
        <v>360</v>
      </c>
      <c r="I1754" s="49">
        <v>0</v>
      </c>
      <c r="J1754" s="49">
        <v>0</v>
      </c>
      <c r="K1754" s="49">
        <v>0</v>
      </c>
    </row>
    <row r="1755" spans="1:11" s="1" customFormat="1" ht="21.75" customHeight="1">
      <c r="C1755" s="126"/>
      <c r="D1755" s="129"/>
      <c r="E1755" s="176"/>
      <c r="F1755" s="113"/>
      <c r="G1755" s="113"/>
      <c r="H1755" s="60" t="s">
        <v>249</v>
      </c>
      <c r="I1755" s="49">
        <v>0</v>
      </c>
      <c r="J1755" s="49">
        <v>0</v>
      </c>
      <c r="K1755" s="49">
        <v>0</v>
      </c>
    </row>
    <row r="1756" spans="1:11" s="1" customFormat="1" ht="54.75" customHeight="1">
      <c r="A1756" s="21"/>
      <c r="B1756" s="21"/>
      <c r="C1756" s="126" t="s">
        <v>185</v>
      </c>
      <c r="D1756" s="127" t="s">
        <v>496</v>
      </c>
      <c r="E1756" s="144" t="s">
        <v>829</v>
      </c>
      <c r="F1756" s="111">
        <v>2021</v>
      </c>
      <c r="G1756" s="111">
        <v>2022</v>
      </c>
      <c r="H1756" s="60" t="s">
        <v>357</v>
      </c>
      <c r="I1756" s="49">
        <v>0</v>
      </c>
      <c r="J1756" s="49">
        <v>550</v>
      </c>
      <c r="K1756" s="49">
        <v>600</v>
      </c>
    </row>
    <row r="1757" spans="1:11" s="1" customFormat="1" ht="42" customHeight="1">
      <c r="A1757" s="21"/>
      <c r="B1757" s="21"/>
      <c r="C1757" s="126"/>
      <c r="D1757" s="128"/>
      <c r="E1757" s="144"/>
      <c r="F1757" s="112"/>
      <c r="G1757" s="112"/>
      <c r="H1757" s="60" t="s">
        <v>358</v>
      </c>
      <c r="I1757" s="49">
        <v>0</v>
      </c>
      <c r="J1757" s="49">
        <v>550</v>
      </c>
      <c r="K1757" s="49">
        <v>600</v>
      </c>
    </row>
    <row r="1758" spans="1:11" s="1" customFormat="1" ht="39" customHeight="1">
      <c r="A1758" s="21"/>
      <c r="B1758" s="21"/>
      <c r="C1758" s="126"/>
      <c r="D1758" s="128"/>
      <c r="E1758" s="144"/>
      <c r="F1758" s="112"/>
      <c r="G1758" s="112"/>
      <c r="H1758" s="60" t="s">
        <v>359</v>
      </c>
      <c r="I1758" s="49">
        <v>0</v>
      </c>
      <c r="J1758" s="49">
        <v>0</v>
      </c>
      <c r="K1758" s="49">
        <v>0</v>
      </c>
    </row>
    <row r="1759" spans="1:11" s="1" customFormat="1" ht="45" customHeight="1">
      <c r="A1759" s="21"/>
      <c r="B1759" s="21"/>
      <c r="C1759" s="126"/>
      <c r="D1759" s="128"/>
      <c r="E1759" s="144"/>
      <c r="F1759" s="112"/>
      <c r="G1759" s="112"/>
      <c r="H1759" s="60" t="s">
        <v>360</v>
      </c>
      <c r="I1759" s="49">
        <v>0</v>
      </c>
      <c r="J1759" s="49">
        <v>0</v>
      </c>
      <c r="K1759" s="49">
        <v>0</v>
      </c>
    </row>
    <row r="1760" spans="1:11" s="1" customFormat="1" ht="48" customHeight="1">
      <c r="A1760" s="21"/>
      <c r="B1760" s="21"/>
      <c r="C1760" s="126"/>
      <c r="D1760" s="129"/>
      <c r="E1760" s="144"/>
      <c r="F1760" s="113"/>
      <c r="G1760" s="113"/>
      <c r="H1760" s="60" t="s">
        <v>249</v>
      </c>
      <c r="I1760" s="49">
        <v>0</v>
      </c>
      <c r="J1760" s="49">
        <v>0</v>
      </c>
      <c r="K1760" s="49">
        <v>0</v>
      </c>
    </row>
    <row r="1761" spans="1:11" s="1" customFormat="1" ht="15" customHeight="1">
      <c r="A1761" s="21"/>
      <c r="B1761" s="21"/>
      <c r="C1761" s="126" t="s">
        <v>186</v>
      </c>
      <c r="D1761" s="127" t="s">
        <v>505</v>
      </c>
      <c r="E1761" s="144" t="s">
        <v>485</v>
      </c>
      <c r="F1761" s="111">
        <v>2021</v>
      </c>
      <c r="G1761" s="111">
        <v>2022</v>
      </c>
      <c r="H1761" s="60" t="s">
        <v>357</v>
      </c>
      <c r="I1761" s="49">
        <f>I1762</f>
        <v>0</v>
      </c>
      <c r="J1761" s="49">
        <f>J1762</f>
        <v>1000</v>
      </c>
      <c r="K1761" s="49">
        <f>K1762</f>
        <v>500</v>
      </c>
    </row>
    <row r="1762" spans="1:11" s="1" customFormat="1" ht="13.5" customHeight="1">
      <c r="A1762" s="21"/>
      <c r="B1762" s="21"/>
      <c r="C1762" s="126"/>
      <c r="D1762" s="128"/>
      <c r="E1762" s="144"/>
      <c r="F1762" s="112"/>
      <c r="G1762" s="112"/>
      <c r="H1762" s="60" t="s">
        <v>358</v>
      </c>
      <c r="I1762" s="49">
        <v>0</v>
      </c>
      <c r="J1762" s="49">
        <v>1000</v>
      </c>
      <c r="K1762" s="49">
        <v>500</v>
      </c>
    </row>
    <row r="1763" spans="1:11" s="1" customFormat="1" ht="52.5" customHeight="1">
      <c r="A1763" s="21"/>
      <c r="B1763" s="21"/>
      <c r="C1763" s="126"/>
      <c r="D1763" s="128"/>
      <c r="E1763" s="144"/>
      <c r="F1763" s="112"/>
      <c r="G1763" s="112"/>
      <c r="H1763" s="60" t="s">
        <v>359</v>
      </c>
      <c r="I1763" s="49">
        <v>0</v>
      </c>
      <c r="J1763" s="49">
        <v>0</v>
      </c>
      <c r="K1763" s="49">
        <v>0</v>
      </c>
    </row>
    <row r="1764" spans="1:11" s="1" customFormat="1" ht="55.5" customHeight="1">
      <c r="A1764" s="21"/>
      <c r="B1764" s="21"/>
      <c r="C1764" s="126"/>
      <c r="D1764" s="128"/>
      <c r="E1764" s="144"/>
      <c r="F1764" s="112"/>
      <c r="G1764" s="112"/>
      <c r="H1764" s="60" t="s">
        <v>360</v>
      </c>
      <c r="I1764" s="49">
        <v>0</v>
      </c>
      <c r="J1764" s="49">
        <v>0</v>
      </c>
      <c r="K1764" s="49">
        <v>0</v>
      </c>
    </row>
    <row r="1765" spans="1:11" s="1" customFormat="1" ht="38.25" customHeight="1">
      <c r="A1765" s="21"/>
      <c r="B1765" s="21"/>
      <c r="C1765" s="126"/>
      <c r="D1765" s="129"/>
      <c r="E1765" s="144"/>
      <c r="F1765" s="113"/>
      <c r="G1765" s="113"/>
      <c r="H1765" s="60" t="s">
        <v>249</v>
      </c>
      <c r="I1765" s="49">
        <v>0</v>
      </c>
      <c r="J1765" s="49">
        <v>0</v>
      </c>
      <c r="K1765" s="49">
        <v>0</v>
      </c>
    </row>
    <row r="1766" spans="1:11" s="1" customFormat="1" ht="14.25" customHeight="1">
      <c r="A1766" s="21"/>
      <c r="B1766" s="21"/>
      <c r="C1766" s="126" t="s">
        <v>187</v>
      </c>
      <c r="D1766" s="127" t="s">
        <v>504</v>
      </c>
      <c r="E1766" s="144" t="s">
        <v>484</v>
      </c>
      <c r="F1766" s="111">
        <v>2021</v>
      </c>
      <c r="G1766" s="111">
        <v>2022</v>
      </c>
      <c r="H1766" s="60" t="s">
        <v>357</v>
      </c>
      <c r="I1766" s="49">
        <v>0</v>
      </c>
      <c r="J1766" s="49">
        <v>200</v>
      </c>
      <c r="K1766" s="49">
        <v>200</v>
      </c>
    </row>
    <row r="1767" spans="1:11" s="1" customFormat="1" ht="15" customHeight="1">
      <c r="A1767" s="21"/>
      <c r="B1767" s="21"/>
      <c r="C1767" s="126"/>
      <c r="D1767" s="128"/>
      <c r="E1767" s="144"/>
      <c r="F1767" s="112"/>
      <c r="G1767" s="112"/>
      <c r="H1767" s="60" t="s">
        <v>358</v>
      </c>
      <c r="I1767" s="49">
        <v>0</v>
      </c>
      <c r="J1767" s="49">
        <v>200</v>
      </c>
      <c r="K1767" s="49">
        <v>200</v>
      </c>
    </row>
    <row r="1768" spans="1:11" s="1" customFormat="1" ht="23.25" customHeight="1">
      <c r="A1768" s="21"/>
      <c r="B1768" s="21"/>
      <c r="C1768" s="126"/>
      <c r="D1768" s="128"/>
      <c r="E1768" s="144"/>
      <c r="F1768" s="112"/>
      <c r="G1768" s="112"/>
      <c r="H1768" s="60" t="s">
        <v>359</v>
      </c>
      <c r="I1768" s="49">
        <v>0</v>
      </c>
      <c r="J1768" s="49">
        <v>0</v>
      </c>
      <c r="K1768" s="49">
        <v>0</v>
      </c>
    </row>
    <row r="1769" spans="1:11" s="1" customFormat="1" ht="38.25" customHeight="1">
      <c r="A1769" s="21"/>
      <c r="B1769" s="21"/>
      <c r="C1769" s="126"/>
      <c r="D1769" s="128"/>
      <c r="E1769" s="144"/>
      <c r="F1769" s="112"/>
      <c r="G1769" s="112"/>
      <c r="H1769" s="60" t="s">
        <v>360</v>
      </c>
      <c r="I1769" s="49">
        <v>0</v>
      </c>
      <c r="J1769" s="49">
        <v>0</v>
      </c>
      <c r="K1769" s="49">
        <v>0</v>
      </c>
    </row>
    <row r="1770" spans="1:11" s="1" customFormat="1" ht="27" customHeight="1">
      <c r="A1770" s="21"/>
      <c r="B1770" s="21"/>
      <c r="C1770" s="126"/>
      <c r="D1770" s="129"/>
      <c r="E1770" s="144"/>
      <c r="F1770" s="113"/>
      <c r="G1770" s="113"/>
      <c r="H1770" s="60" t="s">
        <v>249</v>
      </c>
      <c r="I1770" s="49">
        <v>0</v>
      </c>
      <c r="J1770" s="49">
        <v>0</v>
      </c>
      <c r="K1770" s="49">
        <v>0</v>
      </c>
    </row>
    <row r="1771" spans="1:11" s="1" customFormat="1" ht="36" customHeight="1">
      <c r="A1771" s="21"/>
      <c r="B1771" s="21"/>
      <c r="C1771" s="126" t="s">
        <v>188</v>
      </c>
      <c r="D1771" s="127" t="s">
        <v>503</v>
      </c>
      <c r="E1771" s="144" t="s">
        <v>486</v>
      </c>
      <c r="F1771" s="111">
        <v>2020</v>
      </c>
      <c r="G1771" s="111">
        <v>2022</v>
      </c>
      <c r="H1771" s="60" t="s">
        <v>357</v>
      </c>
      <c r="I1771" s="49">
        <v>679.4</v>
      </c>
      <c r="J1771" s="49">
        <v>2000</v>
      </c>
      <c r="K1771" s="49">
        <v>2250</v>
      </c>
    </row>
    <row r="1772" spans="1:11" s="1" customFormat="1" ht="43.5" customHeight="1">
      <c r="A1772" s="21"/>
      <c r="B1772" s="21"/>
      <c r="C1772" s="126"/>
      <c r="D1772" s="128"/>
      <c r="E1772" s="144"/>
      <c r="F1772" s="112"/>
      <c r="G1772" s="112"/>
      <c r="H1772" s="60" t="s">
        <v>358</v>
      </c>
      <c r="I1772" s="49">
        <v>679.4</v>
      </c>
      <c r="J1772" s="49">
        <v>2000</v>
      </c>
      <c r="K1772" s="49">
        <v>2250</v>
      </c>
    </row>
    <row r="1773" spans="1:11" s="1" customFormat="1" ht="42" customHeight="1">
      <c r="A1773" s="21"/>
      <c r="B1773" s="21"/>
      <c r="C1773" s="126"/>
      <c r="D1773" s="128"/>
      <c r="E1773" s="144"/>
      <c r="F1773" s="112"/>
      <c r="G1773" s="112"/>
      <c r="H1773" s="60" t="s">
        <v>359</v>
      </c>
      <c r="I1773" s="49">
        <v>0</v>
      </c>
      <c r="J1773" s="49">
        <v>0</v>
      </c>
      <c r="K1773" s="49">
        <v>0</v>
      </c>
    </row>
    <row r="1774" spans="1:11" s="1" customFormat="1" ht="48.75" customHeight="1">
      <c r="A1774" s="21"/>
      <c r="B1774" s="21"/>
      <c r="C1774" s="126"/>
      <c r="D1774" s="128"/>
      <c r="E1774" s="144"/>
      <c r="F1774" s="112"/>
      <c r="G1774" s="112"/>
      <c r="H1774" s="60" t="s">
        <v>360</v>
      </c>
      <c r="I1774" s="49">
        <v>0</v>
      </c>
      <c r="J1774" s="49">
        <v>0</v>
      </c>
      <c r="K1774" s="49">
        <v>0</v>
      </c>
    </row>
    <row r="1775" spans="1:11" s="1" customFormat="1" ht="101.25" customHeight="1">
      <c r="A1775" s="21"/>
      <c r="B1775" s="21"/>
      <c r="C1775" s="126"/>
      <c r="D1775" s="129"/>
      <c r="E1775" s="144"/>
      <c r="F1775" s="113"/>
      <c r="G1775" s="113"/>
      <c r="H1775" s="60" t="s">
        <v>249</v>
      </c>
      <c r="I1775" s="49">
        <v>0</v>
      </c>
      <c r="J1775" s="49">
        <v>0</v>
      </c>
      <c r="K1775" s="49">
        <v>0</v>
      </c>
    </row>
    <row r="1776" spans="1:11" s="1" customFormat="1" ht="38.25" customHeight="1">
      <c r="A1776" s="21"/>
      <c r="B1776" s="21"/>
      <c r="C1776" s="126" t="s">
        <v>189</v>
      </c>
      <c r="D1776" s="127" t="s">
        <v>502</v>
      </c>
      <c r="E1776" s="144" t="s">
        <v>746</v>
      </c>
      <c r="F1776" s="111">
        <v>2021</v>
      </c>
      <c r="G1776" s="111">
        <v>2022</v>
      </c>
      <c r="H1776" s="60" t="s">
        <v>357</v>
      </c>
      <c r="I1776" s="49">
        <v>0</v>
      </c>
      <c r="J1776" s="49">
        <v>250</v>
      </c>
      <c r="K1776" s="49">
        <v>300</v>
      </c>
    </row>
    <row r="1777" spans="1:11" s="1" customFormat="1" ht="41.25" customHeight="1">
      <c r="A1777" s="21"/>
      <c r="B1777" s="21"/>
      <c r="C1777" s="126"/>
      <c r="D1777" s="128"/>
      <c r="E1777" s="144"/>
      <c r="F1777" s="112"/>
      <c r="G1777" s="112"/>
      <c r="H1777" s="60" t="s">
        <v>358</v>
      </c>
      <c r="I1777" s="49">
        <v>0</v>
      </c>
      <c r="J1777" s="49">
        <v>250</v>
      </c>
      <c r="K1777" s="49">
        <v>300</v>
      </c>
    </row>
    <row r="1778" spans="1:11" s="1" customFormat="1" ht="36.75" customHeight="1">
      <c r="A1778" s="21"/>
      <c r="B1778" s="21"/>
      <c r="C1778" s="126"/>
      <c r="D1778" s="128"/>
      <c r="E1778" s="144"/>
      <c r="F1778" s="112"/>
      <c r="G1778" s="112"/>
      <c r="H1778" s="60" t="s">
        <v>359</v>
      </c>
      <c r="I1778" s="49">
        <v>0</v>
      </c>
      <c r="J1778" s="49">
        <v>0</v>
      </c>
      <c r="K1778" s="49">
        <v>0</v>
      </c>
    </row>
    <row r="1779" spans="1:11" s="1" customFormat="1" ht="19.5" customHeight="1">
      <c r="A1779" s="21"/>
      <c r="B1779" s="21"/>
      <c r="C1779" s="126"/>
      <c r="D1779" s="128"/>
      <c r="E1779" s="144"/>
      <c r="F1779" s="112"/>
      <c r="G1779" s="112"/>
      <c r="H1779" s="60" t="s">
        <v>360</v>
      </c>
      <c r="I1779" s="49">
        <v>0</v>
      </c>
      <c r="J1779" s="49">
        <v>0</v>
      </c>
      <c r="K1779" s="49">
        <v>0</v>
      </c>
    </row>
    <row r="1780" spans="1:11" s="1" customFormat="1" ht="48" customHeight="1">
      <c r="A1780" s="21"/>
      <c r="B1780" s="21"/>
      <c r="C1780" s="126"/>
      <c r="D1780" s="129"/>
      <c r="E1780" s="144"/>
      <c r="F1780" s="113"/>
      <c r="G1780" s="113"/>
      <c r="H1780" s="60" t="s">
        <v>249</v>
      </c>
      <c r="I1780" s="49">
        <v>0</v>
      </c>
      <c r="J1780" s="49">
        <v>0</v>
      </c>
      <c r="K1780" s="49">
        <v>0</v>
      </c>
    </row>
    <row r="1781" spans="1:11" s="1" customFormat="1" ht="18" customHeight="1">
      <c r="A1781" s="21"/>
      <c r="B1781" s="21"/>
      <c r="C1781" s="126" t="s">
        <v>190</v>
      </c>
      <c r="D1781" s="127" t="s">
        <v>501</v>
      </c>
      <c r="E1781" s="144" t="s">
        <v>487</v>
      </c>
      <c r="F1781" s="111">
        <v>2021</v>
      </c>
      <c r="G1781" s="111">
        <v>2022</v>
      </c>
      <c r="H1781" s="60" t="s">
        <v>357</v>
      </c>
      <c r="I1781" s="49">
        <v>0</v>
      </c>
      <c r="J1781" s="49">
        <v>400</v>
      </c>
      <c r="K1781" s="49">
        <v>400</v>
      </c>
    </row>
    <row r="1782" spans="1:11" s="1" customFormat="1" ht="51" customHeight="1">
      <c r="A1782" s="21"/>
      <c r="B1782" s="21"/>
      <c r="C1782" s="126"/>
      <c r="D1782" s="128"/>
      <c r="E1782" s="144"/>
      <c r="F1782" s="112"/>
      <c r="G1782" s="112"/>
      <c r="H1782" s="60" t="s">
        <v>358</v>
      </c>
      <c r="I1782" s="49">
        <v>0</v>
      </c>
      <c r="J1782" s="49">
        <v>400</v>
      </c>
      <c r="K1782" s="49">
        <v>400</v>
      </c>
    </row>
    <row r="1783" spans="1:11" s="1" customFormat="1" ht="50.25" customHeight="1">
      <c r="A1783" s="21"/>
      <c r="B1783" s="21"/>
      <c r="C1783" s="126"/>
      <c r="D1783" s="128"/>
      <c r="E1783" s="144"/>
      <c r="F1783" s="112"/>
      <c r="G1783" s="112"/>
      <c r="H1783" s="60" t="s">
        <v>359</v>
      </c>
      <c r="I1783" s="49">
        <v>0</v>
      </c>
      <c r="J1783" s="49">
        <v>0</v>
      </c>
      <c r="K1783" s="49">
        <v>0</v>
      </c>
    </row>
    <row r="1784" spans="1:11" s="1" customFormat="1" ht="53.25" customHeight="1">
      <c r="A1784" s="21"/>
      <c r="B1784" s="21"/>
      <c r="C1784" s="126"/>
      <c r="D1784" s="128"/>
      <c r="E1784" s="144"/>
      <c r="F1784" s="112"/>
      <c r="G1784" s="112"/>
      <c r="H1784" s="60" t="s">
        <v>360</v>
      </c>
      <c r="I1784" s="49">
        <v>0</v>
      </c>
      <c r="J1784" s="49">
        <v>0</v>
      </c>
      <c r="K1784" s="49">
        <v>0</v>
      </c>
    </row>
    <row r="1785" spans="1:11" s="1" customFormat="1" ht="47.25" customHeight="1">
      <c r="A1785" s="21"/>
      <c r="B1785" s="21"/>
      <c r="C1785" s="126"/>
      <c r="D1785" s="129"/>
      <c r="E1785" s="144"/>
      <c r="F1785" s="113"/>
      <c r="G1785" s="113"/>
      <c r="H1785" s="60" t="s">
        <v>249</v>
      </c>
      <c r="I1785" s="49">
        <v>0</v>
      </c>
      <c r="J1785" s="49">
        <v>0</v>
      </c>
      <c r="K1785" s="49">
        <v>0</v>
      </c>
    </row>
    <row r="1786" spans="1:11" s="1" customFormat="1" ht="35.25" customHeight="1">
      <c r="A1786" s="21"/>
      <c r="B1786" s="21"/>
      <c r="C1786" s="126" t="s">
        <v>191</v>
      </c>
      <c r="D1786" s="127" t="s">
        <v>500</v>
      </c>
      <c r="E1786" s="144" t="s">
        <v>747</v>
      </c>
      <c r="F1786" s="111">
        <v>2021</v>
      </c>
      <c r="G1786" s="111">
        <v>2022</v>
      </c>
      <c r="H1786" s="60" t="s">
        <v>357</v>
      </c>
      <c r="I1786" s="49">
        <v>0</v>
      </c>
      <c r="J1786" s="49">
        <v>750</v>
      </c>
      <c r="K1786" s="49">
        <v>800</v>
      </c>
    </row>
    <row r="1787" spans="1:11" s="1" customFormat="1" ht="35.25" customHeight="1">
      <c r="A1787" s="21"/>
      <c r="B1787" s="21"/>
      <c r="C1787" s="126"/>
      <c r="D1787" s="128"/>
      <c r="E1787" s="144"/>
      <c r="F1787" s="112"/>
      <c r="G1787" s="112"/>
      <c r="H1787" s="60" t="s">
        <v>358</v>
      </c>
      <c r="I1787" s="49">
        <v>0</v>
      </c>
      <c r="J1787" s="49">
        <v>750</v>
      </c>
      <c r="K1787" s="49">
        <v>800</v>
      </c>
    </row>
    <row r="1788" spans="1:11" s="1" customFormat="1" ht="52.5" customHeight="1">
      <c r="A1788" s="21"/>
      <c r="B1788" s="21"/>
      <c r="C1788" s="126"/>
      <c r="D1788" s="128"/>
      <c r="E1788" s="144"/>
      <c r="F1788" s="112"/>
      <c r="G1788" s="112"/>
      <c r="H1788" s="60" t="s">
        <v>359</v>
      </c>
      <c r="I1788" s="49">
        <v>0</v>
      </c>
      <c r="J1788" s="49">
        <v>0</v>
      </c>
      <c r="K1788" s="49">
        <v>0</v>
      </c>
    </row>
    <row r="1789" spans="1:11" s="1" customFormat="1" ht="39.75" customHeight="1">
      <c r="A1789" s="21"/>
      <c r="B1789" s="21"/>
      <c r="C1789" s="126"/>
      <c r="D1789" s="128"/>
      <c r="E1789" s="144"/>
      <c r="F1789" s="112"/>
      <c r="G1789" s="112"/>
      <c r="H1789" s="60" t="s">
        <v>360</v>
      </c>
      <c r="I1789" s="49">
        <v>0</v>
      </c>
      <c r="J1789" s="49">
        <v>0</v>
      </c>
      <c r="K1789" s="49">
        <v>0</v>
      </c>
    </row>
    <row r="1790" spans="1:11" s="1" customFormat="1" ht="46.5" customHeight="1">
      <c r="A1790" s="21"/>
      <c r="B1790" s="21"/>
      <c r="C1790" s="126"/>
      <c r="D1790" s="129"/>
      <c r="E1790" s="144"/>
      <c r="F1790" s="113"/>
      <c r="G1790" s="113"/>
      <c r="H1790" s="60" t="s">
        <v>249</v>
      </c>
      <c r="I1790" s="49">
        <v>0</v>
      </c>
      <c r="J1790" s="49">
        <v>0</v>
      </c>
      <c r="K1790" s="49">
        <v>0</v>
      </c>
    </row>
    <row r="1791" spans="1:11" s="1" customFormat="1" ht="27" customHeight="1">
      <c r="C1791" s="123" t="s">
        <v>127</v>
      </c>
      <c r="D1791" s="127" t="s">
        <v>499</v>
      </c>
      <c r="E1791" s="108" t="s">
        <v>135</v>
      </c>
      <c r="F1791" s="111">
        <v>2021</v>
      </c>
      <c r="G1791" s="111">
        <v>2022</v>
      </c>
      <c r="H1791" s="60" t="s">
        <v>357</v>
      </c>
      <c r="I1791" s="49">
        <v>0</v>
      </c>
      <c r="J1791" s="49">
        <v>300</v>
      </c>
      <c r="K1791" s="49">
        <v>300</v>
      </c>
    </row>
    <row r="1792" spans="1:11" s="1" customFormat="1" ht="44.25" customHeight="1">
      <c r="C1792" s="177"/>
      <c r="D1792" s="128"/>
      <c r="E1792" s="109"/>
      <c r="F1792" s="112"/>
      <c r="G1792" s="112"/>
      <c r="H1792" s="60" t="s">
        <v>358</v>
      </c>
      <c r="I1792" s="49">
        <v>0</v>
      </c>
      <c r="J1792" s="49">
        <v>300</v>
      </c>
      <c r="K1792" s="49">
        <v>300</v>
      </c>
    </row>
    <row r="1793" spans="1:11" s="1" customFormat="1" ht="40.5" customHeight="1">
      <c r="C1793" s="177"/>
      <c r="D1793" s="128"/>
      <c r="E1793" s="109"/>
      <c r="F1793" s="112"/>
      <c r="G1793" s="112"/>
      <c r="H1793" s="60" t="s">
        <v>359</v>
      </c>
      <c r="I1793" s="49">
        <v>0</v>
      </c>
      <c r="J1793" s="49">
        <v>0</v>
      </c>
      <c r="K1793" s="49">
        <v>0</v>
      </c>
    </row>
    <row r="1794" spans="1:11" s="1" customFormat="1" ht="19.5" customHeight="1">
      <c r="C1794" s="177"/>
      <c r="D1794" s="128"/>
      <c r="E1794" s="109"/>
      <c r="F1794" s="112"/>
      <c r="G1794" s="112"/>
      <c r="H1794" s="60" t="s">
        <v>360</v>
      </c>
      <c r="I1794" s="49">
        <v>0</v>
      </c>
      <c r="J1794" s="49">
        <v>0</v>
      </c>
      <c r="K1794" s="49">
        <v>0</v>
      </c>
    </row>
    <row r="1795" spans="1:11" s="1" customFormat="1" ht="23.25" customHeight="1">
      <c r="C1795" s="178"/>
      <c r="D1795" s="129"/>
      <c r="E1795" s="110"/>
      <c r="F1795" s="113"/>
      <c r="G1795" s="113"/>
      <c r="H1795" s="60" t="s">
        <v>249</v>
      </c>
      <c r="I1795" s="49">
        <v>0</v>
      </c>
      <c r="J1795" s="49">
        <v>0</v>
      </c>
      <c r="K1795" s="49">
        <v>0</v>
      </c>
    </row>
    <row r="1796" spans="1:11" s="1" customFormat="1" ht="19.5" customHeight="1">
      <c r="A1796" s="21"/>
      <c r="B1796" s="21"/>
      <c r="C1796" s="126" t="s">
        <v>193</v>
      </c>
      <c r="D1796" s="127" t="s">
        <v>498</v>
      </c>
      <c r="E1796" s="144" t="s">
        <v>488</v>
      </c>
      <c r="F1796" s="111">
        <v>2020</v>
      </c>
      <c r="G1796" s="111">
        <v>2022</v>
      </c>
      <c r="H1796" s="60" t="s">
        <v>357</v>
      </c>
      <c r="I1796" s="49">
        <f>I1797</f>
        <v>55.3</v>
      </c>
      <c r="J1796" s="49">
        <f t="shared" ref="J1796:K1796" si="108">J1797</f>
        <v>300</v>
      </c>
      <c r="K1796" s="49">
        <f t="shared" si="108"/>
        <v>350</v>
      </c>
    </row>
    <row r="1797" spans="1:11" s="1" customFormat="1" ht="32.25" customHeight="1">
      <c r="A1797" s="21"/>
      <c r="B1797" s="21"/>
      <c r="C1797" s="126"/>
      <c r="D1797" s="128"/>
      <c r="E1797" s="144"/>
      <c r="F1797" s="112"/>
      <c r="G1797" s="112"/>
      <c r="H1797" s="60" t="s">
        <v>358</v>
      </c>
      <c r="I1797" s="49">
        <v>55.3</v>
      </c>
      <c r="J1797" s="49">
        <v>300</v>
      </c>
      <c r="K1797" s="49">
        <v>350</v>
      </c>
    </row>
    <row r="1798" spans="1:11" s="1" customFormat="1" ht="53.25" customHeight="1">
      <c r="A1798" s="21"/>
      <c r="B1798" s="21"/>
      <c r="C1798" s="126"/>
      <c r="D1798" s="128"/>
      <c r="E1798" s="144"/>
      <c r="F1798" s="112"/>
      <c r="G1798" s="112"/>
      <c r="H1798" s="60" t="s">
        <v>359</v>
      </c>
      <c r="I1798" s="49">
        <v>0</v>
      </c>
      <c r="J1798" s="49">
        <v>0</v>
      </c>
      <c r="K1798" s="49">
        <v>0</v>
      </c>
    </row>
    <row r="1799" spans="1:11" s="1" customFormat="1" ht="40.5" customHeight="1">
      <c r="A1799" s="21"/>
      <c r="B1799" s="21"/>
      <c r="C1799" s="126"/>
      <c r="D1799" s="128"/>
      <c r="E1799" s="144"/>
      <c r="F1799" s="112"/>
      <c r="G1799" s="112"/>
      <c r="H1799" s="60" t="s">
        <v>420</v>
      </c>
      <c r="I1799" s="49">
        <v>0</v>
      </c>
      <c r="J1799" s="49">
        <v>0</v>
      </c>
      <c r="K1799" s="49">
        <v>0</v>
      </c>
    </row>
    <row r="1800" spans="1:11" s="1" customFormat="1" ht="36.75" customHeight="1">
      <c r="A1800" s="21"/>
      <c r="B1800" s="21"/>
      <c r="C1800" s="126"/>
      <c r="D1800" s="129"/>
      <c r="E1800" s="144"/>
      <c r="F1800" s="113"/>
      <c r="G1800" s="113"/>
      <c r="H1800" s="60" t="s">
        <v>249</v>
      </c>
      <c r="I1800" s="49">
        <v>0</v>
      </c>
      <c r="J1800" s="49">
        <v>0</v>
      </c>
      <c r="K1800" s="49">
        <v>0</v>
      </c>
    </row>
    <row r="1801" spans="1:11" s="1" customFormat="1" ht="22.5" customHeight="1">
      <c r="A1801" s="21"/>
      <c r="B1801" s="21"/>
      <c r="C1801" s="126" t="s">
        <v>194</v>
      </c>
      <c r="D1801" s="127" t="s">
        <v>497</v>
      </c>
      <c r="E1801" s="144" t="s">
        <v>192</v>
      </c>
      <c r="F1801" s="111">
        <v>2021</v>
      </c>
      <c r="G1801" s="111">
        <v>2022</v>
      </c>
      <c r="H1801" s="60" t="s">
        <v>357</v>
      </c>
      <c r="I1801" s="49">
        <f>I1802</f>
        <v>0</v>
      </c>
      <c r="J1801" s="49">
        <f>J1802</f>
        <v>200</v>
      </c>
      <c r="K1801" s="49">
        <f>K1802</f>
        <v>200</v>
      </c>
    </row>
    <row r="1802" spans="1:11" s="1" customFormat="1" ht="31.5" customHeight="1">
      <c r="A1802" s="21"/>
      <c r="B1802" s="21"/>
      <c r="C1802" s="126"/>
      <c r="D1802" s="128"/>
      <c r="E1802" s="144"/>
      <c r="F1802" s="112"/>
      <c r="G1802" s="112"/>
      <c r="H1802" s="60" t="s">
        <v>358</v>
      </c>
      <c r="I1802" s="49">
        <v>0</v>
      </c>
      <c r="J1802" s="49">
        <v>200</v>
      </c>
      <c r="K1802" s="49">
        <v>200</v>
      </c>
    </row>
    <row r="1803" spans="1:11" s="1" customFormat="1" ht="19.5" customHeight="1">
      <c r="A1803" s="21"/>
      <c r="B1803" s="21"/>
      <c r="C1803" s="126"/>
      <c r="D1803" s="128"/>
      <c r="E1803" s="144"/>
      <c r="F1803" s="112"/>
      <c r="G1803" s="112"/>
      <c r="H1803" s="60" t="s">
        <v>359</v>
      </c>
      <c r="I1803" s="49">
        <v>0</v>
      </c>
      <c r="J1803" s="49">
        <v>0</v>
      </c>
      <c r="K1803" s="49">
        <v>0</v>
      </c>
    </row>
    <row r="1804" spans="1:11" s="1" customFormat="1" ht="35.25" customHeight="1">
      <c r="A1804" s="21"/>
      <c r="B1804" s="21"/>
      <c r="C1804" s="126"/>
      <c r="D1804" s="128"/>
      <c r="E1804" s="144"/>
      <c r="F1804" s="112"/>
      <c r="G1804" s="112"/>
      <c r="H1804" s="60" t="s">
        <v>360</v>
      </c>
      <c r="I1804" s="49">
        <v>0</v>
      </c>
      <c r="J1804" s="49">
        <v>0</v>
      </c>
      <c r="K1804" s="49">
        <v>0</v>
      </c>
    </row>
    <row r="1805" spans="1:11" s="1" customFormat="1" ht="27" customHeight="1">
      <c r="A1805" s="21"/>
      <c r="B1805" s="21"/>
      <c r="C1805" s="126"/>
      <c r="D1805" s="129"/>
      <c r="E1805" s="144"/>
      <c r="F1805" s="113"/>
      <c r="G1805" s="113"/>
      <c r="H1805" s="60" t="s">
        <v>249</v>
      </c>
      <c r="I1805" s="49">
        <v>0</v>
      </c>
      <c r="J1805" s="49">
        <v>0</v>
      </c>
      <c r="K1805" s="49">
        <v>0</v>
      </c>
    </row>
    <row r="1806" spans="1:11" s="1" customFormat="1" ht="41.25" customHeight="1">
      <c r="C1806" s="126" t="s">
        <v>195</v>
      </c>
      <c r="D1806" s="127" t="s">
        <v>743</v>
      </c>
      <c r="E1806" s="144" t="s">
        <v>489</v>
      </c>
      <c r="F1806" s="111">
        <v>2021</v>
      </c>
      <c r="G1806" s="111">
        <v>2020</v>
      </c>
      <c r="H1806" s="60" t="s">
        <v>357</v>
      </c>
      <c r="I1806" s="49">
        <f>I1807</f>
        <v>0</v>
      </c>
      <c r="J1806" s="49">
        <f>J1807</f>
        <v>1200</v>
      </c>
      <c r="K1806" s="49">
        <f>K1807</f>
        <v>1200</v>
      </c>
    </row>
    <row r="1807" spans="1:11" s="1" customFormat="1" ht="54.75" customHeight="1">
      <c r="C1807" s="126"/>
      <c r="D1807" s="128"/>
      <c r="E1807" s="144"/>
      <c r="F1807" s="112"/>
      <c r="G1807" s="112"/>
      <c r="H1807" s="60" t="s">
        <v>358</v>
      </c>
      <c r="I1807" s="49">
        <v>0</v>
      </c>
      <c r="J1807" s="49">
        <v>1200</v>
      </c>
      <c r="K1807" s="49">
        <v>1200</v>
      </c>
    </row>
    <row r="1808" spans="1:11" s="1" customFormat="1" ht="45.75" customHeight="1">
      <c r="C1808" s="126"/>
      <c r="D1808" s="128"/>
      <c r="E1808" s="144"/>
      <c r="F1808" s="112"/>
      <c r="G1808" s="112"/>
      <c r="H1808" s="60" t="s">
        <v>359</v>
      </c>
      <c r="I1808" s="49">
        <v>0</v>
      </c>
      <c r="J1808" s="49">
        <v>0</v>
      </c>
      <c r="K1808" s="49">
        <v>0</v>
      </c>
    </row>
    <row r="1809" spans="1:11" s="1" customFormat="1" ht="38.25" customHeight="1">
      <c r="C1809" s="126"/>
      <c r="D1809" s="128"/>
      <c r="E1809" s="144"/>
      <c r="F1809" s="112"/>
      <c r="G1809" s="112"/>
      <c r="H1809" s="60" t="s">
        <v>360</v>
      </c>
      <c r="I1809" s="49">
        <v>0</v>
      </c>
      <c r="J1809" s="49">
        <v>0</v>
      </c>
      <c r="K1809" s="49">
        <v>0</v>
      </c>
    </row>
    <row r="1810" spans="1:11" s="1" customFormat="1" ht="48" customHeight="1">
      <c r="C1810" s="126"/>
      <c r="D1810" s="129"/>
      <c r="E1810" s="144"/>
      <c r="F1810" s="113"/>
      <c r="G1810" s="113"/>
      <c r="H1810" s="60" t="s">
        <v>249</v>
      </c>
      <c r="I1810" s="49">
        <v>0</v>
      </c>
      <c r="J1810" s="49">
        <v>0</v>
      </c>
      <c r="K1810" s="49">
        <v>0</v>
      </c>
    </row>
    <row r="1811" spans="1:11" s="1" customFormat="1" ht="19.5" customHeight="1">
      <c r="C1811" s="126" t="s">
        <v>70</v>
      </c>
      <c r="D1811" s="127" t="s">
        <v>744</v>
      </c>
      <c r="E1811" s="194" t="s">
        <v>424</v>
      </c>
      <c r="F1811" s="111">
        <v>2020</v>
      </c>
      <c r="G1811" s="111">
        <v>2022</v>
      </c>
      <c r="H1811" s="60" t="s">
        <v>357</v>
      </c>
      <c r="I1811" s="49">
        <v>300</v>
      </c>
      <c r="J1811" s="49">
        <v>500</v>
      </c>
      <c r="K1811" s="49">
        <v>500</v>
      </c>
    </row>
    <row r="1812" spans="1:11" s="1" customFormat="1" ht="19.5" customHeight="1">
      <c r="C1812" s="126"/>
      <c r="D1812" s="128"/>
      <c r="E1812" s="194"/>
      <c r="F1812" s="112"/>
      <c r="G1812" s="112"/>
      <c r="H1812" s="60" t="s">
        <v>358</v>
      </c>
      <c r="I1812" s="49">
        <v>300</v>
      </c>
      <c r="J1812" s="49">
        <v>500</v>
      </c>
      <c r="K1812" s="49">
        <v>500</v>
      </c>
    </row>
    <row r="1813" spans="1:11" s="1" customFormat="1" ht="19.5" customHeight="1">
      <c r="C1813" s="126"/>
      <c r="D1813" s="128"/>
      <c r="E1813" s="194"/>
      <c r="F1813" s="112"/>
      <c r="G1813" s="112"/>
      <c r="H1813" s="60" t="s">
        <v>359</v>
      </c>
      <c r="I1813" s="49">
        <v>0</v>
      </c>
      <c r="J1813" s="49">
        <v>0</v>
      </c>
      <c r="K1813" s="49">
        <v>0</v>
      </c>
    </row>
    <row r="1814" spans="1:11" s="1" customFormat="1" ht="18.75" customHeight="1">
      <c r="C1814" s="126"/>
      <c r="D1814" s="128"/>
      <c r="E1814" s="194"/>
      <c r="F1814" s="112"/>
      <c r="G1814" s="112"/>
      <c r="H1814" s="60" t="s">
        <v>360</v>
      </c>
      <c r="I1814" s="49">
        <v>0</v>
      </c>
      <c r="J1814" s="49">
        <v>0</v>
      </c>
      <c r="K1814" s="49">
        <v>0</v>
      </c>
    </row>
    <row r="1815" spans="1:11" s="1" customFormat="1" ht="19.5" customHeight="1">
      <c r="C1815" s="126"/>
      <c r="D1815" s="129"/>
      <c r="E1815" s="194"/>
      <c r="F1815" s="113"/>
      <c r="G1815" s="113"/>
      <c r="H1815" s="60" t="s">
        <v>249</v>
      </c>
      <c r="I1815" s="49">
        <v>0</v>
      </c>
      <c r="J1815" s="49">
        <v>0</v>
      </c>
      <c r="K1815" s="49">
        <v>0</v>
      </c>
    </row>
    <row r="1816" spans="1:11" ht="19.5" customHeight="1">
      <c r="C1816" s="123" t="s">
        <v>196</v>
      </c>
      <c r="D1816" s="154" t="s">
        <v>236</v>
      </c>
      <c r="E1816" s="187" t="s">
        <v>39</v>
      </c>
      <c r="F1816" s="180">
        <v>2020</v>
      </c>
      <c r="G1816" s="180">
        <v>2020</v>
      </c>
      <c r="H1816" s="59" t="s">
        <v>357</v>
      </c>
      <c r="I1816" s="84">
        <f>I1817+I1818+I1819+I1820</f>
        <v>2458.9</v>
      </c>
      <c r="J1816" s="84">
        <f>J1817+J1818+J1819+J1820</f>
        <v>0</v>
      </c>
      <c r="K1816" s="84">
        <f>K1817+K1818+K1819+K1820</f>
        <v>0</v>
      </c>
    </row>
    <row r="1817" spans="1:11" ht="18.75" customHeight="1">
      <c r="C1817" s="124"/>
      <c r="D1817" s="155"/>
      <c r="E1817" s="188"/>
      <c r="F1817" s="181"/>
      <c r="G1817" s="181"/>
      <c r="H1817" s="59" t="s">
        <v>358</v>
      </c>
      <c r="I1817" s="84">
        <f t="shared" ref="I1817:K1818" si="109">I1822+I1832+I1837+I1842+I1847+I1852+I1857+I1862+I1892</f>
        <v>270.5</v>
      </c>
      <c r="J1817" s="84">
        <f t="shared" si="109"/>
        <v>0</v>
      </c>
      <c r="K1817" s="84">
        <f t="shared" si="109"/>
        <v>0</v>
      </c>
    </row>
    <row r="1818" spans="1:11" ht="36.75" customHeight="1">
      <c r="C1818" s="124"/>
      <c r="D1818" s="155"/>
      <c r="E1818" s="188"/>
      <c r="F1818" s="181"/>
      <c r="G1818" s="181"/>
      <c r="H1818" s="59" t="s">
        <v>359</v>
      </c>
      <c r="I1818" s="84">
        <f t="shared" si="109"/>
        <v>2188.4</v>
      </c>
      <c r="J1818" s="84">
        <f t="shared" si="109"/>
        <v>0</v>
      </c>
      <c r="K1818" s="84">
        <f t="shared" si="109"/>
        <v>0</v>
      </c>
    </row>
    <row r="1819" spans="1:11" ht="19.5" customHeight="1">
      <c r="C1819" s="124"/>
      <c r="D1819" s="155"/>
      <c r="E1819" s="188"/>
      <c r="F1819" s="181"/>
      <c r="G1819" s="181"/>
      <c r="H1819" s="59" t="s">
        <v>360</v>
      </c>
      <c r="I1819" s="84">
        <v>0</v>
      </c>
      <c r="J1819" s="84">
        <v>0</v>
      </c>
      <c r="K1819" s="84">
        <v>0</v>
      </c>
    </row>
    <row r="1820" spans="1:11" ht="21.75" customHeight="1">
      <c r="A1820"/>
      <c r="B1820"/>
      <c r="C1820" s="125"/>
      <c r="D1820" s="156"/>
      <c r="E1820" s="189"/>
      <c r="F1820" s="182"/>
      <c r="G1820" s="182"/>
      <c r="H1820" s="59" t="s">
        <v>249</v>
      </c>
      <c r="I1820" s="84">
        <v>0</v>
      </c>
      <c r="J1820" s="84">
        <v>0</v>
      </c>
      <c r="K1820" s="84">
        <v>0</v>
      </c>
    </row>
    <row r="1821" spans="1:11" ht="34.5" customHeight="1">
      <c r="A1821"/>
      <c r="B1821"/>
      <c r="C1821" s="123" t="s">
        <v>197</v>
      </c>
      <c r="D1821" s="127" t="s">
        <v>388</v>
      </c>
      <c r="E1821" s="184" t="s">
        <v>40</v>
      </c>
      <c r="F1821" s="114">
        <v>2020</v>
      </c>
      <c r="G1821" s="114">
        <v>2020</v>
      </c>
      <c r="H1821" s="60" t="s">
        <v>357</v>
      </c>
      <c r="I1821" s="85">
        <f>I1822+I1823+I1824+I1825</f>
        <v>308.89999999999998</v>
      </c>
      <c r="J1821" s="84">
        <v>0</v>
      </c>
      <c r="K1821" s="84">
        <v>0</v>
      </c>
    </row>
    <row r="1822" spans="1:11" ht="19.5" customHeight="1">
      <c r="A1822"/>
      <c r="B1822"/>
      <c r="C1822" s="124"/>
      <c r="D1822" s="128"/>
      <c r="E1822" s="185"/>
      <c r="F1822" s="115"/>
      <c r="G1822" s="115"/>
      <c r="H1822" s="60" t="s">
        <v>358</v>
      </c>
      <c r="I1822" s="85">
        <f>I1827</f>
        <v>34</v>
      </c>
      <c r="J1822" s="85">
        <v>0</v>
      </c>
      <c r="K1822" s="85">
        <v>0</v>
      </c>
    </row>
    <row r="1823" spans="1:11">
      <c r="C1823" s="124"/>
      <c r="D1823" s="128"/>
      <c r="E1823" s="185"/>
      <c r="F1823" s="115"/>
      <c r="G1823" s="115"/>
      <c r="H1823" s="60" t="s">
        <v>359</v>
      </c>
      <c r="I1823" s="85">
        <f>I1828</f>
        <v>274.89999999999998</v>
      </c>
      <c r="J1823" s="85">
        <v>0</v>
      </c>
      <c r="K1823" s="85">
        <v>0</v>
      </c>
    </row>
    <row r="1824" spans="1:11">
      <c r="C1824" s="124"/>
      <c r="D1824" s="128"/>
      <c r="E1824" s="185"/>
      <c r="F1824" s="115"/>
      <c r="G1824" s="115"/>
      <c r="H1824" s="60" t="s">
        <v>360</v>
      </c>
      <c r="I1824" s="85">
        <f>I1829</f>
        <v>0</v>
      </c>
      <c r="J1824" s="85">
        <v>0</v>
      </c>
      <c r="K1824" s="85">
        <v>0</v>
      </c>
    </row>
    <row r="1825" spans="3:11" ht="27.75" customHeight="1">
      <c r="C1825" s="125"/>
      <c r="D1825" s="129"/>
      <c r="E1825" s="186"/>
      <c r="F1825" s="116"/>
      <c r="G1825" s="116"/>
      <c r="H1825" s="60" t="s">
        <v>249</v>
      </c>
      <c r="I1825" s="85">
        <f>I1830</f>
        <v>0</v>
      </c>
      <c r="J1825" s="85">
        <v>0</v>
      </c>
      <c r="K1825" s="85">
        <v>0</v>
      </c>
    </row>
    <row r="1826" spans="3:11" ht="15" customHeight="1">
      <c r="C1826" s="126" t="s">
        <v>71</v>
      </c>
      <c r="D1826" s="183" t="s">
        <v>74</v>
      </c>
      <c r="E1826" s="144" t="s">
        <v>40</v>
      </c>
      <c r="F1826" s="111">
        <v>2020</v>
      </c>
      <c r="G1826" s="111">
        <v>2020</v>
      </c>
      <c r="H1826" s="60" t="s">
        <v>357</v>
      </c>
      <c r="I1826" s="86">
        <f>I1827+I1828</f>
        <v>308.89999999999998</v>
      </c>
      <c r="J1826" s="49">
        <f>J1827</f>
        <v>0</v>
      </c>
      <c r="K1826" s="49">
        <f>K1827</f>
        <v>0</v>
      </c>
    </row>
    <row r="1827" spans="3:11">
      <c r="C1827" s="126"/>
      <c r="D1827" s="183"/>
      <c r="E1827" s="144"/>
      <c r="F1827" s="112"/>
      <c r="G1827" s="112"/>
      <c r="H1827" s="60" t="s">
        <v>358</v>
      </c>
      <c r="I1827" s="86">
        <v>34</v>
      </c>
      <c r="J1827" s="49"/>
      <c r="K1827" s="49"/>
    </row>
    <row r="1828" spans="3:11">
      <c r="C1828" s="126"/>
      <c r="D1828" s="183"/>
      <c r="E1828" s="144"/>
      <c r="F1828" s="112"/>
      <c r="G1828" s="112"/>
      <c r="H1828" s="60" t="s">
        <v>359</v>
      </c>
      <c r="I1828" s="86">
        <v>274.89999999999998</v>
      </c>
      <c r="J1828" s="49">
        <v>0</v>
      </c>
      <c r="K1828" s="49">
        <v>0</v>
      </c>
    </row>
    <row r="1829" spans="3:11">
      <c r="C1829" s="126"/>
      <c r="D1829" s="183"/>
      <c r="E1829" s="144"/>
      <c r="F1829" s="112"/>
      <c r="G1829" s="112"/>
      <c r="H1829" s="60" t="s">
        <v>360</v>
      </c>
      <c r="I1829" s="49">
        <v>0</v>
      </c>
      <c r="J1829" s="49">
        <v>0</v>
      </c>
      <c r="K1829" s="49">
        <v>0</v>
      </c>
    </row>
    <row r="1830" spans="3:11">
      <c r="C1830" s="126"/>
      <c r="D1830" s="183"/>
      <c r="E1830" s="144"/>
      <c r="F1830" s="113"/>
      <c r="G1830" s="113"/>
      <c r="H1830" s="60" t="s">
        <v>249</v>
      </c>
      <c r="I1830" s="49">
        <v>0</v>
      </c>
      <c r="J1830" s="49">
        <v>0</v>
      </c>
      <c r="K1830" s="49">
        <v>0</v>
      </c>
    </row>
    <row r="1831" spans="3:11">
      <c r="C1831" s="123" t="s">
        <v>198</v>
      </c>
      <c r="D1831" s="117" t="s">
        <v>490</v>
      </c>
      <c r="E1831" s="108" t="s">
        <v>41</v>
      </c>
      <c r="F1831" s="111"/>
      <c r="G1831" s="111"/>
      <c r="H1831" s="60" t="s">
        <v>357</v>
      </c>
      <c r="I1831" s="85">
        <v>0</v>
      </c>
      <c r="J1831" s="85">
        <v>0</v>
      </c>
      <c r="K1831" s="85">
        <v>0</v>
      </c>
    </row>
    <row r="1832" spans="3:11">
      <c r="C1832" s="124"/>
      <c r="D1832" s="118"/>
      <c r="E1832" s="109"/>
      <c r="F1832" s="112"/>
      <c r="G1832" s="112"/>
      <c r="H1832" s="60" t="s">
        <v>358</v>
      </c>
      <c r="I1832" s="85">
        <v>0</v>
      </c>
      <c r="J1832" s="85">
        <v>0</v>
      </c>
      <c r="K1832" s="85">
        <v>0</v>
      </c>
    </row>
    <row r="1833" spans="3:11" ht="30" customHeight="1">
      <c r="C1833" s="124"/>
      <c r="D1833" s="118"/>
      <c r="E1833" s="109"/>
      <c r="F1833" s="112"/>
      <c r="G1833" s="112"/>
      <c r="H1833" s="60" t="s">
        <v>359</v>
      </c>
      <c r="I1833" s="85">
        <v>0</v>
      </c>
      <c r="J1833" s="85">
        <v>0</v>
      </c>
      <c r="K1833" s="85">
        <v>0</v>
      </c>
    </row>
    <row r="1834" spans="3:11" ht="27.75" customHeight="1">
      <c r="C1834" s="124"/>
      <c r="D1834" s="118"/>
      <c r="E1834" s="109"/>
      <c r="F1834" s="112"/>
      <c r="G1834" s="112"/>
      <c r="H1834" s="60" t="s">
        <v>360</v>
      </c>
      <c r="I1834" s="85">
        <v>0</v>
      </c>
      <c r="J1834" s="84">
        <v>0</v>
      </c>
      <c r="K1834" s="84">
        <v>0</v>
      </c>
    </row>
    <row r="1835" spans="3:11" ht="52.5" customHeight="1">
      <c r="C1835" s="125"/>
      <c r="D1835" s="119"/>
      <c r="E1835" s="110"/>
      <c r="F1835" s="113"/>
      <c r="G1835" s="113"/>
      <c r="H1835" s="60" t="s">
        <v>249</v>
      </c>
      <c r="I1835" s="85">
        <v>0</v>
      </c>
      <c r="J1835" s="84">
        <v>0</v>
      </c>
      <c r="K1835" s="84">
        <v>0</v>
      </c>
    </row>
    <row r="1836" spans="3:11">
      <c r="C1836" s="123" t="s">
        <v>237</v>
      </c>
      <c r="D1836" s="117" t="s">
        <v>238</v>
      </c>
      <c r="E1836" s="108" t="s">
        <v>40</v>
      </c>
      <c r="F1836" s="111"/>
      <c r="G1836" s="111"/>
      <c r="H1836" s="60" t="s">
        <v>357</v>
      </c>
      <c r="I1836" s="85">
        <v>0</v>
      </c>
      <c r="J1836" s="84">
        <v>0</v>
      </c>
      <c r="K1836" s="84">
        <v>0</v>
      </c>
    </row>
    <row r="1837" spans="3:11">
      <c r="C1837" s="124"/>
      <c r="D1837" s="118"/>
      <c r="E1837" s="109"/>
      <c r="F1837" s="112"/>
      <c r="G1837" s="112"/>
      <c r="H1837" s="60" t="s">
        <v>358</v>
      </c>
      <c r="I1837" s="85">
        <v>0</v>
      </c>
      <c r="J1837" s="84">
        <v>0</v>
      </c>
      <c r="K1837" s="84">
        <v>0</v>
      </c>
    </row>
    <row r="1838" spans="3:11">
      <c r="C1838" s="124"/>
      <c r="D1838" s="118"/>
      <c r="E1838" s="109"/>
      <c r="F1838" s="112"/>
      <c r="G1838" s="112"/>
      <c r="H1838" s="60" t="s">
        <v>359</v>
      </c>
      <c r="I1838" s="85">
        <v>0</v>
      </c>
      <c r="J1838" s="84">
        <v>0</v>
      </c>
      <c r="K1838" s="84">
        <v>0</v>
      </c>
    </row>
    <row r="1839" spans="3:11">
      <c r="C1839" s="124"/>
      <c r="D1839" s="118"/>
      <c r="E1839" s="109"/>
      <c r="F1839" s="112"/>
      <c r="G1839" s="112"/>
      <c r="H1839" s="60" t="s">
        <v>360</v>
      </c>
      <c r="I1839" s="85">
        <v>0</v>
      </c>
      <c r="J1839" s="84">
        <v>0</v>
      </c>
      <c r="K1839" s="84">
        <v>0</v>
      </c>
    </row>
    <row r="1840" spans="3:11">
      <c r="C1840" s="125"/>
      <c r="D1840" s="119"/>
      <c r="E1840" s="110"/>
      <c r="F1840" s="113"/>
      <c r="G1840" s="113"/>
      <c r="H1840" s="60" t="s">
        <v>249</v>
      </c>
      <c r="I1840" s="85">
        <v>0</v>
      </c>
      <c r="J1840" s="84">
        <v>0</v>
      </c>
      <c r="K1840" s="84">
        <v>0</v>
      </c>
    </row>
    <row r="1841" spans="3:11">
      <c r="C1841" s="123" t="s">
        <v>199</v>
      </c>
      <c r="D1841" s="117" t="s">
        <v>389</v>
      </c>
      <c r="E1841" s="108" t="s">
        <v>42</v>
      </c>
      <c r="F1841" s="111"/>
      <c r="G1841" s="111"/>
      <c r="H1841" s="60" t="s">
        <v>357</v>
      </c>
      <c r="I1841" s="85">
        <v>0</v>
      </c>
      <c r="J1841" s="85">
        <v>0</v>
      </c>
      <c r="K1841" s="85">
        <v>0</v>
      </c>
    </row>
    <row r="1842" spans="3:11">
      <c r="C1842" s="124"/>
      <c r="D1842" s="118"/>
      <c r="E1842" s="109"/>
      <c r="F1842" s="112"/>
      <c r="G1842" s="112"/>
      <c r="H1842" s="60" t="s">
        <v>358</v>
      </c>
      <c r="I1842" s="85">
        <v>0</v>
      </c>
      <c r="J1842" s="85">
        <v>0</v>
      </c>
      <c r="K1842" s="85">
        <v>0</v>
      </c>
    </row>
    <row r="1843" spans="3:11">
      <c r="C1843" s="124"/>
      <c r="D1843" s="118"/>
      <c r="E1843" s="109"/>
      <c r="F1843" s="112"/>
      <c r="G1843" s="112"/>
      <c r="H1843" s="60" t="s">
        <v>359</v>
      </c>
      <c r="I1843" s="85">
        <v>0</v>
      </c>
      <c r="J1843" s="85">
        <v>0</v>
      </c>
      <c r="K1843" s="85">
        <v>0</v>
      </c>
    </row>
    <row r="1844" spans="3:11">
      <c r="C1844" s="124"/>
      <c r="D1844" s="118"/>
      <c r="E1844" s="109"/>
      <c r="F1844" s="112"/>
      <c r="G1844" s="112"/>
      <c r="H1844" s="60" t="s">
        <v>360</v>
      </c>
      <c r="I1844" s="85">
        <v>0</v>
      </c>
      <c r="J1844" s="85">
        <v>0</v>
      </c>
      <c r="K1844" s="85">
        <v>0</v>
      </c>
    </row>
    <row r="1845" spans="3:11">
      <c r="C1845" s="125"/>
      <c r="D1845" s="119"/>
      <c r="E1845" s="110"/>
      <c r="F1845" s="113"/>
      <c r="G1845" s="113"/>
      <c r="H1845" s="60" t="s">
        <v>249</v>
      </c>
      <c r="I1845" s="85">
        <v>0</v>
      </c>
      <c r="J1845" s="85">
        <v>0</v>
      </c>
      <c r="K1845" s="85">
        <v>0</v>
      </c>
    </row>
    <row r="1846" spans="3:11">
      <c r="C1846" s="123" t="s">
        <v>314</v>
      </c>
      <c r="D1846" s="117" t="s">
        <v>239</v>
      </c>
      <c r="E1846" s="108" t="s">
        <v>43</v>
      </c>
      <c r="F1846" s="111"/>
      <c r="G1846" s="111"/>
      <c r="H1846" s="60" t="s">
        <v>357</v>
      </c>
      <c r="I1846" s="87">
        <v>0</v>
      </c>
      <c r="J1846" s="87">
        <v>0</v>
      </c>
      <c r="K1846" s="87">
        <v>0</v>
      </c>
    </row>
    <row r="1847" spans="3:11">
      <c r="C1847" s="124"/>
      <c r="D1847" s="118"/>
      <c r="E1847" s="109"/>
      <c r="F1847" s="112"/>
      <c r="G1847" s="112"/>
      <c r="H1847" s="60" t="s">
        <v>358</v>
      </c>
      <c r="I1847" s="87">
        <v>0</v>
      </c>
      <c r="J1847" s="88">
        <v>0</v>
      </c>
      <c r="K1847" s="88">
        <v>0</v>
      </c>
    </row>
    <row r="1848" spans="3:11">
      <c r="C1848" s="124"/>
      <c r="D1848" s="118"/>
      <c r="E1848" s="109"/>
      <c r="F1848" s="112"/>
      <c r="G1848" s="112"/>
      <c r="H1848" s="60" t="s">
        <v>359</v>
      </c>
      <c r="I1848" s="87">
        <v>0</v>
      </c>
      <c r="J1848" s="88">
        <v>0</v>
      </c>
      <c r="K1848" s="88">
        <v>0</v>
      </c>
    </row>
    <row r="1849" spans="3:11">
      <c r="C1849" s="124"/>
      <c r="D1849" s="118"/>
      <c r="E1849" s="109"/>
      <c r="F1849" s="112"/>
      <c r="G1849" s="112"/>
      <c r="H1849" s="60" t="s">
        <v>360</v>
      </c>
      <c r="I1849" s="87">
        <v>0</v>
      </c>
      <c r="J1849" s="88">
        <v>0</v>
      </c>
      <c r="K1849" s="88">
        <v>0</v>
      </c>
    </row>
    <row r="1850" spans="3:11">
      <c r="C1850" s="125"/>
      <c r="D1850" s="119"/>
      <c r="E1850" s="110"/>
      <c r="F1850" s="113"/>
      <c r="G1850" s="113"/>
      <c r="H1850" s="60" t="s">
        <v>249</v>
      </c>
      <c r="I1850" s="87">
        <v>0</v>
      </c>
      <c r="J1850" s="87"/>
      <c r="K1850" s="87"/>
    </row>
    <row r="1851" spans="3:11">
      <c r="C1851" s="123" t="s">
        <v>315</v>
      </c>
      <c r="D1851" s="117" t="s">
        <v>316</v>
      </c>
      <c r="E1851" s="108" t="s">
        <v>44</v>
      </c>
      <c r="F1851" s="102"/>
      <c r="G1851" s="102"/>
      <c r="H1851" s="60" t="s">
        <v>357</v>
      </c>
      <c r="I1851" s="89">
        <v>0</v>
      </c>
      <c r="J1851" s="89">
        <v>0</v>
      </c>
      <c r="K1851" s="89">
        <v>0</v>
      </c>
    </row>
    <row r="1852" spans="3:11">
      <c r="C1852" s="124"/>
      <c r="D1852" s="118"/>
      <c r="E1852" s="109"/>
      <c r="F1852" s="103"/>
      <c r="G1852" s="103"/>
      <c r="H1852" s="60" t="s">
        <v>358</v>
      </c>
      <c r="I1852" s="89">
        <v>0</v>
      </c>
      <c r="J1852" s="89">
        <v>0</v>
      </c>
      <c r="K1852" s="89">
        <v>0</v>
      </c>
    </row>
    <row r="1853" spans="3:11">
      <c r="C1853" s="124"/>
      <c r="D1853" s="118"/>
      <c r="E1853" s="109"/>
      <c r="F1853" s="103"/>
      <c r="G1853" s="103"/>
      <c r="H1853" s="60" t="s">
        <v>359</v>
      </c>
      <c r="I1853" s="89">
        <v>0</v>
      </c>
      <c r="J1853" s="89">
        <v>0</v>
      </c>
      <c r="K1853" s="89">
        <v>0</v>
      </c>
    </row>
    <row r="1854" spans="3:11">
      <c r="C1854" s="124"/>
      <c r="D1854" s="118"/>
      <c r="E1854" s="109"/>
      <c r="F1854" s="103"/>
      <c r="G1854" s="103"/>
      <c r="H1854" s="60" t="s">
        <v>360</v>
      </c>
      <c r="I1854" s="89">
        <v>0</v>
      </c>
      <c r="J1854" s="89">
        <v>0</v>
      </c>
      <c r="K1854" s="89">
        <v>0</v>
      </c>
    </row>
    <row r="1855" spans="3:11">
      <c r="C1855" s="125"/>
      <c r="D1855" s="119"/>
      <c r="E1855" s="110"/>
      <c r="F1855" s="104"/>
      <c r="G1855" s="104"/>
      <c r="H1855" s="60" t="s">
        <v>249</v>
      </c>
      <c r="I1855" s="89">
        <v>0</v>
      </c>
      <c r="J1855" s="89">
        <v>0</v>
      </c>
      <c r="K1855" s="89">
        <v>0</v>
      </c>
    </row>
    <row r="1856" spans="3:11">
      <c r="C1856" s="123" t="s">
        <v>317</v>
      </c>
      <c r="D1856" s="117" t="s">
        <v>318</v>
      </c>
      <c r="E1856" s="108" t="s">
        <v>43</v>
      </c>
      <c r="F1856" s="111"/>
      <c r="G1856" s="111"/>
      <c r="H1856" s="60" t="s">
        <v>357</v>
      </c>
      <c r="I1856" s="85">
        <v>0</v>
      </c>
      <c r="J1856" s="85">
        <v>0</v>
      </c>
      <c r="K1856" s="85">
        <v>0</v>
      </c>
    </row>
    <row r="1857" spans="3:11">
      <c r="C1857" s="124"/>
      <c r="D1857" s="118"/>
      <c r="E1857" s="109"/>
      <c r="F1857" s="112"/>
      <c r="G1857" s="112"/>
      <c r="H1857" s="60" t="s">
        <v>358</v>
      </c>
      <c r="I1857" s="85">
        <v>0</v>
      </c>
      <c r="J1857" s="85">
        <v>0</v>
      </c>
      <c r="K1857" s="85">
        <v>0</v>
      </c>
    </row>
    <row r="1858" spans="3:11">
      <c r="C1858" s="124"/>
      <c r="D1858" s="118"/>
      <c r="E1858" s="109"/>
      <c r="F1858" s="112"/>
      <c r="G1858" s="112"/>
      <c r="H1858" s="60" t="s">
        <v>359</v>
      </c>
      <c r="I1858" s="85">
        <v>0</v>
      </c>
      <c r="J1858" s="85">
        <v>0</v>
      </c>
      <c r="K1858" s="85">
        <v>0</v>
      </c>
    </row>
    <row r="1859" spans="3:11">
      <c r="C1859" s="124"/>
      <c r="D1859" s="118"/>
      <c r="E1859" s="109"/>
      <c r="F1859" s="112"/>
      <c r="G1859" s="112"/>
      <c r="H1859" s="60" t="s">
        <v>360</v>
      </c>
      <c r="I1859" s="85">
        <v>0</v>
      </c>
      <c r="J1859" s="85">
        <v>0</v>
      </c>
      <c r="K1859" s="85">
        <v>0</v>
      </c>
    </row>
    <row r="1860" spans="3:11">
      <c r="C1860" s="125"/>
      <c r="D1860" s="119"/>
      <c r="E1860" s="110"/>
      <c r="F1860" s="113"/>
      <c r="G1860" s="113"/>
      <c r="H1860" s="60" t="s">
        <v>249</v>
      </c>
      <c r="I1860" s="85">
        <v>0</v>
      </c>
      <c r="J1860" s="85">
        <v>0</v>
      </c>
      <c r="K1860" s="85">
        <v>0</v>
      </c>
    </row>
    <row r="1861" spans="3:11" ht="15" customHeight="1">
      <c r="C1861" s="123" t="s">
        <v>45</v>
      </c>
      <c r="D1861" s="127" t="s">
        <v>46</v>
      </c>
      <c r="E1861" s="191" t="s">
        <v>43</v>
      </c>
      <c r="F1861" s="114">
        <v>2020</v>
      </c>
      <c r="G1861" s="114">
        <v>2020</v>
      </c>
      <c r="H1861" s="60" t="s">
        <v>357</v>
      </c>
      <c r="I1861" s="85">
        <f>I1862+I1863+I1864+I1865</f>
        <v>1200</v>
      </c>
      <c r="J1861" s="85">
        <f>J1862+J1863+J1864+J1865</f>
        <v>0</v>
      </c>
      <c r="K1861" s="85">
        <f>K1862+K1863+K1864+K1865</f>
        <v>0</v>
      </c>
    </row>
    <row r="1862" spans="3:11" ht="24.75" customHeight="1">
      <c r="C1862" s="124"/>
      <c r="D1862" s="128"/>
      <c r="E1862" s="192"/>
      <c r="F1862" s="115"/>
      <c r="G1862" s="115"/>
      <c r="H1862" s="60" t="s">
        <v>358</v>
      </c>
      <c r="I1862" s="85">
        <f t="shared" ref="I1862:K1862" si="110">I1867+I1872+I1877+I1882+I1887</f>
        <v>132</v>
      </c>
      <c r="J1862" s="85">
        <f t="shared" si="110"/>
        <v>0</v>
      </c>
      <c r="K1862" s="85">
        <f t="shared" si="110"/>
        <v>0</v>
      </c>
    </row>
    <row r="1863" spans="3:11" ht="28.5" customHeight="1">
      <c r="C1863" s="124"/>
      <c r="D1863" s="128"/>
      <c r="E1863" s="192"/>
      <c r="F1863" s="115"/>
      <c r="G1863" s="115"/>
      <c r="H1863" s="60" t="s">
        <v>359</v>
      </c>
      <c r="I1863" s="85">
        <f t="shared" ref="I1863:K1863" si="111">I1868+I1873+I1878+I1883+I1888</f>
        <v>1068</v>
      </c>
      <c r="J1863" s="85">
        <f t="shared" si="111"/>
        <v>0</v>
      </c>
      <c r="K1863" s="85">
        <f t="shared" si="111"/>
        <v>0</v>
      </c>
    </row>
    <row r="1864" spans="3:11" ht="24" customHeight="1">
      <c r="C1864" s="124"/>
      <c r="D1864" s="128"/>
      <c r="E1864" s="192"/>
      <c r="F1864" s="115"/>
      <c r="G1864" s="115"/>
      <c r="H1864" s="60" t="s">
        <v>360</v>
      </c>
      <c r="I1864" s="85">
        <f t="shared" ref="I1864:K1864" si="112">I1869+I1874+I1879+I1884+I1889</f>
        <v>0</v>
      </c>
      <c r="J1864" s="85">
        <f t="shared" si="112"/>
        <v>0</v>
      </c>
      <c r="K1864" s="85">
        <f t="shared" si="112"/>
        <v>0</v>
      </c>
    </row>
    <row r="1865" spans="3:11">
      <c r="C1865" s="125"/>
      <c r="D1865" s="129"/>
      <c r="E1865" s="193"/>
      <c r="F1865" s="116"/>
      <c r="G1865" s="116"/>
      <c r="H1865" s="60" t="s">
        <v>249</v>
      </c>
      <c r="I1865" s="85">
        <f>I1870+I1875+I1880+I1885+I1890</f>
        <v>0</v>
      </c>
      <c r="J1865" s="85">
        <f t="shared" ref="J1865:K1865" si="113">J1870+J1875+J1880+J1885+J1890</f>
        <v>0</v>
      </c>
      <c r="K1865" s="85">
        <f t="shared" si="113"/>
        <v>0</v>
      </c>
    </row>
    <row r="1866" spans="3:11" ht="15" customHeight="1">
      <c r="C1866" s="123" t="s">
        <v>47</v>
      </c>
      <c r="D1866" s="117" t="s">
        <v>936</v>
      </c>
      <c r="E1866" s="108" t="s">
        <v>43</v>
      </c>
      <c r="F1866" s="111">
        <v>2020</v>
      </c>
      <c r="G1866" s="111">
        <v>2020</v>
      </c>
      <c r="H1866" s="60" t="s">
        <v>357</v>
      </c>
      <c r="I1866" s="85">
        <f>I1867+I1868</f>
        <v>130</v>
      </c>
      <c r="J1866" s="85">
        <f>J1867+J1868</f>
        <v>0</v>
      </c>
      <c r="K1866" s="85">
        <f>K1867+K1868</f>
        <v>0</v>
      </c>
    </row>
    <row r="1867" spans="3:11" ht="19.5" customHeight="1">
      <c r="C1867" s="124"/>
      <c r="D1867" s="118"/>
      <c r="E1867" s="109"/>
      <c r="F1867" s="112"/>
      <c r="G1867" s="112"/>
      <c r="H1867" s="60" t="s">
        <v>358</v>
      </c>
      <c r="I1867" s="85">
        <v>14.3</v>
      </c>
      <c r="J1867" s="85"/>
      <c r="K1867" s="85">
        <v>0</v>
      </c>
    </row>
    <row r="1868" spans="3:11" ht="14.25" customHeight="1">
      <c r="C1868" s="124"/>
      <c r="D1868" s="118"/>
      <c r="E1868" s="109"/>
      <c r="F1868" s="112"/>
      <c r="G1868" s="112"/>
      <c r="H1868" s="60" t="s">
        <v>359</v>
      </c>
      <c r="I1868" s="85">
        <v>115.7</v>
      </c>
      <c r="J1868" s="85">
        <v>0</v>
      </c>
      <c r="K1868" s="85">
        <v>0</v>
      </c>
    </row>
    <row r="1869" spans="3:11" ht="20.25" customHeight="1">
      <c r="C1869" s="124"/>
      <c r="D1869" s="118"/>
      <c r="E1869" s="109"/>
      <c r="F1869" s="112"/>
      <c r="G1869" s="112"/>
      <c r="H1869" s="60" t="s">
        <v>360</v>
      </c>
      <c r="I1869" s="85">
        <v>0</v>
      </c>
      <c r="J1869" s="85">
        <v>0</v>
      </c>
      <c r="K1869" s="85">
        <v>0</v>
      </c>
    </row>
    <row r="1870" spans="3:11">
      <c r="C1870" s="125"/>
      <c r="D1870" s="119"/>
      <c r="E1870" s="110"/>
      <c r="F1870" s="113"/>
      <c r="G1870" s="113"/>
      <c r="H1870" s="60" t="s">
        <v>249</v>
      </c>
      <c r="I1870" s="85">
        <v>0</v>
      </c>
      <c r="J1870" s="85">
        <v>0</v>
      </c>
      <c r="K1870" s="85">
        <v>0</v>
      </c>
    </row>
    <row r="1871" spans="3:11" ht="15" customHeight="1">
      <c r="C1871" s="126" t="s">
        <v>48</v>
      </c>
      <c r="D1871" s="183" t="s">
        <v>937</v>
      </c>
      <c r="E1871" s="144" t="s">
        <v>43</v>
      </c>
      <c r="F1871" s="111">
        <v>2020</v>
      </c>
      <c r="G1871" s="111">
        <v>2020</v>
      </c>
      <c r="H1871" s="60" t="s">
        <v>357</v>
      </c>
      <c r="I1871" s="85">
        <f>I1872+I1873</f>
        <v>100</v>
      </c>
      <c r="J1871" s="85">
        <f>J1872+J1873</f>
        <v>0</v>
      </c>
      <c r="K1871" s="85">
        <f>K1872+K1873</f>
        <v>0</v>
      </c>
    </row>
    <row r="1872" spans="3:11">
      <c r="C1872" s="126"/>
      <c r="D1872" s="183"/>
      <c r="E1872" s="144"/>
      <c r="F1872" s="112"/>
      <c r="G1872" s="112"/>
      <c r="H1872" s="60" t="s">
        <v>358</v>
      </c>
      <c r="I1872" s="85">
        <v>11</v>
      </c>
      <c r="J1872" s="85">
        <v>0</v>
      </c>
      <c r="K1872" s="85">
        <v>0</v>
      </c>
    </row>
    <row r="1873" spans="3:11">
      <c r="C1873" s="126"/>
      <c r="D1873" s="183"/>
      <c r="E1873" s="144"/>
      <c r="F1873" s="112"/>
      <c r="G1873" s="112"/>
      <c r="H1873" s="60" t="s">
        <v>359</v>
      </c>
      <c r="I1873" s="85">
        <v>89</v>
      </c>
      <c r="J1873" s="85">
        <v>0</v>
      </c>
      <c r="K1873" s="85">
        <v>0</v>
      </c>
    </row>
    <row r="1874" spans="3:11">
      <c r="C1874" s="126"/>
      <c r="D1874" s="183"/>
      <c r="E1874" s="144"/>
      <c r="F1874" s="112"/>
      <c r="G1874" s="112"/>
      <c r="H1874" s="60" t="s">
        <v>360</v>
      </c>
      <c r="I1874" s="85">
        <v>0</v>
      </c>
      <c r="J1874" s="85">
        <v>0</v>
      </c>
      <c r="K1874" s="85">
        <v>0</v>
      </c>
    </row>
    <row r="1875" spans="3:11" ht="18" customHeight="1">
      <c r="C1875" s="126"/>
      <c r="D1875" s="183"/>
      <c r="E1875" s="144"/>
      <c r="F1875" s="113"/>
      <c r="G1875" s="113"/>
      <c r="H1875" s="60" t="s">
        <v>249</v>
      </c>
      <c r="I1875" s="85">
        <v>0</v>
      </c>
      <c r="J1875" s="85">
        <v>0</v>
      </c>
      <c r="K1875" s="85">
        <v>0</v>
      </c>
    </row>
    <row r="1876" spans="3:11" ht="15" customHeight="1">
      <c r="C1876" s="126" t="s">
        <v>506</v>
      </c>
      <c r="D1876" s="183" t="s">
        <v>938</v>
      </c>
      <c r="E1876" s="144" t="s">
        <v>43</v>
      </c>
      <c r="F1876" s="111">
        <v>2020</v>
      </c>
      <c r="G1876" s="111">
        <v>2020</v>
      </c>
      <c r="H1876" s="60" t="s">
        <v>357</v>
      </c>
      <c r="I1876" s="85">
        <f>I1877+I1878</f>
        <v>150</v>
      </c>
      <c r="J1876" s="85">
        <f>J1877+J1878</f>
        <v>0</v>
      </c>
      <c r="K1876" s="85">
        <f>K1877+K1878</f>
        <v>0</v>
      </c>
    </row>
    <row r="1877" spans="3:11">
      <c r="C1877" s="126"/>
      <c r="D1877" s="183"/>
      <c r="E1877" s="144"/>
      <c r="F1877" s="112"/>
      <c r="G1877" s="112"/>
      <c r="H1877" s="60" t="s">
        <v>358</v>
      </c>
      <c r="I1877" s="85">
        <v>16.5</v>
      </c>
      <c r="J1877" s="85">
        <v>0</v>
      </c>
      <c r="K1877" s="85">
        <v>0</v>
      </c>
    </row>
    <row r="1878" spans="3:11">
      <c r="C1878" s="126"/>
      <c r="D1878" s="183"/>
      <c r="E1878" s="144"/>
      <c r="F1878" s="112"/>
      <c r="G1878" s="112"/>
      <c r="H1878" s="60" t="s">
        <v>359</v>
      </c>
      <c r="I1878" s="85">
        <v>133.5</v>
      </c>
      <c r="J1878" s="85">
        <v>0</v>
      </c>
      <c r="K1878" s="85">
        <v>0</v>
      </c>
    </row>
    <row r="1879" spans="3:11">
      <c r="C1879" s="126"/>
      <c r="D1879" s="183"/>
      <c r="E1879" s="144"/>
      <c r="F1879" s="112"/>
      <c r="G1879" s="112"/>
      <c r="H1879" s="60" t="s">
        <v>360</v>
      </c>
      <c r="I1879" s="85">
        <v>0</v>
      </c>
      <c r="J1879" s="85">
        <v>0</v>
      </c>
      <c r="K1879" s="85">
        <v>0</v>
      </c>
    </row>
    <row r="1880" spans="3:11" ht="18" customHeight="1">
      <c r="C1880" s="126"/>
      <c r="D1880" s="183"/>
      <c r="E1880" s="144"/>
      <c r="F1880" s="113"/>
      <c r="G1880" s="113"/>
      <c r="H1880" s="60" t="s">
        <v>249</v>
      </c>
      <c r="I1880" s="85">
        <v>0</v>
      </c>
      <c r="J1880" s="85">
        <v>0</v>
      </c>
      <c r="K1880" s="85">
        <v>0</v>
      </c>
    </row>
    <row r="1881" spans="3:11" ht="15" customHeight="1">
      <c r="C1881" s="126" t="s">
        <v>507</v>
      </c>
      <c r="D1881" s="183" t="s">
        <v>939</v>
      </c>
      <c r="E1881" s="144" t="s">
        <v>43</v>
      </c>
      <c r="F1881" s="111">
        <v>2020</v>
      </c>
      <c r="G1881" s="111">
        <v>2020</v>
      </c>
      <c r="H1881" s="60" t="s">
        <v>357</v>
      </c>
      <c r="I1881" s="85">
        <f>I1882+I1883</f>
        <v>320</v>
      </c>
      <c r="J1881" s="85">
        <f>J1882+J1883</f>
        <v>0</v>
      </c>
      <c r="K1881" s="85">
        <f>K1882+K1883</f>
        <v>0</v>
      </c>
    </row>
    <row r="1882" spans="3:11" ht="17.25" customHeight="1">
      <c r="C1882" s="126"/>
      <c r="D1882" s="183"/>
      <c r="E1882" s="144"/>
      <c r="F1882" s="112"/>
      <c r="G1882" s="112"/>
      <c r="H1882" s="60" t="s">
        <v>358</v>
      </c>
      <c r="I1882" s="85">
        <v>35.200000000000003</v>
      </c>
      <c r="J1882" s="85">
        <v>0</v>
      </c>
      <c r="K1882" s="85">
        <v>0</v>
      </c>
    </row>
    <row r="1883" spans="3:11">
      <c r="C1883" s="126"/>
      <c r="D1883" s="183"/>
      <c r="E1883" s="144"/>
      <c r="F1883" s="112"/>
      <c r="G1883" s="112"/>
      <c r="H1883" s="60" t="s">
        <v>359</v>
      </c>
      <c r="I1883" s="85">
        <v>284.8</v>
      </c>
      <c r="J1883" s="85">
        <v>0</v>
      </c>
      <c r="K1883" s="85">
        <v>0</v>
      </c>
    </row>
    <row r="1884" spans="3:11">
      <c r="C1884" s="126"/>
      <c r="D1884" s="183"/>
      <c r="E1884" s="144"/>
      <c r="F1884" s="112"/>
      <c r="G1884" s="112"/>
      <c r="H1884" s="60" t="s">
        <v>360</v>
      </c>
      <c r="I1884" s="85">
        <v>0</v>
      </c>
      <c r="J1884" s="85">
        <v>0</v>
      </c>
      <c r="K1884" s="85">
        <v>0</v>
      </c>
    </row>
    <row r="1885" spans="3:11" ht="48" customHeight="1">
      <c r="C1885" s="126"/>
      <c r="D1885" s="183"/>
      <c r="E1885" s="144"/>
      <c r="F1885" s="113"/>
      <c r="G1885" s="113"/>
      <c r="H1885" s="60" t="s">
        <v>249</v>
      </c>
      <c r="I1885" s="85">
        <v>0</v>
      </c>
      <c r="J1885" s="85">
        <v>0</v>
      </c>
      <c r="K1885" s="85">
        <v>0</v>
      </c>
    </row>
    <row r="1886" spans="3:11" ht="15" customHeight="1">
      <c r="C1886" s="123" t="s">
        <v>508</v>
      </c>
      <c r="D1886" s="195" t="s">
        <v>940</v>
      </c>
      <c r="E1886" s="144" t="s">
        <v>43</v>
      </c>
      <c r="F1886" s="111">
        <v>2020</v>
      </c>
      <c r="G1886" s="111">
        <v>2020</v>
      </c>
      <c r="H1886" s="60" t="s">
        <v>357</v>
      </c>
      <c r="I1886" s="85">
        <f>I1887+I1888</f>
        <v>500</v>
      </c>
      <c r="J1886" s="85">
        <f>J1887+J1888</f>
        <v>0</v>
      </c>
      <c r="K1886" s="85">
        <f>K1887+K1888</f>
        <v>0</v>
      </c>
    </row>
    <row r="1887" spans="3:11" ht="17.25" customHeight="1">
      <c r="C1887" s="124"/>
      <c r="D1887" s="196"/>
      <c r="E1887" s="144"/>
      <c r="F1887" s="112"/>
      <c r="G1887" s="112"/>
      <c r="H1887" s="60" t="s">
        <v>358</v>
      </c>
      <c r="I1887" s="85">
        <v>55</v>
      </c>
      <c r="J1887" s="85">
        <v>0</v>
      </c>
      <c r="K1887" s="85">
        <v>0</v>
      </c>
    </row>
    <row r="1888" spans="3:11">
      <c r="C1888" s="124"/>
      <c r="D1888" s="196"/>
      <c r="E1888" s="144"/>
      <c r="F1888" s="112"/>
      <c r="G1888" s="112"/>
      <c r="H1888" s="60" t="s">
        <v>359</v>
      </c>
      <c r="I1888" s="85">
        <v>445</v>
      </c>
      <c r="J1888" s="85">
        <v>0</v>
      </c>
      <c r="K1888" s="85">
        <v>0</v>
      </c>
    </row>
    <row r="1889" spans="3:11">
      <c r="C1889" s="124"/>
      <c r="D1889" s="196"/>
      <c r="E1889" s="144"/>
      <c r="F1889" s="112"/>
      <c r="G1889" s="112"/>
      <c r="H1889" s="60" t="s">
        <v>360</v>
      </c>
      <c r="I1889" s="85">
        <v>0</v>
      </c>
      <c r="J1889" s="85">
        <v>0</v>
      </c>
      <c r="K1889" s="85">
        <v>0</v>
      </c>
    </row>
    <row r="1890" spans="3:11">
      <c r="C1890" s="125"/>
      <c r="D1890" s="197"/>
      <c r="E1890" s="144"/>
      <c r="F1890" s="113"/>
      <c r="G1890" s="113"/>
      <c r="H1890" s="60" t="s">
        <v>249</v>
      </c>
      <c r="I1890" s="85">
        <v>0</v>
      </c>
      <c r="J1890" s="85">
        <v>0</v>
      </c>
      <c r="K1890" s="85">
        <v>0</v>
      </c>
    </row>
    <row r="1891" spans="3:11" ht="22.5" customHeight="1">
      <c r="C1891" s="123" t="s">
        <v>49</v>
      </c>
      <c r="D1891" s="127" t="s">
        <v>834</v>
      </c>
      <c r="E1891" s="191" t="s">
        <v>43</v>
      </c>
      <c r="F1891" s="114">
        <v>2020</v>
      </c>
      <c r="G1891" s="114">
        <v>2020</v>
      </c>
      <c r="H1891" s="60" t="s">
        <v>357</v>
      </c>
      <c r="I1891" s="85">
        <f>I1892+I1893</f>
        <v>950</v>
      </c>
      <c r="J1891" s="85">
        <v>0</v>
      </c>
      <c r="K1891" s="85">
        <v>0</v>
      </c>
    </row>
    <row r="1892" spans="3:11" ht="25.5" customHeight="1">
      <c r="C1892" s="124"/>
      <c r="D1892" s="128"/>
      <c r="E1892" s="192"/>
      <c r="F1892" s="115"/>
      <c r="G1892" s="115"/>
      <c r="H1892" s="60" t="s">
        <v>358</v>
      </c>
      <c r="I1892" s="85">
        <f>I1897+I1902</f>
        <v>104.5</v>
      </c>
      <c r="J1892" s="85">
        <v>0</v>
      </c>
      <c r="K1892" s="85">
        <v>0</v>
      </c>
    </row>
    <row r="1893" spans="3:11" ht="29.25" customHeight="1">
      <c r="C1893" s="124"/>
      <c r="D1893" s="128"/>
      <c r="E1893" s="192"/>
      <c r="F1893" s="115"/>
      <c r="G1893" s="115"/>
      <c r="H1893" s="60" t="s">
        <v>359</v>
      </c>
      <c r="I1893" s="85">
        <f>I1898+I1903</f>
        <v>845.5</v>
      </c>
      <c r="J1893" s="85">
        <v>0</v>
      </c>
      <c r="K1893" s="85">
        <v>0</v>
      </c>
    </row>
    <row r="1894" spans="3:11">
      <c r="C1894" s="124"/>
      <c r="D1894" s="128"/>
      <c r="E1894" s="192"/>
      <c r="F1894" s="115"/>
      <c r="G1894" s="115"/>
      <c r="H1894" s="60" t="s">
        <v>360</v>
      </c>
      <c r="I1894" s="85">
        <f>I1899+I1904</f>
        <v>0</v>
      </c>
      <c r="J1894" s="85">
        <v>0</v>
      </c>
      <c r="K1894" s="85">
        <v>0</v>
      </c>
    </row>
    <row r="1895" spans="3:11">
      <c r="C1895" s="125"/>
      <c r="D1895" s="129"/>
      <c r="E1895" s="193"/>
      <c r="F1895" s="116"/>
      <c r="G1895" s="116"/>
      <c r="H1895" s="60" t="s">
        <v>249</v>
      </c>
      <c r="I1895" s="85">
        <f>I1900+I1905</f>
        <v>0</v>
      </c>
      <c r="J1895" s="85">
        <v>0</v>
      </c>
      <c r="K1895" s="85">
        <v>0</v>
      </c>
    </row>
    <row r="1896" spans="3:11" ht="25.5" customHeight="1">
      <c r="C1896" s="126" t="s">
        <v>72</v>
      </c>
      <c r="D1896" s="183" t="s">
        <v>941</v>
      </c>
      <c r="E1896" s="144" t="s">
        <v>43</v>
      </c>
      <c r="F1896" s="111">
        <v>2020</v>
      </c>
      <c r="G1896" s="111">
        <v>2020</v>
      </c>
      <c r="H1896" s="60" t="s">
        <v>357</v>
      </c>
      <c r="I1896" s="85">
        <v>150</v>
      </c>
      <c r="J1896" s="85">
        <v>0</v>
      </c>
      <c r="K1896" s="85">
        <v>0</v>
      </c>
    </row>
    <row r="1897" spans="3:11" ht="22.5" customHeight="1">
      <c r="C1897" s="126"/>
      <c r="D1897" s="183"/>
      <c r="E1897" s="144"/>
      <c r="F1897" s="112"/>
      <c r="G1897" s="112"/>
      <c r="H1897" s="60" t="s">
        <v>358</v>
      </c>
      <c r="I1897" s="85">
        <v>16.5</v>
      </c>
      <c r="J1897" s="85">
        <v>0</v>
      </c>
      <c r="K1897" s="85">
        <v>0</v>
      </c>
    </row>
    <row r="1898" spans="3:11" ht="24" customHeight="1">
      <c r="C1898" s="126"/>
      <c r="D1898" s="183"/>
      <c r="E1898" s="144"/>
      <c r="F1898" s="112"/>
      <c r="G1898" s="112"/>
      <c r="H1898" s="60" t="s">
        <v>359</v>
      </c>
      <c r="I1898" s="85">
        <v>133.5</v>
      </c>
      <c r="J1898" s="85">
        <v>0</v>
      </c>
      <c r="K1898" s="85">
        <v>0</v>
      </c>
    </row>
    <row r="1899" spans="3:11" ht="23.25" customHeight="1">
      <c r="C1899" s="126"/>
      <c r="D1899" s="183"/>
      <c r="E1899" s="144"/>
      <c r="F1899" s="112"/>
      <c r="G1899" s="112"/>
      <c r="H1899" s="60" t="s">
        <v>360</v>
      </c>
      <c r="I1899" s="85">
        <v>0</v>
      </c>
      <c r="J1899" s="85">
        <v>0</v>
      </c>
      <c r="K1899" s="85">
        <v>0</v>
      </c>
    </row>
    <row r="1900" spans="3:11" ht="21" customHeight="1">
      <c r="C1900" s="126"/>
      <c r="D1900" s="183"/>
      <c r="E1900" s="144"/>
      <c r="F1900" s="113"/>
      <c r="G1900" s="113"/>
      <c r="H1900" s="60" t="s">
        <v>249</v>
      </c>
      <c r="I1900" s="85">
        <v>0</v>
      </c>
      <c r="J1900" s="85">
        <v>0</v>
      </c>
      <c r="K1900" s="85">
        <v>0</v>
      </c>
    </row>
    <row r="1901" spans="3:11" ht="18" customHeight="1">
      <c r="C1901" s="126" t="s">
        <v>73</v>
      </c>
      <c r="D1901" s="183" t="s">
        <v>807</v>
      </c>
      <c r="E1901" s="144" t="s">
        <v>43</v>
      </c>
      <c r="F1901" s="111">
        <v>2020</v>
      </c>
      <c r="G1901" s="111">
        <v>2020</v>
      </c>
      <c r="H1901" s="60" t="s">
        <v>357</v>
      </c>
      <c r="I1901" s="85">
        <v>800</v>
      </c>
      <c r="J1901" s="85">
        <v>0</v>
      </c>
      <c r="K1901" s="85">
        <v>0</v>
      </c>
    </row>
    <row r="1902" spans="3:11">
      <c r="C1902" s="126"/>
      <c r="D1902" s="183"/>
      <c r="E1902" s="144"/>
      <c r="F1902" s="112"/>
      <c r="G1902" s="112"/>
      <c r="H1902" s="60" t="s">
        <v>358</v>
      </c>
      <c r="I1902" s="85">
        <v>88</v>
      </c>
      <c r="J1902" s="85">
        <v>0</v>
      </c>
      <c r="K1902" s="85">
        <v>0</v>
      </c>
    </row>
    <row r="1903" spans="3:11">
      <c r="C1903" s="126"/>
      <c r="D1903" s="183"/>
      <c r="E1903" s="144"/>
      <c r="F1903" s="112"/>
      <c r="G1903" s="112"/>
      <c r="H1903" s="60" t="s">
        <v>359</v>
      </c>
      <c r="I1903" s="85">
        <v>712</v>
      </c>
      <c r="J1903" s="85">
        <v>0</v>
      </c>
      <c r="K1903" s="85">
        <v>0</v>
      </c>
    </row>
    <row r="1904" spans="3:11">
      <c r="C1904" s="126"/>
      <c r="D1904" s="183"/>
      <c r="E1904" s="144"/>
      <c r="F1904" s="112"/>
      <c r="G1904" s="112"/>
      <c r="H1904" s="60" t="s">
        <v>360</v>
      </c>
      <c r="I1904" s="85">
        <v>0</v>
      </c>
      <c r="J1904" s="85">
        <v>0</v>
      </c>
      <c r="K1904" s="85">
        <v>0</v>
      </c>
    </row>
    <row r="1905" spans="3:11">
      <c r="C1905" s="126"/>
      <c r="D1905" s="183"/>
      <c r="E1905" s="144"/>
      <c r="F1905" s="113"/>
      <c r="G1905" s="113"/>
      <c r="H1905" s="60" t="s">
        <v>249</v>
      </c>
      <c r="I1905" s="85">
        <v>0</v>
      </c>
      <c r="J1905" s="85">
        <v>0</v>
      </c>
      <c r="K1905" s="85">
        <v>0</v>
      </c>
    </row>
    <row r="1906" spans="3:11" ht="15" customHeight="1">
      <c r="C1906" s="190" t="s">
        <v>75</v>
      </c>
      <c r="D1906" s="166" t="s">
        <v>76</v>
      </c>
      <c r="E1906" s="108" t="s">
        <v>43</v>
      </c>
      <c r="F1906" s="111">
        <v>2020</v>
      </c>
      <c r="G1906" s="111">
        <v>2020</v>
      </c>
      <c r="H1906" s="60" t="s">
        <v>357</v>
      </c>
      <c r="I1906" s="85">
        <v>0</v>
      </c>
      <c r="J1906" s="85">
        <v>0</v>
      </c>
      <c r="K1906" s="85">
        <v>0</v>
      </c>
    </row>
    <row r="1907" spans="3:11">
      <c r="C1907" s="163"/>
      <c r="D1907" s="166"/>
      <c r="E1907" s="109"/>
      <c r="F1907" s="112"/>
      <c r="G1907" s="112"/>
      <c r="H1907" s="60" t="s">
        <v>358</v>
      </c>
      <c r="I1907" s="85">
        <v>0</v>
      </c>
      <c r="J1907" s="85">
        <v>0</v>
      </c>
      <c r="K1907" s="85">
        <v>0</v>
      </c>
    </row>
    <row r="1908" spans="3:11">
      <c r="C1908" s="163"/>
      <c r="D1908" s="166"/>
      <c r="E1908" s="109"/>
      <c r="F1908" s="112"/>
      <c r="G1908" s="112"/>
      <c r="H1908" s="60" t="s">
        <v>359</v>
      </c>
      <c r="I1908" s="85">
        <v>0</v>
      </c>
      <c r="J1908" s="85">
        <v>0</v>
      </c>
      <c r="K1908" s="85">
        <v>0</v>
      </c>
    </row>
    <row r="1909" spans="3:11">
      <c r="C1909" s="163"/>
      <c r="D1909" s="166"/>
      <c r="E1909" s="109"/>
      <c r="F1909" s="112"/>
      <c r="G1909" s="112"/>
      <c r="H1909" s="60" t="s">
        <v>360</v>
      </c>
      <c r="I1909" s="85">
        <v>0</v>
      </c>
      <c r="J1909" s="85">
        <v>0</v>
      </c>
      <c r="K1909" s="85">
        <v>0</v>
      </c>
    </row>
    <row r="1910" spans="3:11" ht="19.5" customHeight="1">
      <c r="C1910" s="164"/>
      <c r="D1910" s="166"/>
      <c r="E1910" s="110"/>
      <c r="F1910" s="113"/>
      <c r="G1910" s="113"/>
      <c r="H1910" s="60" t="s">
        <v>249</v>
      </c>
      <c r="I1910" s="85">
        <v>0</v>
      </c>
      <c r="J1910" s="85">
        <v>0</v>
      </c>
      <c r="K1910" s="85">
        <v>0</v>
      </c>
    </row>
    <row r="1911" spans="3:11">
      <c r="H1911" s="90"/>
    </row>
    <row r="1912" spans="3:11">
      <c r="H1912" s="90"/>
    </row>
    <row r="1913" spans="3:11">
      <c r="D1913" s="36" t="s">
        <v>929</v>
      </c>
      <c r="H1913" s="90"/>
    </row>
    <row r="1914" spans="3:11">
      <c r="D1914" s="36"/>
      <c r="H1914" s="90"/>
    </row>
    <row r="1915" spans="3:11" ht="15.75">
      <c r="D1915" s="286" t="s">
        <v>921</v>
      </c>
      <c r="E1915" s="287"/>
      <c r="F1915" s="293" t="s">
        <v>925</v>
      </c>
      <c r="G1915" s="293"/>
      <c r="H1915" s="96" t="s">
        <v>926</v>
      </c>
      <c r="I1915" s="97"/>
      <c r="J1915" s="97"/>
      <c r="K1915" s="97"/>
    </row>
    <row r="1916" spans="3:11" ht="15.75">
      <c r="D1916" s="91"/>
      <c r="E1916" s="92"/>
      <c r="H1916" s="93"/>
      <c r="I1916" s="94"/>
      <c r="J1916" s="94"/>
      <c r="K1916" s="94"/>
    </row>
    <row r="1917" spans="3:11" ht="15.75">
      <c r="D1917" s="91"/>
      <c r="E1917" s="92"/>
      <c r="H1917" s="93"/>
      <c r="I1917" s="94"/>
      <c r="J1917" s="94"/>
      <c r="K1917" s="94"/>
    </row>
    <row r="1918" spans="3:11" ht="35.25" customHeight="1">
      <c r="D1918" s="288" t="s">
        <v>923</v>
      </c>
      <c r="E1918" s="289"/>
      <c r="F1918" s="293" t="s">
        <v>925</v>
      </c>
      <c r="G1918" s="293"/>
      <c r="H1918" s="98" t="s">
        <v>920</v>
      </c>
      <c r="I1918" s="97"/>
      <c r="J1918" s="97"/>
      <c r="K1918" s="97"/>
    </row>
    <row r="1919" spans="3:11" ht="15.75">
      <c r="D1919" s="91"/>
      <c r="E1919" s="92"/>
      <c r="H1919" s="93"/>
      <c r="I1919" s="94"/>
      <c r="J1919" s="94"/>
      <c r="K1919" s="94"/>
    </row>
    <row r="1920" spans="3:11" ht="15.75">
      <c r="D1920" s="91"/>
      <c r="E1920" s="92"/>
      <c r="H1920" s="93"/>
      <c r="I1920" s="94"/>
      <c r="J1920" s="94"/>
      <c r="K1920" s="94"/>
    </row>
    <row r="1921" spans="4:11" ht="29.25" customHeight="1">
      <c r="D1921" s="288" t="s">
        <v>924</v>
      </c>
      <c r="E1921" s="289"/>
      <c r="F1921" s="293" t="s">
        <v>925</v>
      </c>
      <c r="G1921" s="293"/>
      <c r="H1921" s="98" t="s">
        <v>927</v>
      </c>
      <c r="I1921" s="97"/>
      <c r="J1921" s="97"/>
      <c r="K1921" s="97"/>
    </row>
    <row r="1922" spans="4:11" ht="15.75">
      <c r="D1922" s="91"/>
      <c r="E1922" s="92"/>
      <c r="H1922" s="93"/>
      <c r="I1922" s="94"/>
      <c r="J1922" s="94"/>
      <c r="K1922" s="94"/>
    </row>
    <row r="1923" spans="4:11" ht="15.75">
      <c r="D1923" s="91"/>
      <c r="E1923" s="92"/>
      <c r="H1923" s="93"/>
      <c r="I1923" s="94"/>
      <c r="J1923" s="94"/>
      <c r="K1923" s="94"/>
    </row>
    <row r="1924" spans="4:11" ht="37.5" customHeight="1">
      <c r="D1924" s="288" t="s">
        <v>922</v>
      </c>
      <c r="E1924" s="289"/>
      <c r="F1924" s="293" t="s">
        <v>925</v>
      </c>
      <c r="G1924" s="293"/>
      <c r="H1924" s="98" t="s">
        <v>928</v>
      </c>
      <c r="I1924" s="97"/>
      <c r="J1924" s="97"/>
      <c r="K1924" s="97"/>
    </row>
  </sheetData>
  <mergeCells count="1918">
    <mergeCell ref="D1921:E1921"/>
    <mergeCell ref="D1924:E1924"/>
    <mergeCell ref="F1915:G1915"/>
    <mergeCell ref="F1918:G1918"/>
    <mergeCell ref="F1921:G1921"/>
    <mergeCell ref="F1924:G1924"/>
    <mergeCell ref="G1411:G1415"/>
    <mergeCell ref="C1416:C1420"/>
    <mergeCell ref="D1416:D1420"/>
    <mergeCell ref="E1416:E1420"/>
    <mergeCell ref="F1416:F1420"/>
    <mergeCell ref="G1416:G1420"/>
    <mergeCell ref="C1396:C1400"/>
    <mergeCell ref="D1391:D1395"/>
    <mergeCell ref="E1391:E1395"/>
    <mergeCell ref="F1391:F1395"/>
    <mergeCell ref="G1391:G1395"/>
    <mergeCell ref="C1711:C1715"/>
    <mergeCell ref="G1486:G1490"/>
    <mergeCell ref="C1526:C1530"/>
    <mergeCell ref="D1526:D1530"/>
    <mergeCell ref="F1711:F1715"/>
    <mergeCell ref="G1711:G1715"/>
    <mergeCell ref="C1451:C1455"/>
    <mergeCell ref="D1451:D1455"/>
    <mergeCell ref="G1396:G1400"/>
    <mergeCell ref="F1601:F1605"/>
    <mergeCell ref="G1516:G1520"/>
    <mergeCell ref="C1506:C1510"/>
    <mergeCell ref="D1506:D1510"/>
    <mergeCell ref="C1626:C1630"/>
    <mergeCell ref="D1626:D1630"/>
    <mergeCell ref="I1:K1"/>
    <mergeCell ref="I2:K2"/>
    <mergeCell ref="I3:K3"/>
    <mergeCell ref="C1721:C1725"/>
    <mergeCell ref="D1721:D1725"/>
    <mergeCell ref="E1721:E1725"/>
    <mergeCell ref="F1721:F1725"/>
    <mergeCell ref="G1721:G1725"/>
    <mergeCell ref="D1915:E1915"/>
    <mergeCell ref="D1918:E1918"/>
    <mergeCell ref="E1446:E1450"/>
    <mergeCell ref="G1456:G1460"/>
    <mergeCell ref="E1536:E1540"/>
    <mergeCell ref="D1711:D1715"/>
    <mergeCell ref="E1711:E1715"/>
    <mergeCell ref="C1366:C1370"/>
    <mergeCell ref="D1366:D1370"/>
    <mergeCell ref="E1366:E1370"/>
    <mergeCell ref="C1716:C1720"/>
    <mergeCell ref="D1716:D1720"/>
    <mergeCell ref="E1716:E1720"/>
    <mergeCell ref="F1716:F1720"/>
    <mergeCell ref="G1716:G1720"/>
    <mergeCell ref="F1366:F1370"/>
    <mergeCell ref="G1366:G1370"/>
    <mergeCell ref="C1371:C1375"/>
    <mergeCell ref="D1371:D1375"/>
    <mergeCell ref="E1371:E1375"/>
    <mergeCell ref="F1371:F1375"/>
    <mergeCell ref="G1371:G1375"/>
    <mergeCell ref="C1376:C1380"/>
    <mergeCell ref="D1376:D1380"/>
    <mergeCell ref="E1376:E1380"/>
    <mergeCell ref="F1376:F1380"/>
    <mergeCell ref="G1376:G1380"/>
    <mergeCell ref="C1586:C1590"/>
    <mergeCell ref="E1556:E1560"/>
    <mergeCell ref="D1471:D1475"/>
    <mergeCell ref="F1476:F1480"/>
    <mergeCell ref="E1471:E1475"/>
    <mergeCell ref="G1501:G1505"/>
    <mergeCell ref="C1536:C1540"/>
    <mergeCell ref="C1421:C1425"/>
    <mergeCell ref="D1421:D1425"/>
    <mergeCell ref="E1421:E1425"/>
    <mergeCell ref="F1421:F1425"/>
    <mergeCell ref="G1421:G1425"/>
    <mergeCell ref="C1381:C1385"/>
    <mergeCell ref="D1381:D1385"/>
    <mergeCell ref="E1381:E1385"/>
    <mergeCell ref="F1381:F1385"/>
    <mergeCell ref="G1381:G1385"/>
    <mergeCell ref="C1386:C1390"/>
    <mergeCell ref="D1386:D1390"/>
    <mergeCell ref="E1386:E1390"/>
    <mergeCell ref="F1386:F1390"/>
    <mergeCell ref="G1386:G1390"/>
    <mergeCell ref="C1411:C1415"/>
    <mergeCell ref="D1411:D1415"/>
    <mergeCell ref="E1411:E1415"/>
    <mergeCell ref="F1411:F1415"/>
    <mergeCell ref="D1396:D1400"/>
    <mergeCell ref="E1396:E1400"/>
    <mergeCell ref="F1396:F1400"/>
    <mergeCell ref="E1361:E1365"/>
    <mergeCell ref="C1361:C1365"/>
    <mergeCell ref="D1361:D1365"/>
    <mergeCell ref="F1361:F1365"/>
    <mergeCell ref="G1361:G1365"/>
    <mergeCell ref="F815:F819"/>
    <mergeCell ref="G815:G819"/>
    <mergeCell ref="F720:F724"/>
    <mergeCell ref="G720:G724"/>
    <mergeCell ref="G710:G714"/>
    <mergeCell ref="C715:C719"/>
    <mergeCell ref="D715:D719"/>
    <mergeCell ref="E715:E719"/>
    <mergeCell ref="F715:F719"/>
    <mergeCell ref="G715:G719"/>
    <mergeCell ref="F710:F714"/>
    <mergeCell ref="E1526:E1530"/>
    <mergeCell ref="C1441:C1445"/>
    <mergeCell ref="D1441:D1445"/>
    <mergeCell ref="E1441:E1445"/>
    <mergeCell ref="E1506:E1510"/>
    <mergeCell ref="F1506:F1510"/>
    <mergeCell ref="E1456:E1460"/>
    <mergeCell ref="D1446:D1450"/>
    <mergeCell ref="D730:D734"/>
    <mergeCell ref="E730:E734"/>
    <mergeCell ref="F730:F734"/>
    <mergeCell ref="D745:D749"/>
    <mergeCell ref="E745:E749"/>
    <mergeCell ref="F745:F749"/>
    <mergeCell ref="G745:G749"/>
    <mergeCell ref="G775:G779"/>
    <mergeCell ref="E1626:E1630"/>
    <mergeCell ref="F1626:F1630"/>
    <mergeCell ref="G1626:G1630"/>
    <mergeCell ref="C1606:C1610"/>
    <mergeCell ref="D1606:D1610"/>
    <mergeCell ref="E1606:E1610"/>
    <mergeCell ref="F1606:F1610"/>
    <mergeCell ref="G1606:G1610"/>
    <mergeCell ref="C1611:C1615"/>
    <mergeCell ref="D1611:D1615"/>
    <mergeCell ref="E1611:E1615"/>
    <mergeCell ref="F1611:F1615"/>
    <mergeCell ref="G1611:G1615"/>
    <mergeCell ref="C1616:C1620"/>
    <mergeCell ref="D1616:D1620"/>
    <mergeCell ref="E1616:E1620"/>
    <mergeCell ref="F1616:F1620"/>
    <mergeCell ref="G1616:G1620"/>
    <mergeCell ref="C1621:C1625"/>
    <mergeCell ref="D1621:D1625"/>
    <mergeCell ref="F1621:F1625"/>
    <mergeCell ref="G1621:G1625"/>
    <mergeCell ref="D1536:D1540"/>
    <mergeCell ref="G700:G704"/>
    <mergeCell ref="E660:E664"/>
    <mergeCell ref="F660:F664"/>
    <mergeCell ref="C650:C654"/>
    <mergeCell ref="G1601:G1605"/>
    <mergeCell ref="E1466:E1470"/>
    <mergeCell ref="G1476:G1480"/>
    <mergeCell ref="C1461:C1465"/>
    <mergeCell ref="D1461:D1465"/>
    <mergeCell ref="E1461:E1465"/>
    <mergeCell ref="F1461:F1465"/>
    <mergeCell ref="G1461:G1465"/>
    <mergeCell ref="C1476:C1480"/>
    <mergeCell ref="D1476:D1480"/>
    <mergeCell ref="C1466:C1470"/>
    <mergeCell ref="F1466:F1470"/>
    <mergeCell ref="G1466:G1470"/>
    <mergeCell ref="E1476:E1480"/>
    <mergeCell ref="C1471:C1475"/>
    <mergeCell ref="D1466:D1470"/>
    <mergeCell ref="E1501:E1505"/>
    <mergeCell ref="F1501:F1505"/>
    <mergeCell ref="F1471:F1475"/>
    <mergeCell ref="G1471:G1475"/>
    <mergeCell ref="E1516:E1520"/>
    <mergeCell ref="F1516:F1520"/>
    <mergeCell ref="E1486:E1490"/>
    <mergeCell ref="C1491:C1495"/>
    <mergeCell ref="C1496:C1500"/>
    <mergeCell ref="D1496:D1500"/>
    <mergeCell ref="E1496:E1500"/>
    <mergeCell ref="E1601:E1605"/>
    <mergeCell ref="E735:E739"/>
    <mergeCell ref="F735:F739"/>
    <mergeCell ref="G735:G739"/>
    <mergeCell ref="C730:C734"/>
    <mergeCell ref="G600:G604"/>
    <mergeCell ref="G620:G624"/>
    <mergeCell ref="C620:C624"/>
    <mergeCell ref="F595:F599"/>
    <mergeCell ref="G615:G619"/>
    <mergeCell ref="C645:C649"/>
    <mergeCell ref="D645:D649"/>
    <mergeCell ref="E645:E649"/>
    <mergeCell ref="F645:F649"/>
    <mergeCell ref="D630:D634"/>
    <mergeCell ref="C1030:C1034"/>
    <mergeCell ref="D1030:D1034"/>
    <mergeCell ref="E1030:E1034"/>
    <mergeCell ref="F1030:F1034"/>
    <mergeCell ref="G1030:G1034"/>
    <mergeCell ref="G690:G694"/>
    <mergeCell ref="C695:C699"/>
    <mergeCell ref="D695:D699"/>
    <mergeCell ref="C750:C754"/>
    <mergeCell ref="G685:G689"/>
    <mergeCell ref="E685:E689"/>
    <mergeCell ref="C815:C819"/>
    <mergeCell ref="D815:D819"/>
    <mergeCell ref="E815:E819"/>
    <mergeCell ref="C660:C664"/>
    <mergeCell ref="D660:D664"/>
    <mergeCell ref="F680:F684"/>
    <mergeCell ref="G680:G684"/>
    <mergeCell ref="C610:C614"/>
    <mergeCell ref="D610:D614"/>
    <mergeCell ref="E610:E614"/>
    <mergeCell ref="F610:F614"/>
    <mergeCell ref="D650:D654"/>
    <mergeCell ref="D1185:D1189"/>
    <mergeCell ref="E1185:E1189"/>
    <mergeCell ref="F1185:F1189"/>
    <mergeCell ref="G1185:G1189"/>
    <mergeCell ref="D935:D939"/>
    <mergeCell ref="E935:E939"/>
    <mergeCell ref="F935:F939"/>
    <mergeCell ref="G935:G939"/>
    <mergeCell ref="C935:C939"/>
    <mergeCell ref="F760:F764"/>
    <mergeCell ref="G760:G764"/>
    <mergeCell ref="G660:G664"/>
    <mergeCell ref="G670:G673"/>
    <mergeCell ref="G675:G679"/>
    <mergeCell ref="C725:C729"/>
    <mergeCell ref="D725:D729"/>
    <mergeCell ref="E725:E729"/>
    <mergeCell ref="F725:F729"/>
    <mergeCell ref="G725:G729"/>
    <mergeCell ref="C720:C724"/>
    <mergeCell ref="D720:D724"/>
    <mergeCell ref="E720:E724"/>
    <mergeCell ref="C1185:C1189"/>
    <mergeCell ref="G730:G734"/>
    <mergeCell ref="C680:C684"/>
    <mergeCell ref="C735:C739"/>
    <mergeCell ref="D735:D739"/>
    <mergeCell ref="G650:G654"/>
    <mergeCell ref="G655:G659"/>
    <mergeCell ref="C655:C659"/>
    <mergeCell ref="D655:D659"/>
    <mergeCell ref="F605:F609"/>
    <mergeCell ref="G595:G599"/>
    <mergeCell ref="C600:C604"/>
    <mergeCell ref="D600:D604"/>
    <mergeCell ref="E600:E604"/>
    <mergeCell ref="F600:F604"/>
    <mergeCell ref="E655:E659"/>
    <mergeCell ref="F655:F659"/>
    <mergeCell ref="G645:G649"/>
    <mergeCell ref="C640:C644"/>
    <mergeCell ref="D640:D644"/>
    <mergeCell ref="E640:E644"/>
    <mergeCell ref="F640:F644"/>
    <mergeCell ref="G640:G644"/>
    <mergeCell ref="E630:E634"/>
    <mergeCell ref="F630:F634"/>
    <mergeCell ref="C625:C629"/>
    <mergeCell ref="D625:D629"/>
    <mergeCell ref="E625:E629"/>
    <mergeCell ref="C635:C639"/>
    <mergeCell ref="D635:D639"/>
    <mergeCell ref="E635:E639"/>
    <mergeCell ref="F635:F639"/>
    <mergeCell ref="G630:G634"/>
    <mergeCell ref="G635:G639"/>
    <mergeCell ref="C630:C634"/>
    <mergeCell ref="F620:F624"/>
    <mergeCell ref="G605:G609"/>
    <mergeCell ref="C390:C394"/>
    <mergeCell ref="E390:E394"/>
    <mergeCell ref="F390:F394"/>
    <mergeCell ref="G390:G394"/>
    <mergeCell ref="G590:G594"/>
    <mergeCell ref="D750:D754"/>
    <mergeCell ref="E750:E754"/>
    <mergeCell ref="F750:F754"/>
    <mergeCell ref="E710:E714"/>
    <mergeCell ref="G740:G744"/>
    <mergeCell ref="C755:C759"/>
    <mergeCell ref="D755:D759"/>
    <mergeCell ref="E755:E759"/>
    <mergeCell ref="F755:F759"/>
    <mergeCell ref="G755:G759"/>
    <mergeCell ref="C740:C744"/>
    <mergeCell ref="D740:D744"/>
    <mergeCell ref="E740:E744"/>
    <mergeCell ref="F740:F744"/>
    <mergeCell ref="C595:C599"/>
    <mergeCell ref="D595:D599"/>
    <mergeCell ref="E680:E683"/>
    <mergeCell ref="F625:F629"/>
    <mergeCell ref="G625:G629"/>
    <mergeCell ref="C615:C619"/>
    <mergeCell ref="D615:D619"/>
    <mergeCell ref="E615:E619"/>
    <mergeCell ref="F615:F619"/>
    <mergeCell ref="D620:D624"/>
    <mergeCell ref="E620:E624"/>
    <mergeCell ref="E650:E654"/>
    <mergeCell ref="F650:F654"/>
    <mergeCell ref="E330:E334"/>
    <mergeCell ref="F330:F334"/>
    <mergeCell ref="G345:G349"/>
    <mergeCell ref="C340:C344"/>
    <mergeCell ref="G430:G434"/>
    <mergeCell ref="C435:C439"/>
    <mergeCell ref="D435:D439"/>
    <mergeCell ref="E435:E439"/>
    <mergeCell ref="F435:F439"/>
    <mergeCell ref="D415:D419"/>
    <mergeCell ref="E415:E419"/>
    <mergeCell ref="F415:F419"/>
    <mergeCell ref="C410:C414"/>
    <mergeCell ref="D410:D414"/>
    <mergeCell ref="E410:E414"/>
    <mergeCell ref="F410:F414"/>
    <mergeCell ref="G425:G429"/>
    <mergeCell ref="G410:G414"/>
    <mergeCell ref="F385:F389"/>
    <mergeCell ref="G395:G399"/>
    <mergeCell ref="D390:D394"/>
    <mergeCell ref="G385:G389"/>
    <mergeCell ref="C400:C404"/>
    <mergeCell ref="D400:D404"/>
    <mergeCell ref="E400:E404"/>
    <mergeCell ref="F400:F404"/>
    <mergeCell ref="C395:C399"/>
    <mergeCell ref="D395:D399"/>
    <mergeCell ref="E395:E399"/>
    <mergeCell ref="F395:F399"/>
    <mergeCell ref="E385:E389"/>
    <mergeCell ref="C385:C389"/>
    <mergeCell ref="C310:C314"/>
    <mergeCell ref="D310:D314"/>
    <mergeCell ref="G293:G299"/>
    <mergeCell ref="G300:G304"/>
    <mergeCell ref="C300:C304"/>
    <mergeCell ref="D300:D304"/>
    <mergeCell ref="E300:E304"/>
    <mergeCell ref="F300:F304"/>
    <mergeCell ref="D380:D384"/>
    <mergeCell ref="E380:E384"/>
    <mergeCell ref="F380:F384"/>
    <mergeCell ref="C325:C329"/>
    <mergeCell ref="D325:D329"/>
    <mergeCell ref="D345:D349"/>
    <mergeCell ref="E345:E349"/>
    <mergeCell ref="E325:E329"/>
    <mergeCell ref="F325:F329"/>
    <mergeCell ref="E310:E314"/>
    <mergeCell ref="F310:F314"/>
    <mergeCell ref="G310:G314"/>
    <mergeCell ref="E370:E374"/>
    <mergeCell ref="F370:F374"/>
    <mergeCell ref="D340:D344"/>
    <mergeCell ref="E340:E344"/>
    <mergeCell ref="F340:F344"/>
    <mergeCell ref="G330:G334"/>
    <mergeCell ref="C335:C339"/>
    <mergeCell ref="D335:D339"/>
    <mergeCell ref="E335:E339"/>
    <mergeCell ref="F335:F339"/>
    <mergeCell ref="C330:C334"/>
    <mergeCell ref="D330:D334"/>
    <mergeCell ref="F495:F499"/>
    <mergeCell ref="G325:G329"/>
    <mergeCell ref="G340:G344"/>
    <mergeCell ref="D282:D287"/>
    <mergeCell ref="C288:C292"/>
    <mergeCell ref="D288:D292"/>
    <mergeCell ref="E288:E292"/>
    <mergeCell ref="F288:F292"/>
    <mergeCell ref="D272:D276"/>
    <mergeCell ref="E272:E276"/>
    <mergeCell ref="F272:F276"/>
    <mergeCell ref="G272:G276"/>
    <mergeCell ref="G288:G292"/>
    <mergeCell ref="D293:D299"/>
    <mergeCell ref="E293:E299"/>
    <mergeCell ref="F293:F299"/>
    <mergeCell ref="D315:D319"/>
    <mergeCell ref="E315:E319"/>
    <mergeCell ref="F315:F319"/>
    <mergeCell ref="G315:G319"/>
    <mergeCell ref="C320:C324"/>
    <mergeCell ref="D320:D324"/>
    <mergeCell ref="E320:E324"/>
    <mergeCell ref="F320:F324"/>
    <mergeCell ref="G320:G324"/>
    <mergeCell ref="C315:C319"/>
    <mergeCell ref="C293:C299"/>
    <mergeCell ref="C305:C309"/>
    <mergeCell ref="D305:D309"/>
    <mergeCell ref="E305:E309"/>
    <mergeCell ref="F305:F309"/>
    <mergeCell ref="G305:G309"/>
    <mergeCell ref="G1351:G1355"/>
    <mergeCell ref="E1356:E1360"/>
    <mergeCell ref="F1431:F1435"/>
    <mergeCell ref="G1426:G1430"/>
    <mergeCell ref="D1871:D1875"/>
    <mergeCell ref="E1871:E1875"/>
    <mergeCell ref="F1871:F1875"/>
    <mergeCell ref="C1871:C1875"/>
    <mergeCell ref="C267:C271"/>
    <mergeCell ref="D267:D271"/>
    <mergeCell ref="E267:E271"/>
    <mergeCell ref="D475:D479"/>
    <mergeCell ref="E475:E479"/>
    <mergeCell ref="F475:F479"/>
    <mergeCell ref="G475:G479"/>
    <mergeCell ref="C475:C479"/>
    <mergeCell ref="G515:G519"/>
    <mergeCell ref="C490:C494"/>
    <mergeCell ref="D490:D494"/>
    <mergeCell ref="E490:E494"/>
    <mergeCell ref="F490:F494"/>
    <mergeCell ref="D470:D474"/>
    <mergeCell ref="G490:G494"/>
    <mergeCell ref="E470:E474"/>
    <mergeCell ref="F470:F474"/>
    <mergeCell ref="C480:C484"/>
    <mergeCell ref="D480:D484"/>
    <mergeCell ref="E480:E484"/>
    <mergeCell ref="F480:F484"/>
    <mergeCell ref="C495:C499"/>
    <mergeCell ref="D495:D499"/>
    <mergeCell ref="E495:E499"/>
    <mergeCell ref="G1591:G1595"/>
    <mergeCell ref="C1596:C1600"/>
    <mergeCell ref="D1596:D1600"/>
    <mergeCell ref="E1596:E1600"/>
    <mergeCell ref="F1596:F1600"/>
    <mergeCell ref="G1596:G1600"/>
    <mergeCell ref="C1601:C1605"/>
    <mergeCell ref="D1601:D1605"/>
    <mergeCell ref="G1551:G1555"/>
    <mergeCell ref="D1501:D1505"/>
    <mergeCell ref="G92:G96"/>
    <mergeCell ref="D107:D111"/>
    <mergeCell ref="G1341:G1345"/>
    <mergeCell ref="C1401:C1405"/>
    <mergeCell ref="D1401:D1405"/>
    <mergeCell ref="C1406:C1410"/>
    <mergeCell ref="D1406:D1410"/>
    <mergeCell ref="G1436:G1440"/>
    <mergeCell ref="C1436:C1440"/>
    <mergeCell ref="D1436:D1440"/>
    <mergeCell ref="E1436:E1440"/>
    <mergeCell ref="E1401:E1405"/>
    <mergeCell ref="F1401:F1405"/>
    <mergeCell ref="G1401:G1405"/>
    <mergeCell ref="C1356:C1360"/>
    <mergeCell ref="D1356:D1360"/>
    <mergeCell ref="C1351:C1355"/>
    <mergeCell ref="D1351:D1355"/>
    <mergeCell ref="E1351:E1355"/>
    <mergeCell ref="F1351:F1355"/>
    <mergeCell ref="C1426:C1430"/>
    <mergeCell ref="D1426:D1430"/>
    <mergeCell ref="F1426:F1430"/>
    <mergeCell ref="C1561:C1565"/>
    <mergeCell ref="D1561:D1565"/>
    <mergeCell ref="E1561:E1565"/>
    <mergeCell ref="F1561:F1565"/>
    <mergeCell ref="G1561:G1565"/>
    <mergeCell ref="C1566:C1570"/>
    <mergeCell ref="D1566:D1570"/>
    <mergeCell ref="E1566:E1570"/>
    <mergeCell ref="F1456:F1460"/>
    <mergeCell ref="G1446:G1450"/>
    <mergeCell ref="G1441:G1445"/>
    <mergeCell ref="C1456:C1460"/>
    <mergeCell ref="D1456:D1460"/>
    <mergeCell ref="C1481:C1485"/>
    <mergeCell ref="D1481:D1485"/>
    <mergeCell ref="E1481:E1485"/>
    <mergeCell ref="F1481:F1485"/>
    <mergeCell ref="G1481:G1485"/>
    <mergeCell ref="C1511:C1515"/>
    <mergeCell ref="D1511:D1515"/>
    <mergeCell ref="E1426:E1430"/>
    <mergeCell ref="C1431:C1435"/>
    <mergeCell ref="D1431:D1435"/>
    <mergeCell ref="E1431:E1435"/>
    <mergeCell ref="F1436:F1440"/>
    <mergeCell ref="G1431:G1435"/>
    <mergeCell ref="E1451:E1455"/>
    <mergeCell ref="F1451:F1455"/>
    <mergeCell ref="G1451:G1455"/>
    <mergeCell ref="F1441:F1445"/>
    <mergeCell ref="F1446:F1450"/>
    <mergeCell ref="E52:E56"/>
    <mergeCell ref="F52:F56"/>
    <mergeCell ref="C57:C61"/>
    <mergeCell ref="D57:D61"/>
    <mergeCell ref="E57:E61"/>
    <mergeCell ref="F57:F61"/>
    <mergeCell ref="E167:E171"/>
    <mergeCell ref="F167:F171"/>
    <mergeCell ref="G167:G171"/>
    <mergeCell ref="C182:C186"/>
    <mergeCell ref="D182:D186"/>
    <mergeCell ref="E182:E186"/>
    <mergeCell ref="F182:F186"/>
    <mergeCell ref="G182:G186"/>
    <mergeCell ref="C227:C231"/>
    <mergeCell ref="D227:D231"/>
    <mergeCell ref="C217:C221"/>
    <mergeCell ref="D217:D221"/>
    <mergeCell ref="E217:E221"/>
    <mergeCell ref="F217:F221"/>
    <mergeCell ref="G217:G221"/>
    <mergeCell ref="C212:C216"/>
    <mergeCell ref="G227:G231"/>
    <mergeCell ref="C87:C91"/>
    <mergeCell ref="E192:E196"/>
    <mergeCell ref="F92:F96"/>
    <mergeCell ref="F77:F81"/>
    <mergeCell ref="G77:G81"/>
    <mergeCell ref="C72:C76"/>
    <mergeCell ref="D72:D76"/>
    <mergeCell ref="E72:E76"/>
    <mergeCell ref="F72:F76"/>
    <mergeCell ref="C232:C236"/>
    <mergeCell ref="D232:D236"/>
    <mergeCell ref="G52:G56"/>
    <mergeCell ref="E227:E231"/>
    <mergeCell ref="F227:F231"/>
    <mergeCell ref="E232:E236"/>
    <mergeCell ref="F232:F236"/>
    <mergeCell ref="G232:G236"/>
    <mergeCell ref="D197:D201"/>
    <mergeCell ref="E197:E201"/>
    <mergeCell ref="F197:F201"/>
    <mergeCell ref="G197:G201"/>
    <mergeCell ref="F192:F196"/>
    <mergeCell ref="G192:G196"/>
    <mergeCell ref="F42:F46"/>
    <mergeCell ref="G32:G36"/>
    <mergeCell ref="C37:C41"/>
    <mergeCell ref="D37:D41"/>
    <mergeCell ref="E37:E41"/>
    <mergeCell ref="F37:F41"/>
    <mergeCell ref="G37:G41"/>
    <mergeCell ref="C32:C36"/>
    <mergeCell ref="D32:D36"/>
    <mergeCell ref="E32:E36"/>
    <mergeCell ref="F32:F36"/>
    <mergeCell ref="C92:C96"/>
    <mergeCell ref="D92:D96"/>
    <mergeCell ref="E92:E96"/>
    <mergeCell ref="C52:C56"/>
    <mergeCell ref="D52:D56"/>
    <mergeCell ref="G57:G61"/>
    <mergeCell ref="G82:G86"/>
    <mergeCell ref="C5:I5"/>
    <mergeCell ref="C6:K6"/>
    <mergeCell ref="C9:C10"/>
    <mergeCell ref="D9:D10"/>
    <mergeCell ref="E9:E10"/>
    <mergeCell ref="H9:K9"/>
    <mergeCell ref="G11:G15"/>
    <mergeCell ref="F9:F10"/>
    <mergeCell ref="G9:G10"/>
    <mergeCell ref="F11:F15"/>
    <mergeCell ref="G22:G26"/>
    <mergeCell ref="C27:C31"/>
    <mergeCell ref="G42:G46"/>
    <mergeCell ref="C47:C51"/>
    <mergeCell ref="D47:D51"/>
    <mergeCell ref="E47:E51"/>
    <mergeCell ref="F47:F51"/>
    <mergeCell ref="G47:G51"/>
    <mergeCell ref="C42:C46"/>
    <mergeCell ref="D42:D46"/>
    <mergeCell ref="E42:E46"/>
    <mergeCell ref="D27:D31"/>
    <mergeCell ref="E27:E31"/>
    <mergeCell ref="F27:F31"/>
    <mergeCell ref="G27:G31"/>
    <mergeCell ref="C22:C26"/>
    <mergeCell ref="D22:D26"/>
    <mergeCell ref="E22:E26"/>
    <mergeCell ref="F22:F26"/>
    <mergeCell ref="E11:E15"/>
    <mergeCell ref="C11:C15"/>
    <mergeCell ref="D11:D15"/>
    <mergeCell ref="G62:G66"/>
    <mergeCell ref="C67:C71"/>
    <mergeCell ref="D67:D71"/>
    <mergeCell ref="E67:E71"/>
    <mergeCell ref="F67:F71"/>
    <mergeCell ref="G67:G71"/>
    <mergeCell ref="C62:C66"/>
    <mergeCell ref="D62:D66"/>
    <mergeCell ref="E62:E66"/>
    <mergeCell ref="F62:F66"/>
    <mergeCell ref="E112:E116"/>
    <mergeCell ref="F112:F116"/>
    <mergeCell ref="C117:C121"/>
    <mergeCell ref="D117:D121"/>
    <mergeCell ref="E117:E121"/>
    <mergeCell ref="F117:F121"/>
    <mergeCell ref="C17:C21"/>
    <mergeCell ref="D17:D21"/>
    <mergeCell ref="E17:E21"/>
    <mergeCell ref="F17:F21"/>
    <mergeCell ref="G17:G21"/>
    <mergeCell ref="G112:G116"/>
    <mergeCell ref="C107:C111"/>
    <mergeCell ref="C97:C101"/>
    <mergeCell ref="D97:D101"/>
    <mergeCell ref="E97:E101"/>
    <mergeCell ref="F97:F101"/>
    <mergeCell ref="G97:G101"/>
    <mergeCell ref="C102:C106"/>
    <mergeCell ref="D102:D106"/>
    <mergeCell ref="E102:E106"/>
    <mergeCell ref="F102:F106"/>
    <mergeCell ref="G102:G106"/>
    <mergeCell ref="D82:D86"/>
    <mergeCell ref="E82:E86"/>
    <mergeCell ref="F82:F86"/>
    <mergeCell ref="G72:G76"/>
    <mergeCell ref="C77:C81"/>
    <mergeCell ref="D77:D81"/>
    <mergeCell ref="E77:E81"/>
    <mergeCell ref="F147:F151"/>
    <mergeCell ref="G147:G151"/>
    <mergeCell ref="C152:C156"/>
    <mergeCell ref="D152:D156"/>
    <mergeCell ref="E152:E156"/>
    <mergeCell ref="F152:F156"/>
    <mergeCell ref="G152:G156"/>
    <mergeCell ref="C157:C161"/>
    <mergeCell ref="E107:E111"/>
    <mergeCell ref="F107:F111"/>
    <mergeCell ref="D87:D91"/>
    <mergeCell ref="E87:E91"/>
    <mergeCell ref="F87:F91"/>
    <mergeCell ref="G87:G91"/>
    <mergeCell ref="C82:C86"/>
    <mergeCell ref="G127:G131"/>
    <mergeCell ref="C132:C136"/>
    <mergeCell ref="D132:D136"/>
    <mergeCell ref="E132:E136"/>
    <mergeCell ref="F132:F136"/>
    <mergeCell ref="F127:F131"/>
    <mergeCell ref="G117:G121"/>
    <mergeCell ref="C122:C126"/>
    <mergeCell ref="D122:D126"/>
    <mergeCell ref="E122:E126"/>
    <mergeCell ref="D127:D131"/>
    <mergeCell ref="E127:E131"/>
    <mergeCell ref="G132:G136"/>
    <mergeCell ref="C127:C131"/>
    <mergeCell ref="G107:G111"/>
    <mergeCell ref="C112:C116"/>
    <mergeCell ref="D112:D116"/>
    <mergeCell ref="G172:G176"/>
    <mergeCell ref="C177:C181"/>
    <mergeCell ref="D177:D181"/>
    <mergeCell ref="E177:E181"/>
    <mergeCell ref="F177:F181"/>
    <mergeCell ref="G177:G181"/>
    <mergeCell ref="C172:C176"/>
    <mergeCell ref="D172:D176"/>
    <mergeCell ref="F122:F126"/>
    <mergeCell ref="G122:G126"/>
    <mergeCell ref="G187:G191"/>
    <mergeCell ref="E172:E176"/>
    <mergeCell ref="F172:F176"/>
    <mergeCell ref="G137:G141"/>
    <mergeCell ref="C142:C146"/>
    <mergeCell ref="D142:D146"/>
    <mergeCell ref="E142:E146"/>
    <mergeCell ref="F142:F146"/>
    <mergeCell ref="G142:G146"/>
    <mergeCell ref="C137:C141"/>
    <mergeCell ref="D137:D141"/>
    <mergeCell ref="E137:E141"/>
    <mergeCell ref="F137:F141"/>
    <mergeCell ref="D157:D161"/>
    <mergeCell ref="E157:E161"/>
    <mergeCell ref="F157:F161"/>
    <mergeCell ref="G157:G161"/>
    <mergeCell ref="C167:C171"/>
    <mergeCell ref="D167:D171"/>
    <mergeCell ref="C147:C151"/>
    <mergeCell ref="D147:D151"/>
    <mergeCell ref="E147:E151"/>
    <mergeCell ref="G237:G241"/>
    <mergeCell ref="C237:C241"/>
    <mergeCell ref="D237:D241"/>
    <mergeCell ref="E237:E241"/>
    <mergeCell ref="F237:F241"/>
    <mergeCell ref="G222:G226"/>
    <mergeCell ref="C222:C226"/>
    <mergeCell ref="D222:D226"/>
    <mergeCell ref="E222:E226"/>
    <mergeCell ref="F222:F226"/>
    <mergeCell ref="G212:G216"/>
    <mergeCell ref="D212:D216"/>
    <mergeCell ref="E212:E216"/>
    <mergeCell ref="F212:F216"/>
    <mergeCell ref="C162:C166"/>
    <mergeCell ref="D162:D166"/>
    <mergeCell ref="E162:E166"/>
    <mergeCell ref="F162:F166"/>
    <mergeCell ref="G162:G166"/>
    <mergeCell ref="C207:C211"/>
    <mergeCell ref="D207:D211"/>
    <mergeCell ref="E207:E211"/>
    <mergeCell ref="F207:F211"/>
    <mergeCell ref="G207:G211"/>
    <mergeCell ref="C202:C206"/>
    <mergeCell ref="C187:C191"/>
    <mergeCell ref="D187:D191"/>
    <mergeCell ref="E187:E191"/>
    <mergeCell ref="F187:F191"/>
    <mergeCell ref="C192:C196"/>
    <mergeCell ref="D192:D196"/>
    <mergeCell ref="C197:C201"/>
    <mergeCell ref="F267:F271"/>
    <mergeCell ref="G257:G261"/>
    <mergeCell ref="C262:C266"/>
    <mergeCell ref="D262:D266"/>
    <mergeCell ref="E262:E266"/>
    <mergeCell ref="F262:F266"/>
    <mergeCell ref="G262:G266"/>
    <mergeCell ref="C257:C261"/>
    <mergeCell ref="D257:D261"/>
    <mergeCell ref="E257:E261"/>
    <mergeCell ref="F257:F261"/>
    <mergeCell ref="G242:G246"/>
    <mergeCell ref="C247:C251"/>
    <mergeCell ref="D247:D251"/>
    <mergeCell ref="G267:G271"/>
    <mergeCell ref="C272:C276"/>
    <mergeCell ref="E282:E287"/>
    <mergeCell ref="F282:F287"/>
    <mergeCell ref="G282:G287"/>
    <mergeCell ref="C282:C287"/>
    <mergeCell ref="G277:G281"/>
    <mergeCell ref="C277:C281"/>
    <mergeCell ref="D277:D281"/>
    <mergeCell ref="E277:E281"/>
    <mergeCell ref="F277:F281"/>
    <mergeCell ref="E247:E251"/>
    <mergeCell ref="F247:F251"/>
    <mergeCell ref="G247:G251"/>
    <mergeCell ref="C242:C246"/>
    <mergeCell ref="D242:D246"/>
    <mergeCell ref="E242:E246"/>
    <mergeCell ref="F242:F246"/>
    <mergeCell ref="F350:F354"/>
    <mergeCell ref="G350:G354"/>
    <mergeCell ref="D360:D364"/>
    <mergeCell ref="E360:E364"/>
    <mergeCell ref="F360:F364"/>
    <mergeCell ref="C365:C369"/>
    <mergeCell ref="D365:D369"/>
    <mergeCell ref="C350:C354"/>
    <mergeCell ref="D350:D354"/>
    <mergeCell ref="E350:E354"/>
    <mergeCell ref="C370:C374"/>
    <mergeCell ref="D370:D374"/>
    <mergeCell ref="C345:C349"/>
    <mergeCell ref="F345:F349"/>
    <mergeCell ref="G360:G364"/>
    <mergeCell ref="G335:G339"/>
    <mergeCell ref="G400:G404"/>
    <mergeCell ref="C375:C379"/>
    <mergeCell ref="D375:D379"/>
    <mergeCell ref="E375:E379"/>
    <mergeCell ref="F375:F379"/>
    <mergeCell ref="G375:G379"/>
    <mergeCell ref="E365:E369"/>
    <mergeCell ref="F365:F369"/>
    <mergeCell ref="G355:G359"/>
    <mergeCell ref="C360:C364"/>
    <mergeCell ref="G365:G369"/>
    <mergeCell ref="C355:C359"/>
    <mergeCell ref="D355:D359"/>
    <mergeCell ref="E355:E359"/>
    <mergeCell ref="F355:F359"/>
    <mergeCell ref="C380:C384"/>
    <mergeCell ref="F445:F449"/>
    <mergeCell ref="G445:G449"/>
    <mergeCell ref="C450:C454"/>
    <mergeCell ref="D450:D454"/>
    <mergeCell ref="E450:E454"/>
    <mergeCell ref="F450:F454"/>
    <mergeCell ref="G450:G454"/>
    <mergeCell ref="D465:D469"/>
    <mergeCell ref="C425:C429"/>
    <mergeCell ref="D425:D429"/>
    <mergeCell ref="E425:E429"/>
    <mergeCell ref="G460:G464"/>
    <mergeCell ref="C465:C469"/>
    <mergeCell ref="D445:D449"/>
    <mergeCell ref="E445:E449"/>
    <mergeCell ref="D405:D409"/>
    <mergeCell ref="E405:E409"/>
    <mergeCell ref="F405:F409"/>
    <mergeCell ref="C405:C409"/>
    <mergeCell ref="G405:G409"/>
    <mergeCell ref="F430:F434"/>
    <mergeCell ref="D585:D589"/>
    <mergeCell ref="E585:E589"/>
    <mergeCell ref="D500:D504"/>
    <mergeCell ref="C540:C544"/>
    <mergeCell ref="G495:G499"/>
    <mergeCell ref="C485:C489"/>
    <mergeCell ref="D485:D489"/>
    <mergeCell ref="E485:E489"/>
    <mergeCell ref="F485:F489"/>
    <mergeCell ref="C520:C524"/>
    <mergeCell ref="D520:D524"/>
    <mergeCell ref="E520:E524"/>
    <mergeCell ref="F520:F524"/>
    <mergeCell ref="G500:G504"/>
    <mergeCell ref="G505:G509"/>
    <mergeCell ref="C510:C514"/>
    <mergeCell ref="D510:D514"/>
    <mergeCell ref="G485:G489"/>
    <mergeCell ref="C500:C504"/>
    <mergeCell ref="F500:F504"/>
    <mergeCell ref="G510:G514"/>
    <mergeCell ref="D575:D579"/>
    <mergeCell ref="E575:E579"/>
    <mergeCell ref="F575:F579"/>
    <mergeCell ref="G585:G589"/>
    <mergeCell ref="C575:C579"/>
    <mergeCell ref="E510:E514"/>
    <mergeCell ref="F510:F514"/>
    <mergeCell ref="C505:C509"/>
    <mergeCell ref="D505:D509"/>
    <mergeCell ref="E505:E509"/>
    <mergeCell ref="F505:F509"/>
    <mergeCell ref="G480:G484"/>
    <mergeCell ref="E500:E504"/>
    <mergeCell ref="G560:G564"/>
    <mergeCell ref="C565:C569"/>
    <mergeCell ref="G370:G374"/>
    <mergeCell ref="G380:G384"/>
    <mergeCell ref="G415:G419"/>
    <mergeCell ref="D385:D389"/>
    <mergeCell ref="C420:C424"/>
    <mergeCell ref="D420:D424"/>
    <mergeCell ref="E420:E424"/>
    <mergeCell ref="F420:F424"/>
    <mergeCell ref="G455:G459"/>
    <mergeCell ref="D460:D464"/>
    <mergeCell ref="E460:E464"/>
    <mergeCell ref="F460:F464"/>
    <mergeCell ref="G470:G474"/>
    <mergeCell ref="C455:C459"/>
    <mergeCell ref="D455:D459"/>
    <mergeCell ref="E455:E459"/>
    <mergeCell ref="F455:F459"/>
    <mergeCell ref="G420:G424"/>
    <mergeCell ref="E465:E469"/>
    <mergeCell ref="F465:F469"/>
    <mergeCell ref="G465:G469"/>
    <mergeCell ref="C460:C464"/>
    <mergeCell ref="C430:C434"/>
    <mergeCell ref="D430:D434"/>
    <mergeCell ref="E430:E434"/>
    <mergeCell ref="C470:C474"/>
    <mergeCell ref="C415:C419"/>
    <mergeCell ref="C445:C449"/>
    <mergeCell ref="G610:G614"/>
    <mergeCell ref="C605:C609"/>
    <mergeCell ref="C515:C519"/>
    <mergeCell ref="D515:D519"/>
    <mergeCell ref="E515:E519"/>
    <mergeCell ref="F515:F519"/>
    <mergeCell ref="E595:E599"/>
    <mergeCell ref="D605:D609"/>
    <mergeCell ref="E605:E609"/>
    <mergeCell ref="C590:C594"/>
    <mergeCell ref="D590:D594"/>
    <mergeCell ref="E590:E594"/>
    <mergeCell ref="F590:F594"/>
    <mergeCell ref="E550:E554"/>
    <mergeCell ref="D565:D569"/>
    <mergeCell ref="E565:E569"/>
    <mergeCell ref="F565:F569"/>
    <mergeCell ref="C560:C564"/>
    <mergeCell ref="D560:D564"/>
    <mergeCell ref="E560:E564"/>
    <mergeCell ref="G575:G579"/>
    <mergeCell ref="C585:C589"/>
    <mergeCell ref="F530:F534"/>
    <mergeCell ref="G530:G534"/>
    <mergeCell ref="D535:D539"/>
    <mergeCell ref="E535:E539"/>
    <mergeCell ref="F535:F539"/>
    <mergeCell ref="G535:G539"/>
    <mergeCell ref="D540:D544"/>
    <mergeCell ref="E540:E544"/>
    <mergeCell ref="C550:C554"/>
    <mergeCell ref="D550:D554"/>
    <mergeCell ref="F560:F564"/>
    <mergeCell ref="F585:F589"/>
    <mergeCell ref="G580:G584"/>
    <mergeCell ref="G565:G569"/>
    <mergeCell ref="C580:C584"/>
    <mergeCell ref="D580:D584"/>
    <mergeCell ref="E580:E584"/>
    <mergeCell ref="F580:F584"/>
    <mergeCell ref="G520:G524"/>
    <mergeCell ref="C555:C559"/>
    <mergeCell ref="D555:D559"/>
    <mergeCell ref="E555:E559"/>
    <mergeCell ref="F555:F559"/>
    <mergeCell ref="G545:G549"/>
    <mergeCell ref="G555:G559"/>
    <mergeCell ref="E545:E549"/>
    <mergeCell ref="F545:F549"/>
    <mergeCell ref="C530:C534"/>
    <mergeCell ref="G550:G554"/>
    <mergeCell ref="D570:D574"/>
    <mergeCell ref="E570:E574"/>
    <mergeCell ref="F570:F574"/>
    <mergeCell ref="D525:D529"/>
    <mergeCell ref="E525:E529"/>
    <mergeCell ref="F525:F529"/>
    <mergeCell ref="G525:G529"/>
    <mergeCell ref="C570:C574"/>
    <mergeCell ref="G570:G574"/>
    <mergeCell ref="F550:F554"/>
    <mergeCell ref="C545:C549"/>
    <mergeCell ref="D545:D549"/>
    <mergeCell ref="C535:C539"/>
    <mergeCell ref="F540:F544"/>
    <mergeCell ref="G540:G544"/>
    <mergeCell ref="D530:D534"/>
    <mergeCell ref="E530:E534"/>
    <mergeCell ref="C710:C714"/>
    <mergeCell ref="G695:G699"/>
    <mergeCell ref="C690:C694"/>
    <mergeCell ref="C665:C669"/>
    <mergeCell ref="D665:D669"/>
    <mergeCell ref="E665:E669"/>
    <mergeCell ref="F665:F669"/>
    <mergeCell ref="G665:G669"/>
    <mergeCell ref="C675:C679"/>
    <mergeCell ref="D675:D679"/>
    <mergeCell ref="E675:E679"/>
    <mergeCell ref="F675:F679"/>
    <mergeCell ref="C670:C674"/>
    <mergeCell ref="D670:D674"/>
    <mergeCell ref="E670:E674"/>
    <mergeCell ref="F670:F674"/>
    <mergeCell ref="D680:D684"/>
    <mergeCell ref="C685:C689"/>
    <mergeCell ref="D685:D689"/>
    <mergeCell ref="F685:F689"/>
    <mergeCell ref="E700:E704"/>
    <mergeCell ref="F700:F704"/>
    <mergeCell ref="D710:D714"/>
    <mergeCell ref="E695:E699"/>
    <mergeCell ref="F695:F699"/>
    <mergeCell ref="D690:D694"/>
    <mergeCell ref="E690:E694"/>
    <mergeCell ref="F690:F694"/>
    <mergeCell ref="C705:C709"/>
    <mergeCell ref="D705:D709"/>
    <mergeCell ref="E705:E709"/>
    <mergeCell ref="F705:F709"/>
    <mergeCell ref="G705:G709"/>
    <mergeCell ref="C700:C704"/>
    <mergeCell ref="D700:D704"/>
    <mergeCell ref="E795:E799"/>
    <mergeCell ref="F795:F799"/>
    <mergeCell ref="G795:G799"/>
    <mergeCell ref="C790:C794"/>
    <mergeCell ref="D790:D794"/>
    <mergeCell ref="E790:E794"/>
    <mergeCell ref="F790:F794"/>
    <mergeCell ref="G785:G789"/>
    <mergeCell ref="C785:C789"/>
    <mergeCell ref="D785:D789"/>
    <mergeCell ref="E785:E789"/>
    <mergeCell ref="F785:F789"/>
    <mergeCell ref="G790:G794"/>
    <mergeCell ref="C795:C799"/>
    <mergeCell ref="D795:D799"/>
    <mergeCell ref="D770:D774"/>
    <mergeCell ref="E770:E774"/>
    <mergeCell ref="F770:F774"/>
    <mergeCell ref="G770:G774"/>
    <mergeCell ref="C765:C769"/>
    <mergeCell ref="C760:C764"/>
    <mergeCell ref="D760:D764"/>
    <mergeCell ref="E760:E764"/>
    <mergeCell ref="G750:G754"/>
    <mergeCell ref="C745:C749"/>
    <mergeCell ref="C780:C784"/>
    <mergeCell ref="D780:D784"/>
    <mergeCell ref="E780:E784"/>
    <mergeCell ref="F780:F784"/>
    <mergeCell ref="G780:G784"/>
    <mergeCell ref="C775:C779"/>
    <mergeCell ref="D775:D779"/>
    <mergeCell ref="E775:E779"/>
    <mergeCell ref="F775:F779"/>
    <mergeCell ref="C770:C774"/>
    <mergeCell ref="D765:D769"/>
    <mergeCell ref="E765:E769"/>
    <mergeCell ref="F765:F769"/>
    <mergeCell ref="G765:G769"/>
    <mergeCell ref="G830:G834"/>
    <mergeCell ref="C835:C839"/>
    <mergeCell ref="D835:D839"/>
    <mergeCell ref="E835:E839"/>
    <mergeCell ref="F835:F839"/>
    <mergeCell ref="G835:G839"/>
    <mergeCell ref="C830:C834"/>
    <mergeCell ref="D830:D834"/>
    <mergeCell ref="E830:E834"/>
    <mergeCell ref="F830:F834"/>
    <mergeCell ref="G820:G824"/>
    <mergeCell ref="C825:C829"/>
    <mergeCell ref="D825:D829"/>
    <mergeCell ref="E825:E829"/>
    <mergeCell ref="F825:F829"/>
    <mergeCell ref="G825:G829"/>
    <mergeCell ref="C820:C824"/>
    <mergeCell ref="D820:D824"/>
    <mergeCell ref="G860:G864"/>
    <mergeCell ref="C865:C869"/>
    <mergeCell ref="D865:D869"/>
    <mergeCell ref="E865:E869"/>
    <mergeCell ref="F865:F869"/>
    <mergeCell ref="G865:G869"/>
    <mergeCell ref="C860:C864"/>
    <mergeCell ref="D860:D864"/>
    <mergeCell ref="E860:E864"/>
    <mergeCell ref="F860:F864"/>
    <mergeCell ref="E820:E824"/>
    <mergeCell ref="F820:F824"/>
    <mergeCell ref="G850:G854"/>
    <mergeCell ref="C855:C859"/>
    <mergeCell ref="D855:D859"/>
    <mergeCell ref="E855:E859"/>
    <mergeCell ref="F855:F859"/>
    <mergeCell ref="G855:G859"/>
    <mergeCell ref="C850:C854"/>
    <mergeCell ref="D850:D854"/>
    <mergeCell ref="E850:E854"/>
    <mergeCell ref="F850:F854"/>
    <mergeCell ref="G840:G844"/>
    <mergeCell ref="C845:C849"/>
    <mergeCell ref="D845:D849"/>
    <mergeCell ref="E845:E849"/>
    <mergeCell ref="F845:F849"/>
    <mergeCell ref="G845:G849"/>
    <mergeCell ref="C840:C844"/>
    <mergeCell ref="D840:D844"/>
    <mergeCell ref="E840:E844"/>
    <mergeCell ref="F840:F844"/>
    <mergeCell ref="G880:G884"/>
    <mergeCell ref="C885:C889"/>
    <mergeCell ref="D885:D889"/>
    <mergeCell ref="E885:E889"/>
    <mergeCell ref="F885:F889"/>
    <mergeCell ref="G885:G889"/>
    <mergeCell ref="C880:C884"/>
    <mergeCell ref="D880:D884"/>
    <mergeCell ref="E880:E884"/>
    <mergeCell ref="F880:F884"/>
    <mergeCell ref="G870:G874"/>
    <mergeCell ref="C875:C879"/>
    <mergeCell ref="D875:D879"/>
    <mergeCell ref="E875:E879"/>
    <mergeCell ref="F875:F879"/>
    <mergeCell ref="G875:G879"/>
    <mergeCell ref="C870:C874"/>
    <mergeCell ref="D870:D874"/>
    <mergeCell ref="E870:E874"/>
    <mergeCell ref="F870:F874"/>
    <mergeCell ref="C905:C909"/>
    <mergeCell ref="D905:D909"/>
    <mergeCell ref="E905:E909"/>
    <mergeCell ref="F905:F909"/>
    <mergeCell ref="G905:G909"/>
    <mergeCell ref="G900:G904"/>
    <mergeCell ref="C900:C904"/>
    <mergeCell ref="D900:D904"/>
    <mergeCell ref="E900:E904"/>
    <mergeCell ref="F900:F904"/>
    <mergeCell ref="G890:G894"/>
    <mergeCell ref="C895:C899"/>
    <mergeCell ref="D895:D899"/>
    <mergeCell ref="E895:E899"/>
    <mergeCell ref="F895:F899"/>
    <mergeCell ref="G895:G899"/>
    <mergeCell ref="C890:C894"/>
    <mergeCell ref="D890:D894"/>
    <mergeCell ref="E890:E894"/>
    <mergeCell ref="F890:F894"/>
    <mergeCell ref="G925:G929"/>
    <mergeCell ref="C930:C934"/>
    <mergeCell ref="D930:D934"/>
    <mergeCell ref="E930:E934"/>
    <mergeCell ref="F930:F934"/>
    <mergeCell ref="G930:G934"/>
    <mergeCell ref="C925:C929"/>
    <mergeCell ref="D925:D929"/>
    <mergeCell ref="E925:E929"/>
    <mergeCell ref="F925:F929"/>
    <mergeCell ref="G920:G924"/>
    <mergeCell ref="C920:C924"/>
    <mergeCell ref="D920:D924"/>
    <mergeCell ref="E920:E924"/>
    <mergeCell ref="F920:F924"/>
    <mergeCell ref="G910:G914"/>
    <mergeCell ref="C915:C919"/>
    <mergeCell ref="D915:D919"/>
    <mergeCell ref="E915:E919"/>
    <mergeCell ref="F915:F919"/>
    <mergeCell ref="G915:G919"/>
    <mergeCell ref="C910:C914"/>
    <mergeCell ref="D910:D914"/>
    <mergeCell ref="E910:E914"/>
    <mergeCell ref="F910:F914"/>
    <mergeCell ref="G950:G954"/>
    <mergeCell ref="C955:C959"/>
    <mergeCell ref="D955:D959"/>
    <mergeCell ref="E955:E959"/>
    <mergeCell ref="F955:F959"/>
    <mergeCell ref="G955:G959"/>
    <mergeCell ref="C950:C954"/>
    <mergeCell ref="D950:D954"/>
    <mergeCell ref="E950:E954"/>
    <mergeCell ref="F950:F954"/>
    <mergeCell ref="G945:G949"/>
    <mergeCell ref="C945:C949"/>
    <mergeCell ref="D945:D949"/>
    <mergeCell ref="E945:E949"/>
    <mergeCell ref="F945:F949"/>
    <mergeCell ref="C940:C944"/>
    <mergeCell ref="D940:D944"/>
    <mergeCell ref="E940:E944"/>
    <mergeCell ref="F940:F944"/>
    <mergeCell ref="G940:G944"/>
    <mergeCell ref="G970:G974"/>
    <mergeCell ref="C975:C979"/>
    <mergeCell ref="D975:D979"/>
    <mergeCell ref="E975:E979"/>
    <mergeCell ref="F975:F979"/>
    <mergeCell ref="G975:G979"/>
    <mergeCell ref="C970:C974"/>
    <mergeCell ref="D970:D974"/>
    <mergeCell ref="E970:E974"/>
    <mergeCell ref="F970:F974"/>
    <mergeCell ref="G960:G964"/>
    <mergeCell ref="C965:C969"/>
    <mergeCell ref="D965:D969"/>
    <mergeCell ref="E965:E969"/>
    <mergeCell ref="F965:F969"/>
    <mergeCell ref="G965:G969"/>
    <mergeCell ref="C960:C964"/>
    <mergeCell ref="D960:D964"/>
    <mergeCell ref="E960:E964"/>
    <mergeCell ref="F960:F964"/>
    <mergeCell ref="G990:G994"/>
    <mergeCell ref="C995:C999"/>
    <mergeCell ref="D995:D999"/>
    <mergeCell ref="E995:E999"/>
    <mergeCell ref="F995:F999"/>
    <mergeCell ref="G995:G999"/>
    <mergeCell ref="C990:C994"/>
    <mergeCell ref="D990:D994"/>
    <mergeCell ref="E990:E994"/>
    <mergeCell ref="F990:F994"/>
    <mergeCell ref="G980:G984"/>
    <mergeCell ref="C985:C989"/>
    <mergeCell ref="D985:D989"/>
    <mergeCell ref="E985:E989"/>
    <mergeCell ref="F985:F989"/>
    <mergeCell ref="G985:G989"/>
    <mergeCell ref="C980:C984"/>
    <mergeCell ref="D980:D984"/>
    <mergeCell ref="E980:E984"/>
    <mergeCell ref="F980:F984"/>
    <mergeCell ref="G1010:G1014"/>
    <mergeCell ref="C1015:C1019"/>
    <mergeCell ref="D1015:D1019"/>
    <mergeCell ref="E1015:E1019"/>
    <mergeCell ref="F1015:F1019"/>
    <mergeCell ref="G1015:G1019"/>
    <mergeCell ref="C1010:C1014"/>
    <mergeCell ref="D1010:D1014"/>
    <mergeCell ref="E1010:E1014"/>
    <mergeCell ref="F1010:F1014"/>
    <mergeCell ref="G1000:G1004"/>
    <mergeCell ref="C1005:C1009"/>
    <mergeCell ref="D1005:D1009"/>
    <mergeCell ref="E1005:E1009"/>
    <mergeCell ref="F1005:F1009"/>
    <mergeCell ref="G1005:G1009"/>
    <mergeCell ref="C1000:C1004"/>
    <mergeCell ref="D1000:D1004"/>
    <mergeCell ref="E1000:E1004"/>
    <mergeCell ref="F1000:F1004"/>
    <mergeCell ref="G1035:G1039"/>
    <mergeCell ref="C1040:C1044"/>
    <mergeCell ref="D1040:D1044"/>
    <mergeCell ref="E1040:E1044"/>
    <mergeCell ref="F1040:F1044"/>
    <mergeCell ref="G1040:G1044"/>
    <mergeCell ref="C1035:C1039"/>
    <mergeCell ref="D1035:D1039"/>
    <mergeCell ref="E1035:E1039"/>
    <mergeCell ref="F1035:F1039"/>
    <mergeCell ref="G1020:G1024"/>
    <mergeCell ref="C1025:C1029"/>
    <mergeCell ref="D1025:D1029"/>
    <mergeCell ref="E1025:E1029"/>
    <mergeCell ref="F1025:F1029"/>
    <mergeCell ref="G1025:G1029"/>
    <mergeCell ref="C1020:C1024"/>
    <mergeCell ref="D1020:D1024"/>
    <mergeCell ref="E1020:E1024"/>
    <mergeCell ref="F1020:F1024"/>
    <mergeCell ref="G1055:G1059"/>
    <mergeCell ref="C1065:C1069"/>
    <mergeCell ref="D1065:D1069"/>
    <mergeCell ref="E1065:E1069"/>
    <mergeCell ref="F1065:F1069"/>
    <mergeCell ref="G1065:G1069"/>
    <mergeCell ref="C1055:C1059"/>
    <mergeCell ref="D1055:D1059"/>
    <mergeCell ref="E1055:E1059"/>
    <mergeCell ref="F1055:F1059"/>
    <mergeCell ref="C1060:C1064"/>
    <mergeCell ref="D1060:D1064"/>
    <mergeCell ref="E1060:E1064"/>
    <mergeCell ref="F1060:F1064"/>
    <mergeCell ref="G1060:G1064"/>
    <mergeCell ref="G1045:G1049"/>
    <mergeCell ref="C1050:C1054"/>
    <mergeCell ref="D1050:D1054"/>
    <mergeCell ref="E1050:E1054"/>
    <mergeCell ref="F1050:F1054"/>
    <mergeCell ref="G1050:G1054"/>
    <mergeCell ref="C1045:C1049"/>
    <mergeCell ref="D1045:D1049"/>
    <mergeCell ref="E1045:E1049"/>
    <mergeCell ref="F1045:F1049"/>
    <mergeCell ref="G1090:G1094"/>
    <mergeCell ref="C1095:C1099"/>
    <mergeCell ref="D1095:D1099"/>
    <mergeCell ref="E1095:E1099"/>
    <mergeCell ref="F1095:F1099"/>
    <mergeCell ref="G1095:G1099"/>
    <mergeCell ref="C1090:C1094"/>
    <mergeCell ref="G1070:G1074"/>
    <mergeCell ref="C1075:C1079"/>
    <mergeCell ref="D1075:D1079"/>
    <mergeCell ref="E1075:E1079"/>
    <mergeCell ref="F1075:F1079"/>
    <mergeCell ref="G1075:G1079"/>
    <mergeCell ref="C1070:C1074"/>
    <mergeCell ref="D1070:D1074"/>
    <mergeCell ref="E1070:E1074"/>
    <mergeCell ref="F1070:F1074"/>
    <mergeCell ref="G1145:G1149"/>
    <mergeCell ref="E1145:E1149"/>
    <mergeCell ref="E1130:E1134"/>
    <mergeCell ref="F1130:F1134"/>
    <mergeCell ref="G1130:G1134"/>
    <mergeCell ref="C1145:C1149"/>
    <mergeCell ref="G1135:G1139"/>
    <mergeCell ref="G1080:G1084"/>
    <mergeCell ref="C1085:C1089"/>
    <mergeCell ref="D1085:D1089"/>
    <mergeCell ref="E1085:E1089"/>
    <mergeCell ref="F1085:F1089"/>
    <mergeCell ref="G1085:G1089"/>
    <mergeCell ref="C1080:C1084"/>
    <mergeCell ref="D1080:D1084"/>
    <mergeCell ref="E1080:E1084"/>
    <mergeCell ref="F1080:F1084"/>
    <mergeCell ref="C1120:C1124"/>
    <mergeCell ref="D1120:D1124"/>
    <mergeCell ref="E1120:E1124"/>
    <mergeCell ref="F1120:F1124"/>
    <mergeCell ref="G1120:G1124"/>
    <mergeCell ref="C1100:C1104"/>
    <mergeCell ref="D1100:D1104"/>
    <mergeCell ref="C1115:C1119"/>
    <mergeCell ref="D1115:D1119"/>
    <mergeCell ref="E1115:E1119"/>
    <mergeCell ref="F1115:F1119"/>
    <mergeCell ref="C1105:C1109"/>
    <mergeCell ref="C1110:C1114"/>
    <mergeCell ref="D1110:D1114"/>
    <mergeCell ref="E1110:E1114"/>
    <mergeCell ref="G1170:G1174"/>
    <mergeCell ref="C1231:C1235"/>
    <mergeCell ref="C1261:C1265"/>
    <mergeCell ref="D1261:D1265"/>
    <mergeCell ref="E1261:E1265"/>
    <mergeCell ref="F1261:F1265"/>
    <mergeCell ref="G1261:G1265"/>
    <mergeCell ref="C1291:C1295"/>
    <mergeCell ref="E1090:E1094"/>
    <mergeCell ref="F1090:F1094"/>
    <mergeCell ref="D1105:D1109"/>
    <mergeCell ref="E1105:E1109"/>
    <mergeCell ref="E1100:E1104"/>
    <mergeCell ref="F1100:F1104"/>
    <mergeCell ref="G1100:G1104"/>
    <mergeCell ref="D1145:D1149"/>
    <mergeCell ref="F1125:F1129"/>
    <mergeCell ref="G1115:G1119"/>
    <mergeCell ref="G1125:G1129"/>
    <mergeCell ref="F1110:F1114"/>
    <mergeCell ref="G1110:G1114"/>
    <mergeCell ref="C1125:C1129"/>
    <mergeCell ref="D1125:D1129"/>
    <mergeCell ref="E1125:E1129"/>
    <mergeCell ref="C1140:C1144"/>
    <mergeCell ref="D1140:D1144"/>
    <mergeCell ref="E1140:E1144"/>
    <mergeCell ref="F1140:F1144"/>
    <mergeCell ref="G1140:G1144"/>
    <mergeCell ref="F1105:F1109"/>
    <mergeCell ref="G1105:G1109"/>
    <mergeCell ref="F1145:F1149"/>
    <mergeCell ref="F1175:F1179"/>
    <mergeCell ref="C1306:C1310"/>
    <mergeCell ref="C1216:C1220"/>
    <mergeCell ref="D1216:D1220"/>
    <mergeCell ref="E1216:E1220"/>
    <mergeCell ref="F1216:F1220"/>
    <mergeCell ref="F1195:F1199"/>
    <mergeCell ref="G1195:G1199"/>
    <mergeCell ref="C1201:C1205"/>
    <mergeCell ref="G1190:G1194"/>
    <mergeCell ref="D1201:D1205"/>
    <mergeCell ref="G1175:G1179"/>
    <mergeCell ref="F1266:F1270"/>
    <mergeCell ref="G1266:G1270"/>
    <mergeCell ref="G1201:G1205"/>
    <mergeCell ref="C1206:C1210"/>
    <mergeCell ref="D1206:D1210"/>
    <mergeCell ref="E1206:E1210"/>
    <mergeCell ref="F1206:F1210"/>
    <mergeCell ref="G1206:G1210"/>
    <mergeCell ref="D1291:D1295"/>
    <mergeCell ref="E1291:E1295"/>
    <mergeCell ref="F1291:F1295"/>
    <mergeCell ref="G1291:G1295"/>
    <mergeCell ref="C1296:C1300"/>
    <mergeCell ref="D1296:D1300"/>
    <mergeCell ref="E1296:E1300"/>
    <mergeCell ref="F1296:F1300"/>
    <mergeCell ref="G1296:G1300"/>
    <mergeCell ref="G1180:G1184"/>
    <mergeCell ref="G1271:G1275"/>
    <mergeCell ref="C1271:C1275"/>
    <mergeCell ref="C1346:C1350"/>
    <mergeCell ref="D1346:D1350"/>
    <mergeCell ref="E1346:E1350"/>
    <mergeCell ref="F1346:F1350"/>
    <mergeCell ref="G1346:G1350"/>
    <mergeCell ref="C1276:C1280"/>
    <mergeCell ref="D1276:D1280"/>
    <mergeCell ref="E1276:E1280"/>
    <mergeCell ref="F1276:F1280"/>
    <mergeCell ref="G1276:G1280"/>
    <mergeCell ref="C1341:C1345"/>
    <mergeCell ref="D1341:D1345"/>
    <mergeCell ref="E1341:E1345"/>
    <mergeCell ref="C1221:C1225"/>
    <mergeCell ref="D1221:D1225"/>
    <mergeCell ref="F1341:F1345"/>
    <mergeCell ref="E1221:E1225"/>
    <mergeCell ref="F1221:F1225"/>
    <mergeCell ref="G1221:G1225"/>
    <mergeCell ref="C1266:C1270"/>
    <mergeCell ref="D1266:D1270"/>
    <mergeCell ref="E1266:E1270"/>
    <mergeCell ref="G1301:G1305"/>
    <mergeCell ref="E1316:E1320"/>
    <mergeCell ref="F1316:F1320"/>
    <mergeCell ref="G1316:G1320"/>
    <mergeCell ref="C1326:C1330"/>
    <mergeCell ref="F1331:F1335"/>
    <mergeCell ref="G1331:G1335"/>
    <mergeCell ref="C1336:C1340"/>
    <mergeCell ref="D1336:D1340"/>
    <mergeCell ref="C1311:C1315"/>
    <mergeCell ref="C1391:C1395"/>
    <mergeCell ref="D1311:D1315"/>
    <mergeCell ref="E1311:E1315"/>
    <mergeCell ref="F1311:F1315"/>
    <mergeCell ref="G1311:G1315"/>
    <mergeCell ref="D1286:D1290"/>
    <mergeCell ref="C1226:C1230"/>
    <mergeCell ref="D1226:D1230"/>
    <mergeCell ref="E1226:E1230"/>
    <mergeCell ref="F1226:F1230"/>
    <mergeCell ref="G1226:G1230"/>
    <mergeCell ref="C1281:C1285"/>
    <mergeCell ref="E1286:E1290"/>
    <mergeCell ref="G1286:G1290"/>
    <mergeCell ref="C1301:C1305"/>
    <mergeCell ref="D1301:D1305"/>
    <mergeCell ref="E1301:E1305"/>
    <mergeCell ref="E1231:E1235"/>
    <mergeCell ref="F1231:F1235"/>
    <mergeCell ref="G1231:G1235"/>
    <mergeCell ref="C1236:C1240"/>
    <mergeCell ref="D1236:D1240"/>
    <mergeCell ref="E1236:E1240"/>
    <mergeCell ref="F1236:F1240"/>
    <mergeCell ref="G1236:G1240"/>
    <mergeCell ref="C1241:C1245"/>
    <mergeCell ref="D1241:D1245"/>
    <mergeCell ref="F1301:F1305"/>
    <mergeCell ref="F1271:F1275"/>
    <mergeCell ref="C1331:C1335"/>
    <mergeCell ref="D1331:D1335"/>
    <mergeCell ref="E1331:E1335"/>
    <mergeCell ref="C1591:C1595"/>
    <mergeCell ref="D1591:D1595"/>
    <mergeCell ref="E1591:E1595"/>
    <mergeCell ref="F1591:F1595"/>
    <mergeCell ref="F1326:F1330"/>
    <mergeCell ref="G1326:G1330"/>
    <mergeCell ref="C1316:C1320"/>
    <mergeCell ref="C1286:C1290"/>
    <mergeCell ref="C1321:C1325"/>
    <mergeCell ref="D1321:D1325"/>
    <mergeCell ref="E1321:E1325"/>
    <mergeCell ref="F1321:F1325"/>
    <mergeCell ref="G1321:G1325"/>
    <mergeCell ref="D1316:D1320"/>
    <mergeCell ref="C1556:C1560"/>
    <mergeCell ref="D1556:D1560"/>
    <mergeCell ref="F1556:F1560"/>
    <mergeCell ref="E1511:E1515"/>
    <mergeCell ref="F1486:F1490"/>
    <mergeCell ref="D1491:D1495"/>
    <mergeCell ref="E1491:E1495"/>
    <mergeCell ref="F1491:F1495"/>
    <mergeCell ref="G1491:G1495"/>
    <mergeCell ref="C1521:C1525"/>
    <mergeCell ref="D1521:D1525"/>
    <mergeCell ref="F1521:F1525"/>
    <mergeCell ref="G1511:G1515"/>
    <mergeCell ref="C1486:C1490"/>
    <mergeCell ref="D1486:D1490"/>
    <mergeCell ref="F1496:F1500"/>
    <mergeCell ref="G1496:G1500"/>
    <mergeCell ref="C1501:C1505"/>
    <mergeCell ref="C1516:C1520"/>
    <mergeCell ref="D1516:D1520"/>
    <mergeCell ref="G1506:G1510"/>
    <mergeCell ref="C1531:C1535"/>
    <mergeCell ref="D1531:D1535"/>
    <mergeCell ref="E1621:E1625"/>
    <mergeCell ref="D1691:D1695"/>
    <mergeCell ref="C1671:C1675"/>
    <mergeCell ref="D1671:D1675"/>
    <mergeCell ref="E1671:E1675"/>
    <mergeCell ref="F1671:F1675"/>
    <mergeCell ref="G1661:G1665"/>
    <mergeCell ref="C1666:C1670"/>
    <mergeCell ref="D1666:D1670"/>
    <mergeCell ref="E1691:E1695"/>
    <mergeCell ref="F1691:F1695"/>
    <mergeCell ref="G1521:G1525"/>
    <mergeCell ref="E1521:E1525"/>
    <mergeCell ref="F1576:F1580"/>
    <mergeCell ref="G1576:G1580"/>
    <mergeCell ref="C1581:C1585"/>
    <mergeCell ref="D1581:D1585"/>
    <mergeCell ref="E1581:E1585"/>
    <mergeCell ref="F1581:F1585"/>
    <mergeCell ref="G1581:G1585"/>
    <mergeCell ref="D1586:D1590"/>
    <mergeCell ref="E1586:E1590"/>
    <mergeCell ref="F1586:F1590"/>
    <mergeCell ref="G1586:G1590"/>
    <mergeCell ref="F1566:F1570"/>
    <mergeCell ref="G1566:G1570"/>
    <mergeCell ref="C1571:C1575"/>
    <mergeCell ref="C1551:C1555"/>
    <mergeCell ref="D1551:D1555"/>
    <mergeCell ref="C1641:C1645"/>
    <mergeCell ref="D1641:D1645"/>
    <mergeCell ref="F1631:F1635"/>
    <mergeCell ref="G1631:G1635"/>
    <mergeCell ref="G1636:G1640"/>
    <mergeCell ref="C1661:C1665"/>
    <mergeCell ref="D1661:D1665"/>
    <mergeCell ref="E1661:E1665"/>
    <mergeCell ref="F1661:F1665"/>
    <mergeCell ref="C1651:C1655"/>
    <mergeCell ref="C1656:C1660"/>
    <mergeCell ref="D1656:D1660"/>
    <mergeCell ref="D1651:D1655"/>
    <mergeCell ref="E1651:E1655"/>
    <mergeCell ref="F1651:F1655"/>
    <mergeCell ref="G1556:G1560"/>
    <mergeCell ref="D1571:D1575"/>
    <mergeCell ref="E1571:E1575"/>
    <mergeCell ref="F1571:F1575"/>
    <mergeCell ref="G1571:G1575"/>
    <mergeCell ref="C1576:C1580"/>
    <mergeCell ref="D1576:D1580"/>
    <mergeCell ref="E1576:E1580"/>
    <mergeCell ref="D1646:D1650"/>
    <mergeCell ref="E1636:E1640"/>
    <mergeCell ref="C1631:C1635"/>
    <mergeCell ref="D1631:D1635"/>
    <mergeCell ref="E1631:E1635"/>
    <mergeCell ref="E1641:E1645"/>
    <mergeCell ref="F1641:F1645"/>
    <mergeCell ref="C1636:C1640"/>
    <mergeCell ref="D1636:D1640"/>
    <mergeCell ref="F1636:F1640"/>
    <mergeCell ref="E1646:E1650"/>
    <mergeCell ref="F1646:F1650"/>
    <mergeCell ref="G1646:G1650"/>
    <mergeCell ref="G1651:G1655"/>
    <mergeCell ref="G1691:G1695"/>
    <mergeCell ref="E1656:E1660"/>
    <mergeCell ref="F1656:F1660"/>
    <mergeCell ref="E1701:E1705"/>
    <mergeCell ref="F1701:F1705"/>
    <mergeCell ref="G1701:G1705"/>
    <mergeCell ref="C1681:C1685"/>
    <mergeCell ref="D1681:D1685"/>
    <mergeCell ref="E1681:E1685"/>
    <mergeCell ref="F1681:F1685"/>
    <mergeCell ref="G1681:G1685"/>
    <mergeCell ref="C1676:C1680"/>
    <mergeCell ref="D1676:D1680"/>
    <mergeCell ref="C1691:C1695"/>
    <mergeCell ref="G1686:G1690"/>
    <mergeCell ref="E1676:E1680"/>
    <mergeCell ref="F1676:F1680"/>
    <mergeCell ref="G1676:G1680"/>
    <mergeCell ref="C1686:C1690"/>
    <mergeCell ref="G1641:G1645"/>
    <mergeCell ref="C1706:C1710"/>
    <mergeCell ref="D1706:D1710"/>
    <mergeCell ref="E1706:E1710"/>
    <mergeCell ref="F1706:F1710"/>
    <mergeCell ref="C1701:C1705"/>
    <mergeCell ref="D1701:D1705"/>
    <mergeCell ref="D1696:D1700"/>
    <mergeCell ref="E1696:E1700"/>
    <mergeCell ref="F1696:F1700"/>
    <mergeCell ref="G1696:G1700"/>
    <mergeCell ref="C1696:C1700"/>
    <mergeCell ref="E1666:E1670"/>
    <mergeCell ref="F1666:F1670"/>
    <mergeCell ref="G1666:G1670"/>
    <mergeCell ref="G1671:G1675"/>
    <mergeCell ref="C1646:C1650"/>
    <mergeCell ref="G1656:G1660"/>
    <mergeCell ref="G1726:G1730"/>
    <mergeCell ref="C1746:C1750"/>
    <mergeCell ref="D1746:D1750"/>
    <mergeCell ref="E1746:E1750"/>
    <mergeCell ref="F1746:F1750"/>
    <mergeCell ref="G1731:G1735"/>
    <mergeCell ref="C1736:C1740"/>
    <mergeCell ref="D1736:D1740"/>
    <mergeCell ref="C1741:C1745"/>
    <mergeCell ref="D1741:D1745"/>
    <mergeCell ref="E1741:E1745"/>
    <mergeCell ref="C1731:C1735"/>
    <mergeCell ref="D1731:D1735"/>
    <mergeCell ref="E1731:E1735"/>
    <mergeCell ref="F1731:F1735"/>
    <mergeCell ref="C1726:C1730"/>
    <mergeCell ref="D1726:D1730"/>
    <mergeCell ref="E1771:E1775"/>
    <mergeCell ref="D1896:D1900"/>
    <mergeCell ref="E1896:E1900"/>
    <mergeCell ref="G1851:G1855"/>
    <mergeCell ref="C1856:C1860"/>
    <mergeCell ref="D1856:D1860"/>
    <mergeCell ref="E1856:E1860"/>
    <mergeCell ref="F1856:F1860"/>
    <mergeCell ref="G1856:G1860"/>
    <mergeCell ref="C1851:C1855"/>
    <mergeCell ref="F1851:F1855"/>
    <mergeCell ref="G1841:G1845"/>
    <mergeCell ref="C1846:C1850"/>
    <mergeCell ref="D1846:D1850"/>
    <mergeCell ref="E1846:E1850"/>
    <mergeCell ref="F1846:F1850"/>
    <mergeCell ref="G1846:G1850"/>
    <mergeCell ref="E1841:E1845"/>
    <mergeCell ref="G1876:G1880"/>
    <mergeCell ref="C1881:C1885"/>
    <mergeCell ref="D1881:D1885"/>
    <mergeCell ref="E1881:E1885"/>
    <mergeCell ref="F1881:F1885"/>
    <mergeCell ref="G1881:G1885"/>
    <mergeCell ref="G1886:G1890"/>
    <mergeCell ref="C1886:C1890"/>
    <mergeCell ref="D1886:D1890"/>
    <mergeCell ref="E1886:E1890"/>
    <mergeCell ref="F1886:F1890"/>
    <mergeCell ref="G1871:G1875"/>
    <mergeCell ref="C1836:C1840"/>
    <mergeCell ref="C1861:C1865"/>
    <mergeCell ref="C1891:C1895"/>
    <mergeCell ref="D1891:D1895"/>
    <mergeCell ref="C1896:C1900"/>
    <mergeCell ref="C1811:C1815"/>
    <mergeCell ref="D1811:D1815"/>
    <mergeCell ref="E1811:E1815"/>
    <mergeCell ref="F1811:F1815"/>
    <mergeCell ref="G1811:G1815"/>
    <mergeCell ref="F1771:F1775"/>
    <mergeCell ref="G1771:G1775"/>
    <mergeCell ref="G1776:G1780"/>
    <mergeCell ref="C1786:C1790"/>
    <mergeCell ref="D1786:D1790"/>
    <mergeCell ref="E1786:E1790"/>
    <mergeCell ref="F1786:F1790"/>
    <mergeCell ref="C1781:C1785"/>
    <mergeCell ref="C1801:C1805"/>
    <mergeCell ref="D1801:D1805"/>
    <mergeCell ref="G1806:G1810"/>
    <mergeCell ref="E1781:E1785"/>
    <mergeCell ref="F1781:F1785"/>
    <mergeCell ref="G1781:G1785"/>
    <mergeCell ref="C1796:C1800"/>
    <mergeCell ref="D1796:D1800"/>
    <mergeCell ref="E1796:E1800"/>
    <mergeCell ref="F1796:F1800"/>
    <mergeCell ref="C1776:C1780"/>
    <mergeCell ref="E1801:E1805"/>
    <mergeCell ref="F1801:F1805"/>
    <mergeCell ref="G1801:G1805"/>
    <mergeCell ref="C1821:C1825"/>
    <mergeCell ref="D1821:D1825"/>
    <mergeCell ref="E1821:E1825"/>
    <mergeCell ref="F1821:F1825"/>
    <mergeCell ref="C1816:C1820"/>
    <mergeCell ref="D1816:D1820"/>
    <mergeCell ref="E1816:E1820"/>
    <mergeCell ref="D1831:D1835"/>
    <mergeCell ref="F1816:F1820"/>
    <mergeCell ref="G1816:G1820"/>
    <mergeCell ref="G1831:G1835"/>
    <mergeCell ref="C1906:C1910"/>
    <mergeCell ref="D1906:D1910"/>
    <mergeCell ref="C1901:C1905"/>
    <mergeCell ref="C1866:C1870"/>
    <mergeCell ref="D1866:D1870"/>
    <mergeCell ref="E1866:E1870"/>
    <mergeCell ref="F1866:F1870"/>
    <mergeCell ref="G1866:G1870"/>
    <mergeCell ref="C1876:C1880"/>
    <mergeCell ref="D1876:D1880"/>
    <mergeCell ref="E1876:E1880"/>
    <mergeCell ref="F1876:F1880"/>
    <mergeCell ref="E1836:E1840"/>
    <mergeCell ref="F1836:F1840"/>
    <mergeCell ref="G1836:G1840"/>
    <mergeCell ref="E1901:E1905"/>
    <mergeCell ref="F1841:F1845"/>
    <mergeCell ref="G1896:G1900"/>
    <mergeCell ref="G1891:G1895"/>
    <mergeCell ref="E1851:E1855"/>
    <mergeCell ref="D1901:D1905"/>
    <mergeCell ref="C1446:C1450"/>
    <mergeCell ref="E1751:E1755"/>
    <mergeCell ref="F1751:F1755"/>
    <mergeCell ref="G1751:G1755"/>
    <mergeCell ref="C1766:C1770"/>
    <mergeCell ref="D1766:D1770"/>
    <mergeCell ref="D1776:D1780"/>
    <mergeCell ref="E1776:E1780"/>
    <mergeCell ref="F1776:F1780"/>
    <mergeCell ref="G1786:G1790"/>
    <mergeCell ref="C1791:C1795"/>
    <mergeCell ref="D1781:D1785"/>
    <mergeCell ref="D1761:D1765"/>
    <mergeCell ref="E1766:E1770"/>
    <mergeCell ref="F1766:F1770"/>
    <mergeCell ref="G1756:G1760"/>
    <mergeCell ref="C1761:C1765"/>
    <mergeCell ref="G1741:G1745"/>
    <mergeCell ref="F1741:F1745"/>
    <mergeCell ref="E1736:E1740"/>
    <mergeCell ref="F1736:F1740"/>
    <mergeCell ref="G1736:G1740"/>
    <mergeCell ref="C1756:C1760"/>
    <mergeCell ref="D1756:D1760"/>
    <mergeCell ref="E1756:E1760"/>
    <mergeCell ref="C1751:C1755"/>
    <mergeCell ref="D1751:D1755"/>
    <mergeCell ref="E1761:E1765"/>
    <mergeCell ref="F1761:F1765"/>
    <mergeCell ref="G1761:G1765"/>
    <mergeCell ref="E1726:E1730"/>
    <mergeCell ref="F1726:F1730"/>
    <mergeCell ref="D202:D206"/>
    <mergeCell ref="E202:E206"/>
    <mergeCell ref="F202:F206"/>
    <mergeCell ref="G202:G206"/>
    <mergeCell ref="C810:C814"/>
    <mergeCell ref="D810:D814"/>
    <mergeCell ref="E810:E814"/>
    <mergeCell ref="F810:F814"/>
    <mergeCell ref="G810:G814"/>
    <mergeCell ref="G800:G804"/>
    <mergeCell ref="C805:C809"/>
    <mergeCell ref="D805:D809"/>
    <mergeCell ref="E805:E809"/>
    <mergeCell ref="C1135:C1139"/>
    <mergeCell ref="D1165:D1169"/>
    <mergeCell ref="E1165:E1169"/>
    <mergeCell ref="F1165:F1169"/>
    <mergeCell ref="C800:C804"/>
    <mergeCell ref="C525:C529"/>
    <mergeCell ref="D1090:D1094"/>
    <mergeCell ref="G805:G809"/>
    <mergeCell ref="C1160:C1164"/>
    <mergeCell ref="D1160:D1164"/>
    <mergeCell ref="E1160:E1164"/>
    <mergeCell ref="F1160:F1164"/>
    <mergeCell ref="G1160:G1164"/>
    <mergeCell ref="C252:C256"/>
    <mergeCell ref="D252:D256"/>
    <mergeCell ref="E252:E256"/>
    <mergeCell ref="F252:F256"/>
    <mergeCell ref="G252:G256"/>
    <mergeCell ref="F425:F429"/>
    <mergeCell ref="G1155:G1159"/>
    <mergeCell ref="C1155:C1159"/>
    <mergeCell ref="D1135:D1139"/>
    <mergeCell ref="E1135:E1139"/>
    <mergeCell ref="F1135:F1139"/>
    <mergeCell ref="C1130:C1134"/>
    <mergeCell ref="D1130:D1134"/>
    <mergeCell ref="G435:G439"/>
    <mergeCell ref="C440:C444"/>
    <mergeCell ref="D440:D444"/>
    <mergeCell ref="E440:E444"/>
    <mergeCell ref="F440:F444"/>
    <mergeCell ref="G440:G444"/>
    <mergeCell ref="C1190:C1194"/>
    <mergeCell ref="E1175:E1179"/>
    <mergeCell ref="D1175:D1179"/>
    <mergeCell ref="E1201:E1205"/>
    <mergeCell ref="C1175:C1179"/>
    <mergeCell ref="D1155:D1159"/>
    <mergeCell ref="E1155:E1159"/>
    <mergeCell ref="F1155:F1159"/>
    <mergeCell ref="G1165:G1169"/>
    <mergeCell ref="C1150:C1154"/>
    <mergeCell ref="D1150:D1154"/>
    <mergeCell ref="E1150:E1154"/>
    <mergeCell ref="F1150:F1154"/>
    <mergeCell ref="G1150:G1154"/>
    <mergeCell ref="C1165:C1169"/>
    <mergeCell ref="E1170:E1174"/>
    <mergeCell ref="F1170:F1174"/>
    <mergeCell ref="C1170:C1174"/>
    <mergeCell ref="D1170:D1174"/>
    <mergeCell ref="D1326:D1330"/>
    <mergeCell ref="E1326:E1330"/>
    <mergeCell ref="D800:D804"/>
    <mergeCell ref="E800:E804"/>
    <mergeCell ref="F800:F804"/>
    <mergeCell ref="E1241:E1245"/>
    <mergeCell ref="F1241:F1245"/>
    <mergeCell ref="G1241:G1245"/>
    <mergeCell ref="C1246:C1250"/>
    <mergeCell ref="D1246:D1250"/>
    <mergeCell ref="E1246:E1250"/>
    <mergeCell ref="F1246:F1250"/>
    <mergeCell ref="G1246:G1250"/>
    <mergeCell ref="C1251:C1255"/>
    <mergeCell ref="D1251:D1255"/>
    <mergeCell ref="E1251:E1255"/>
    <mergeCell ref="F1251:F1255"/>
    <mergeCell ref="G1251:G1255"/>
    <mergeCell ref="C1256:C1260"/>
    <mergeCell ref="D1256:D1260"/>
    <mergeCell ref="E1256:E1260"/>
    <mergeCell ref="F1256:F1260"/>
    <mergeCell ref="G1256:G1260"/>
    <mergeCell ref="F1286:F1290"/>
    <mergeCell ref="D1190:D1194"/>
    <mergeCell ref="E1190:E1194"/>
    <mergeCell ref="C1180:C1184"/>
    <mergeCell ref="F1190:F1194"/>
    <mergeCell ref="D1180:D1184"/>
    <mergeCell ref="E1180:E1184"/>
    <mergeCell ref="F805:F809"/>
    <mergeCell ref="F1180:F1184"/>
    <mergeCell ref="D1271:D1275"/>
    <mergeCell ref="G1216:G1220"/>
    <mergeCell ref="E1271:E1275"/>
    <mergeCell ref="C1211:C1215"/>
    <mergeCell ref="D1211:D1215"/>
    <mergeCell ref="E1211:E1215"/>
    <mergeCell ref="F1211:F1215"/>
    <mergeCell ref="G1211:G1215"/>
    <mergeCell ref="D1231:D1235"/>
    <mergeCell ref="F1201:F1205"/>
    <mergeCell ref="C1195:C1199"/>
    <mergeCell ref="D1195:D1199"/>
    <mergeCell ref="E1195:E1199"/>
    <mergeCell ref="F1356:F1360"/>
    <mergeCell ref="E1551:E1555"/>
    <mergeCell ref="F1551:F1555"/>
    <mergeCell ref="D1806:D1810"/>
    <mergeCell ref="G1356:G1360"/>
    <mergeCell ref="E1406:E1410"/>
    <mergeCell ref="F1406:F1410"/>
    <mergeCell ref="G1406:G1410"/>
    <mergeCell ref="D1306:D1310"/>
    <mergeCell ref="E1306:E1310"/>
    <mergeCell ref="F1306:F1310"/>
    <mergeCell ref="G1306:G1310"/>
    <mergeCell ref="D1281:D1285"/>
    <mergeCell ref="E1281:E1285"/>
    <mergeCell ref="F1281:F1285"/>
    <mergeCell ref="G1281:G1285"/>
    <mergeCell ref="E1336:E1340"/>
    <mergeCell ref="F1336:F1340"/>
    <mergeCell ref="G1336:G1340"/>
    <mergeCell ref="C1841:C1845"/>
    <mergeCell ref="D1841:D1845"/>
    <mergeCell ref="G1766:G1770"/>
    <mergeCell ref="G1796:G1800"/>
    <mergeCell ref="C1771:C1775"/>
    <mergeCell ref="D1771:D1775"/>
    <mergeCell ref="F1536:F1540"/>
    <mergeCell ref="G1536:G1540"/>
    <mergeCell ref="C1541:C1545"/>
    <mergeCell ref="D1541:D1545"/>
    <mergeCell ref="E1541:E1545"/>
    <mergeCell ref="F1541:F1545"/>
    <mergeCell ref="G1541:G1545"/>
    <mergeCell ref="C1546:C1550"/>
    <mergeCell ref="D1546:D1550"/>
    <mergeCell ref="E1546:E1550"/>
    <mergeCell ref="F1546:F1550"/>
    <mergeCell ref="D1686:D1690"/>
    <mergeCell ref="E1686:E1690"/>
    <mergeCell ref="F1686:F1690"/>
    <mergeCell ref="C1806:C1810"/>
    <mergeCell ref="E1806:E1810"/>
    <mergeCell ref="F1806:F1810"/>
    <mergeCell ref="C1831:C1835"/>
    <mergeCell ref="E1831:E1835"/>
    <mergeCell ref="F1831:F1835"/>
    <mergeCell ref="G1821:G1825"/>
    <mergeCell ref="C1826:C1830"/>
    <mergeCell ref="D1826:D1830"/>
    <mergeCell ref="E1826:E1830"/>
    <mergeCell ref="F1826:F1830"/>
    <mergeCell ref="G1826:G1830"/>
    <mergeCell ref="H1915:K1915"/>
    <mergeCell ref="H1918:K1918"/>
    <mergeCell ref="H1921:K1921"/>
    <mergeCell ref="H1924:K1924"/>
    <mergeCell ref="E1531:E1535"/>
    <mergeCell ref="F1531:F1535"/>
    <mergeCell ref="G1531:G1535"/>
    <mergeCell ref="F1511:F1515"/>
    <mergeCell ref="E1906:E1910"/>
    <mergeCell ref="F1906:F1910"/>
    <mergeCell ref="G1906:G1910"/>
    <mergeCell ref="G1901:G1905"/>
    <mergeCell ref="F1891:F1895"/>
    <mergeCell ref="D1851:D1855"/>
    <mergeCell ref="G1861:G1865"/>
    <mergeCell ref="F1756:F1760"/>
    <mergeCell ref="G1746:G1750"/>
    <mergeCell ref="G1706:G1710"/>
    <mergeCell ref="G1546:G1550"/>
    <mergeCell ref="F1526:F1530"/>
    <mergeCell ref="G1526:G1530"/>
    <mergeCell ref="D1836:D1840"/>
    <mergeCell ref="F1901:F1905"/>
    <mergeCell ref="D1861:D1865"/>
    <mergeCell ref="E1861:E1865"/>
    <mergeCell ref="F1861:F1865"/>
    <mergeCell ref="F1896:F1900"/>
    <mergeCell ref="E1891:E1895"/>
    <mergeCell ref="F1791:F1795"/>
    <mergeCell ref="E1791:E1795"/>
    <mergeCell ref="D1791:D1795"/>
    <mergeCell ref="G1791:G1795"/>
  </mergeCells>
  <phoneticPr fontId="3" type="noConversion"/>
  <pageMargins left="0.31496062992125984" right="0.31496062992125984" top="0.35433070866141736" bottom="0.35433070866141736" header="0.31496062992125984" footer="0.31496062992125984"/>
  <pageSetup paperSize="9" scale="75" fitToHeight="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2020-2022</vt:lpstr>
      <vt:lpstr>'2020-2022'!Область_печати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2017-04-20T07:45:54Z</cp:lastPrinted>
  <dcterms:created xsi:type="dcterms:W3CDTF">2006-09-28T05:33:49Z</dcterms:created>
  <dcterms:modified xsi:type="dcterms:W3CDTF">2021-04-28T10:30:04Z</dcterms:modified>
</cp:coreProperties>
</file>